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autoCompressPictures="0"/>
  <bookViews>
    <workbookView xWindow="1110" yWindow="480" windowWidth="19320" windowHeight="7050" tabRatio="817" firstSheet="11" activeTab="11"/>
  </bookViews>
  <sheets>
    <sheet name="DESCRIBING SHEET" sheetId="1" r:id="rId1"/>
    <sheet name="COLOURWAYS" sheetId="2" r:id="rId2"/>
    <sheet name="FABRIC" sheetId="3" r:id="rId3"/>
    <sheet name="LINING" sheetId="23" state="hidden" r:id="rId4"/>
    <sheet name="ACCESSORIES" sheetId="9" r:id="rId5"/>
    <sheet name="EMBROIDERIES_PRINTS " sheetId="19" r:id="rId6"/>
    <sheet name="ARTWORKS" sheetId="18" r:id="rId7"/>
    <sheet name="REMARKS (2)" sheetId="42" r:id="rId8"/>
    <sheet name="REMARKS" sheetId="14" r:id="rId9"/>
    <sheet name="CHECKLIST BY STAGES" sheetId="22" state="hidden" r:id="rId10"/>
    <sheet name="Feuil1" sheetId="20" state="hidden" r:id="rId11"/>
    <sheet name="OUTER JACKET" sheetId="37" r:id="rId12"/>
    <sheet name="INNER JACKET" sheetId="40" r:id="rId13"/>
    <sheet name="M OUTER JACKET ALPHA SIZE SPEC" sheetId="38" r:id="rId14"/>
    <sheet name="M INNER JACKET ALPHA SIZE SPEC" sheetId="41" r:id="rId15"/>
    <sheet name="JACKET SKETCH MEASUREMENTS" sheetId="39" r:id="rId16"/>
  </sheets>
  <externalReferences>
    <externalReference r:id="rId17"/>
  </externalReferences>
  <definedNames>
    <definedName name="_1Excel_BuiltIn_Print_Area_10_1" localSheetId="6">#REF!</definedName>
    <definedName name="_1Excel_BuiltIn_Print_Area_10_1" localSheetId="9">#REF!</definedName>
    <definedName name="_1Excel_BuiltIn_Print_Area_10_1" localSheetId="5">#REF!</definedName>
    <definedName name="_1Excel_BuiltIn_Print_Area_10_1" localSheetId="13">#REF!</definedName>
    <definedName name="_1Excel_BuiltIn_Print_Area_10_1" localSheetId="11">#REF!</definedName>
    <definedName name="_1Excel_BuiltIn_Print_Area_10_1" localSheetId="7">#REF!</definedName>
    <definedName name="_1Excel_BuiltIn_Print_Area_10_1">#REF!</definedName>
    <definedName name="_1Excel_BuiltIn_Print_Area_10_1_1_1" localSheetId="6">#REF!</definedName>
    <definedName name="_2Excel_BuiltIn_Print_Area_10_1_1_1" localSheetId="9">#REF!</definedName>
    <definedName name="_2Excel_BuiltIn_Print_Area_10_1_1_1" localSheetId="13">#REF!</definedName>
    <definedName name="_2Excel_BuiltIn_Print_Area_10_1_1_1" localSheetId="11">#REF!</definedName>
    <definedName name="_2Excel_BuiltIn_Print_Area_10_1_1_1" localSheetId="7">#REF!</definedName>
    <definedName name="_2Excel_BuiltIn_Print_Area_10_1_1_1">#REF!</definedName>
    <definedName name="_2Excel_BuiltIn_Print_Area_11_1" localSheetId="6">#REF!</definedName>
    <definedName name="_2Excel_BuiltIn_Print_Area_11_1" localSheetId="9">#REF!</definedName>
    <definedName name="_2Excel_BuiltIn_Print_Area_11_1" localSheetId="13">#REF!</definedName>
    <definedName name="_2Excel_BuiltIn_Print_Area_11_1" localSheetId="11">#REF!</definedName>
    <definedName name="_2Excel_BuiltIn_Print_Area_11_1" localSheetId="7">#REF!</definedName>
    <definedName name="_2Excel_BuiltIn_Print_Area_11_1">#REF!</definedName>
    <definedName name="_3Excel_BuiltIn_Print_Area_10_1_1_1_1" localSheetId="6">#REF!</definedName>
    <definedName name="_3Excel_BuiltIn_Print_Area_9_1" localSheetId="6">#REF!</definedName>
    <definedName name="_3Excel_BuiltIn_Print_Area_9_1" localSheetId="9">#REF!</definedName>
    <definedName name="_3Excel_BuiltIn_Print_Area_9_1" localSheetId="13">#REF!</definedName>
    <definedName name="_3Excel_BuiltIn_Print_Area_9_1" localSheetId="11">#REF!</definedName>
    <definedName name="_3Excel_BuiltIn_Print_Area_9_1" localSheetId="7">#REF!</definedName>
    <definedName name="_3Excel_BuiltIn_Print_Area_9_1">#REF!</definedName>
    <definedName name="_4Excel_BuiltIn_Print_Area_10_1_1_1_1" localSheetId="9">#REF!</definedName>
    <definedName name="_4Excel_BuiltIn_Print_Area_10_1_1_1_1" localSheetId="13">#REF!</definedName>
    <definedName name="_4Excel_BuiltIn_Print_Area_10_1_1_1_1" localSheetId="11">#REF!</definedName>
    <definedName name="_4Excel_BuiltIn_Print_Area_10_1_1_1_1" localSheetId="7">#REF!</definedName>
    <definedName name="_4Excel_BuiltIn_Print_Area_10_1_1_1_1">#REF!</definedName>
    <definedName name="_5Excel_BuiltIn_Print_Area_8_1_1" localSheetId="9">#REF!</definedName>
    <definedName name="_5Excel_BuiltIn_Print_Area_8_1_1" localSheetId="13">#REF!</definedName>
    <definedName name="_5Excel_BuiltIn_Print_Area_8_1_1" localSheetId="11">#REF!</definedName>
    <definedName name="_5Excel_BuiltIn_Print_Area_8_1_1" localSheetId="7">#REF!</definedName>
    <definedName name="_5Excel_BuiltIn_Print_Area_8_1_1">#REF!</definedName>
    <definedName name="b1c1" localSheetId="9">#REF!</definedName>
    <definedName name="b1c1" localSheetId="13">#REF!</definedName>
    <definedName name="b1c1" localSheetId="11">#REF!</definedName>
    <definedName name="b1c1" localSheetId="7">#REF!</definedName>
    <definedName name="b1c1">#REF!</definedName>
    <definedName name="b1c1_10" localSheetId="9">#REF!</definedName>
    <definedName name="b1c1_10" localSheetId="13">#REF!</definedName>
    <definedName name="b1c1_10" localSheetId="11">#REF!</definedName>
    <definedName name="b1c1_10" localSheetId="7">#REF!</definedName>
    <definedName name="b1c1_10">#REF!</definedName>
    <definedName name="b1c1_10_1" localSheetId="9">#REF!</definedName>
    <definedName name="b1c1_10_1" localSheetId="13">#REF!</definedName>
    <definedName name="b1c1_10_1" localSheetId="11">#REF!</definedName>
    <definedName name="b1c1_10_1" localSheetId="7">#REF!</definedName>
    <definedName name="b1c1_10_1">#REF!</definedName>
    <definedName name="b1c1_11" localSheetId="9">#REF!</definedName>
    <definedName name="b1c1_11" localSheetId="13">#REF!</definedName>
    <definedName name="b1c1_11" localSheetId="11">#REF!</definedName>
    <definedName name="b1c1_11" localSheetId="7">#REF!</definedName>
    <definedName name="b1c1_11">#REF!</definedName>
    <definedName name="b1c1_12" localSheetId="6">#REF!</definedName>
    <definedName name="b1c1_12" localSheetId="9">#REF!</definedName>
    <definedName name="b1c1_12" localSheetId="13">#REF!</definedName>
    <definedName name="b1c1_12" localSheetId="11">#REF!</definedName>
    <definedName name="b1c1_12" localSheetId="7">#REF!</definedName>
    <definedName name="b1c1_12">#REF!</definedName>
    <definedName name="b1c1_15" localSheetId="6">#REF!</definedName>
    <definedName name="b1c1_15" localSheetId="9">#REF!</definedName>
    <definedName name="b1c1_15" localSheetId="13">#REF!</definedName>
    <definedName name="b1c1_15" localSheetId="11">#REF!</definedName>
    <definedName name="b1c1_15" localSheetId="7">#REF!</definedName>
    <definedName name="b1c1_15">#REF!</definedName>
    <definedName name="b1c1_16" localSheetId="6">#REF!</definedName>
    <definedName name="b1c1_16" localSheetId="9">#REF!</definedName>
    <definedName name="b1c1_16" localSheetId="13">#REF!</definedName>
    <definedName name="b1c1_16" localSheetId="11">#REF!</definedName>
    <definedName name="b1c1_16" localSheetId="7">#REF!</definedName>
    <definedName name="b1c1_16">#REF!</definedName>
    <definedName name="b1c1_6" localSheetId="9">#REF!</definedName>
    <definedName name="b1c1_6" localSheetId="13">#REF!</definedName>
    <definedName name="b1c1_6" localSheetId="11">#REF!</definedName>
    <definedName name="b1c1_6" localSheetId="7">#REF!</definedName>
    <definedName name="b1c1_6">#REF!</definedName>
    <definedName name="b1c1_7" localSheetId="6">#REF!</definedName>
    <definedName name="b1c1_7" localSheetId="9">#REF!</definedName>
    <definedName name="b1c1_7" localSheetId="13">#REF!</definedName>
    <definedName name="b1c1_7" localSheetId="11">#REF!</definedName>
    <definedName name="b1c1_7" localSheetId="7">#REF!</definedName>
    <definedName name="b1c1_7">#REF!</definedName>
    <definedName name="b1c1_7_1" localSheetId="6">#REF!</definedName>
    <definedName name="b1c1_7_1" localSheetId="9">#REF!</definedName>
    <definedName name="b1c1_7_1" localSheetId="13">#REF!</definedName>
    <definedName name="b1c1_7_1" localSheetId="11">#REF!</definedName>
    <definedName name="b1c1_7_1" localSheetId="7">#REF!</definedName>
    <definedName name="b1c1_7_1">#REF!</definedName>
    <definedName name="b1c1_8" localSheetId="6">#REF!</definedName>
    <definedName name="b1c1_8" localSheetId="9">#REF!</definedName>
    <definedName name="b1c1_8" localSheetId="13">#REF!</definedName>
    <definedName name="b1c1_8" localSheetId="11">#REF!</definedName>
    <definedName name="b1c1_8" localSheetId="7">#REF!</definedName>
    <definedName name="b1c1_8">#REF!</definedName>
    <definedName name="b1c1_9" localSheetId="9">#REF!</definedName>
    <definedName name="b1c1_9" localSheetId="13">#REF!</definedName>
    <definedName name="b1c1_9" localSheetId="11">#REF!</definedName>
    <definedName name="b1c1_9" localSheetId="7">#REF!</definedName>
    <definedName name="b1c1_9">#REF!</definedName>
    <definedName name="B1c2" localSheetId="9">#REF!</definedName>
    <definedName name="B1c2" localSheetId="13">#REF!</definedName>
    <definedName name="B1c2" localSheetId="11">#REF!</definedName>
    <definedName name="B1c2" localSheetId="7">#REF!</definedName>
    <definedName name="B1c2">#REF!</definedName>
    <definedName name="B1c2_10" localSheetId="9">#REF!</definedName>
    <definedName name="B1c2_10" localSheetId="13">#REF!</definedName>
    <definedName name="B1c2_10" localSheetId="11">#REF!</definedName>
    <definedName name="B1c2_10" localSheetId="7">#REF!</definedName>
    <definedName name="B1c2_10">#REF!</definedName>
    <definedName name="B1c2_10_1" localSheetId="9">#REF!</definedName>
    <definedName name="B1c2_10_1" localSheetId="13">#REF!</definedName>
    <definedName name="B1c2_10_1" localSheetId="11">#REF!</definedName>
    <definedName name="B1c2_10_1" localSheetId="7">#REF!</definedName>
    <definedName name="B1c2_10_1">#REF!</definedName>
    <definedName name="B1c2_11" localSheetId="9">#REF!</definedName>
    <definedName name="B1c2_11" localSheetId="13">#REF!</definedName>
    <definedName name="B1c2_11" localSheetId="11">#REF!</definedName>
    <definedName name="B1c2_11" localSheetId="7">#REF!</definedName>
    <definedName name="B1c2_11">#REF!</definedName>
    <definedName name="B1c2_12" localSheetId="6">#REF!</definedName>
    <definedName name="B1c2_12" localSheetId="9">#REF!</definedName>
    <definedName name="B1c2_12" localSheetId="13">#REF!</definedName>
    <definedName name="B1c2_12" localSheetId="11">#REF!</definedName>
    <definedName name="B1c2_12" localSheetId="7">#REF!</definedName>
    <definedName name="B1c2_12">#REF!</definedName>
    <definedName name="B1c2_15" localSheetId="6">#REF!</definedName>
    <definedName name="B1c2_15" localSheetId="9">#REF!</definedName>
    <definedName name="B1c2_15" localSheetId="13">#REF!</definedName>
    <definedName name="B1c2_15" localSheetId="11">#REF!</definedName>
    <definedName name="B1c2_15" localSheetId="7">#REF!</definedName>
    <definedName name="B1c2_15">#REF!</definedName>
    <definedName name="B1c2_16" localSheetId="6">#REF!</definedName>
    <definedName name="B1c2_16" localSheetId="9">#REF!</definedName>
    <definedName name="B1c2_16" localSheetId="13">#REF!</definedName>
    <definedName name="B1c2_16" localSheetId="11">#REF!</definedName>
    <definedName name="B1c2_16" localSheetId="7">#REF!</definedName>
    <definedName name="B1c2_16">#REF!</definedName>
    <definedName name="B1c2_6" localSheetId="9">#REF!</definedName>
    <definedName name="B1c2_6" localSheetId="13">#REF!</definedName>
    <definedName name="B1c2_6" localSheetId="11">#REF!</definedName>
    <definedName name="B1c2_6" localSheetId="7">#REF!</definedName>
    <definedName name="B1c2_6">#REF!</definedName>
    <definedName name="B1c2_7" localSheetId="6">#REF!</definedName>
    <definedName name="B1c2_7" localSheetId="9">#REF!</definedName>
    <definedName name="B1c2_7" localSheetId="13">#REF!</definedName>
    <definedName name="B1c2_7" localSheetId="11">#REF!</definedName>
    <definedName name="B1c2_7" localSheetId="7">#REF!</definedName>
    <definedName name="B1c2_7">#REF!</definedName>
    <definedName name="B1c2_7_1" localSheetId="6">#REF!</definedName>
    <definedName name="B1c2_7_1" localSheetId="9">#REF!</definedName>
    <definedName name="B1c2_7_1" localSheetId="13">#REF!</definedName>
    <definedName name="B1c2_7_1" localSheetId="11">#REF!</definedName>
    <definedName name="B1c2_7_1" localSheetId="7">#REF!</definedName>
    <definedName name="B1c2_7_1">#REF!</definedName>
    <definedName name="B1c2_8" localSheetId="6">#REF!</definedName>
    <definedName name="B1c2_8" localSheetId="9">#REF!</definedName>
    <definedName name="B1c2_8" localSheetId="13">#REF!</definedName>
    <definedName name="B1c2_8" localSheetId="11">#REF!</definedName>
    <definedName name="B1c2_8" localSheetId="7">#REF!</definedName>
    <definedName name="B1c2_8">#REF!</definedName>
    <definedName name="B1c2_9" localSheetId="9">#REF!</definedName>
    <definedName name="B1c2_9" localSheetId="13">#REF!</definedName>
    <definedName name="B1c2_9" localSheetId="11">#REF!</definedName>
    <definedName name="B1c2_9" localSheetId="7">#REF!</definedName>
    <definedName name="B1c2_9">#REF!</definedName>
    <definedName name="b2c1" localSheetId="9">#REF!</definedName>
    <definedName name="b2c1" localSheetId="13">#REF!</definedName>
    <definedName name="b2c1" localSheetId="11">#REF!</definedName>
    <definedName name="b2c1" localSheetId="7">#REF!</definedName>
    <definedName name="b2c1">#REF!</definedName>
    <definedName name="b2c1_10" localSheetId="9">#REF!</definedName>
    <definedName name="b2c1_10" localSheetId="13">#REF!</definedName>
    <definedName name="b2c1_10" localSheetId="11">#REF!</definedName>
    <definedName name="b2c1_10" localSheetId="7">#REF!</definedName>
    <definedName name="b2c1_10">#REF!</definedName>
    <definedName name="b2c1_10_1" localSheetId="9">#REF!</definedName>
    <definedName name="b2c1_10_1" localSheetId="13">#REF!</definedName>
    <definedName name="b2c1_10_1" localSheetId="11">#REF!</definedName>
    <definedName name="b2c1_10_1" localSheetId="7">#REF!</definedName>
    <definedName name="b2c1_10_1">#REF!</definedName>
    <definedName name="b2c1_11" localSheetId="9">#REF!</definedName>
    <definedName name="b2c1_11" localSheetId="13">#REF!</definedName>
    <definedName name="b2c1_11" localSheetId="11">#REF!</definedName>
    <definedName name="b2c1_11" localSheetId="7">#REF!</definedName>
    <definedName name="b2c1_11">#REF!</definedName>
    <definedName name="b2c1_12" localSheetId="6">#REF!</definedName>
    <definedName name="b2c1_12" localSheetId="9">#REF!</definedName>
    <definedName name="b2c1_12" localSheetId="13">#REF!</definedName>
    <definedName name="b2c1_12" localSheetId="11">#REF!</definedName>
    <definedName name="b2c1_12" localSheetId="7">#REF!</definedName>
    <definedName name="b2c1_12">#REF!</definedName>
    <definedName name="b2c1_15" localSheetId="6">#REF!</definedName>
    <definedName name="b2c1_15" localSheetId="9">#REF!</definedName>
    <definedName name="b2c1_15" localSheetId="13">#REF!</definedName>
    <definedName name="b2c1_15" localSheetId="11">#REF!</definedName>
    <definedName name="b2c1_15" localSheetId="7">#REF!</definedName>
    <definedName name="b2c1_15">#REF!</definedName>
    <definedName name="b2c1_16" localSheetId="6">#REF!</definedName>
    <definedName name="b2c1_16" localSheetId="9">#REF!</definedName>
    <definedName name="b2c1_16" localSheetId="13">#REF!</definedName>
    <definedName name="b2c1_16" localSheetId="11">#REF!</definedName>
    <definedName name="b2c1_16" localSheetId="7">#REF!</definedName>
    <definedName name="b2c1_16">#REF!</definedName>
    <definedName name="b2c1_6" localSheetId="9">#REF!</definedName>
    <definedName name="b2c1_6" localSheetId="13">#REF!</definedName>
    <definedName name="b2c1_6" localSheetId="11">#REF!</definedName>
    <definedName name="b2c1_6" localSheetId="7">#REF!</definedName>
    <definedName name="b2c1_6">#REF!</definedName>
    <definedName name="b2c1_7" localSheetId="6">#REF!</definedName>
    <definedName name="b2c1_7" localSheetId="9">#REF!</definedName>
    <definedName name="b2c1_7" localSheetId="13">#REF!</definedName>
    <definedName name="b2c1_7" localSheetId="11">#REF!</definedName>
    <definedName name="b2c1_7" localSheetId="7">#REF!</definedName>
    <definedName name="b2c1_7">#REF!</definedName>
    <definedName name="b2c1_7_1" localSheetId="6">#REF!</definedName>
    <definedName name="b2c1_7_1" localSheetId="9">#REF!</definedName>
    <definedName name="b2c1_7_1" localSheetId="13">#REF!</definedName>
    <definedName name="b2c1_7_1" localSheetId="11">#REF!</definedName>
    <definedName name="b2c1_7_1" localSheetId="7">#REF!</definedName>
    <definedName name="b2c1_7_1">#REF!</definedName>
    <definedName name="b2c1_8" localSheetId="6">#REF!</definedName>
    <definedName name="b2c1_8" localSheetId="9">#REF!</definedName>
    <definedName name="b2c1_8" localSheetId="13">#REF!</definedName>
    <definedName name="b2c1_8" localSheetId="11">#REF!</definedName>
    <definedName name="b2c1_8" localSheetId="7">#REF!</definedName>
    <definedName name="b2c1_8">#REF!</definedName>
    <definedName name="b2c1_9" localSheetId="9">#REF!</definedName>
    <definedName name="b2c1_9" localSheetId="13">#REF!</definedName>
    <definedName name="b2c1_9" localSheetId="11">#REF!</definedName>
    <definedName name="b2c1_9" localSheetId="7">#REF!</definedName>
    <definedName name="b2c1_9">#REF!</definedName>
    <definedName name="b2c2" localSheetId="9">#REF!</definedName>
    <definedName name="b2c2" localSheetId="13">#REF!</definedName>
    <definedName name="b2c2" localSheetId="11">#REF!</definedName>
    <definedName name="b2c2" localSheetId="7">#REF!</definedName>
    <definedName name="b2c2">#REF!</definedName>
    <definedName name="b2c2_10" localSheetId="9">#REF!</definedName>
    <definedName name="b2c2_10" localSheetId="13">#REF!</definedName>
    <definedName name="b2c2_10" localSheetId="11">#REF!</definedName>
    <definedName name="b2c2_10" localSheetId="7">#REF!</definedName>
    <definedName name="b2c2_10">#REF!</definedName>
    <definedName name="b2c2_10_1" localSheetId="9">#REF!</definedName>
    <definedName name="b2c2_10_1" localSheetId="13">#REF!</definedName>
    <definedName name="b2c2_10_1" localSheetId="11">#REF!</definedName>
    <definedName name="b2c2_10_1" localSheetId="7">#REF!</definedName>
    <definedName name="b2c2_10_1">#REF!</definedName>
    <definedName name="b2c2_11" localSheetId="9">#REF!</definedName>
    <definedName name="b2c2_11" localSheetId="13">#REF!</definedName>
    <definedName name="b2c2_11" localSheetId="11">#REF!</definedName>
    <definedName name="b2c2_11" localSheetId="7">#REF!</definedName>
    <definedName name="b2c2_11">#REF!</definedName>
    <definedName name="b2c2_12" localSheetId="6">#REF!</definedName>
    <definedName name="b2c2_12" localSheetId="9">#REF!</definedName>
    <definedName name="b2c2_12" localSheetId="13">#REF!</definedName>
    <definedName name="b2c2_12" localSheetId="11">#REF!</definedName>
    <definedName name="b2c2_12" localSheetId="7">#REF!</definedName>
    <definedName name="b2c2_12">#REF!</definedName>
    <definedName name="b2c2_15" localSheetId="6">#REF!</definedName>
    <definedName name="b2c2_15" localSheetId="9">#REF!</definedName>
    <definedName name="b2c2_15" localSheetId="13">#REF!</definedName>
    <definedName name="b2c2_15" localSheetId="11">#REF!</definedName>
    <definedName name="b2c2_15" localSheetId="7">#REF!</definedName>
    <definedName name="b2c2_15">#REF!</definedName>
    <definedName name="b2c2_16" localSheetId="6">#REF!</definedName>
    <definedName name="b2c2_16" localSheetId="9">#REF!</definedName>
    <definedName name="b2c2_16" localSheetId="13">#REF!</definedName>
    <definedName name="b2c2_16" localSheetId="11">#REF!</definedName>
    <definedName name="b2c2_16" localSheetId="7">#REF!</definedName>
    <definedName name="b2c2_16">#REF!</definedName>
    <definedName name="b2c2_6" localSheetId="9">#REF!</definedName>
    <definedName name="b2c2_6" localSheetId="13">#REF!</definedName>
    <definedName name="b2c2_6" localSheetId="11">#REF!</definedName>
    <definedName name="b2c2_6" localSheetId="7">#REF!</definedName>
    <definedName name="b2c2_6">#REF!</definedName>
    <definedName name="b2c2_7" localSheetId="6">#REF!</definedName>
    <definedName name="b2c2_7" localSheetId="9">#REF!</definedName>
    <definedName name="b2c2_7" localSheetId="13">#REF!</definedName>
    <definedName name="b2c2_7" localSheetId="11">#REF!</definedName>
    <definedName name="b2c2_7" localSheetId="7">#REF!</definedName>
    <definedName name="b2c2_7">#REF!</definedName>
    <definedName name="b2c2_7_1" localSheetId="6">#REF!</definedName>
    <definedName name="b2c2_7_1" localSheetId="9">#REF!</definedName>
    <definedName name="b2c2_7_1" localSheetId="13">#REF!</definedName>
    <definedName name="b2c2_7_1" localSheetId="11">#REF!</definedName>
    <definedName name="b2c2_7_1" localSheetId="7">#REF!</definedName>
    <definedName name="b2c2_7_1">#REF!</definedName>
    <definedName name="b2c2_8" localSheetId="6">#REF!</definedName>
    <definedName name="b2c2_8" localSheetId="9">#REF!</definedName>
    <definedName name="b2c2_8" localSheetId="13">#REF!</definedName>
    <definedName name="b2c2_8" localSheetId="11">#REF!</definedName>
    <definedName name="b2c2_8" localSheetId="7">#REF!</definedName>
    <definedName name="b2c2_8">#REF!</definedName>
    <definedName name="b2c2_9" localSheetId="9">#REF!</definedName>
    <definedName name="b2c2_9" localSheetId="13">#REF!</definedName>
    <definedName name="b2c2_9" localSheetId="11">#REF!</definedName>
    <definedName name="b2c2_9" localSheetId="7">#REF!</definedName>
    <definedName name="b2c2_9">#REF!</definedName>
    <definedName name="b2c3" localSheetId="9">#REF!</definedName>
    <definedName name="b2c3" localSheetId="13">#REF!</definedName>
    <definedName name="b2c3" localSheetId="11">#REF!</definedName>
    <definedName name="b2c3" localSheetId="7">#REF!</definedName>
    <definedName name="b2c3">#REF!</definedName>
    <definedName name="b2c3_10" localSheetId="9">#REF!</definedName>
    <definedName name="b2c3_10" localSheetId="13">#REF!</definedName>
    <definedName name="b2c3_10" localSheetId="11">#REF!</definedName>
    <definedName name="b2c3_10" localSheetId="7">#REF!</definedName>
    <definedName name="b2c3_10">#REF!</definedName>
    <definedName name="b2c3_10_1" localSheetId="9">#REF!</definedName>
    <definedName name="b2c3_10_1" localSheetId="13">#REF!</definedName>
    <definedName name="b2c3_10_1" localSheetId="11">#REF!</definedName>
    <definedName name="b2c3_10_1" localSheetId="7">#REF!</definedName>
    <definedName name="b2c3_10_1">#REF!</definedName>
    <definedName name="b2c3_11" localSheetId="9">#REF!</definedName>
    <definedName name="b2c3_11" localSheetId="13">#REF!</definedName>
    <definedName name="b2c3_11" localSheetId="11">#REF!</definedName>
    <definedName name="b2c3_11" localSheetId="7">#REF!</definedName>
    <definedName name="b2c3_11">#REF!</definedName>
    <definedName name="b2c3_12" localSheetId="6">#REF!</definedName>
    <definedName name="b2c3_12" localSheetId="9">#REF!</definedName>
    <definedName name="b2c3_12" localSheetId="13">#REF!</definedName>
    <definedName name="b2c3_12" localSheetId="11">#REF!</definedName>
    <definedName name="b2c3_12" localSheetId="7">#REF!</definedName>
    <definedName name="b2c3_12">#REF!</definedName>
    <definedName name="b2c3_15" localSheetId="6">#REF!</definedName>
    <definedName name="b2c3_15" localSheetId="9">#REF!</definedName>
    <definedName name="b2c3_15" localSheetId="13">#REF!</definedName>
    <definedName name="b2c3_15" localSheetId="11">#REF!</definedName>
    <definedName name="b2c3_15" localSheetId="7">#REF!</definedName>
    <definedName name="b2c3_15">#REF!</definedName>
    <definedName name="b2c3_16" localSheetId="6">#REF!</definedName>
    <definedName name="b2c3_16" localSheetId="9">#REF!</definedName>
    <definedName name="b2c3_16" localSheetId="13">#REF!</definedName>
    <definedName name="b2c3_16" localSheetId="11">#REF!</definedName>
    <definedName name="b2c3_16" localSheetId="7">#REF!</definedName>
    <definedName name="b2c3_16">#REF!</definedName>
    <definedName name="b2c3_6" localSheetId="9">#REF!</definedName>
    <definedName name="b2c3_6" localSheetId="13">#REF!</definedName>
    <definedName name="b2c3_6" localSheetId="11">#REF!</definedName>
    <definedName name="b2c3_6" localSheetId="7">#REF!</definedName>
    <definedName name="b2c3_6">#REF!</definedName>
    <definedName name="b2c3_7" localSheetId="6">#REF!</definedName>
    <definedName name="b2c3_7" localSheetId="9">#REF!</definedName>
    <definedName name="b2c3_7" localSheetId="13">#REF!</definedName>
    <definedName name="b2c3_7" localSheetId="11">#REF!</definedName>
    <definedName name="b2c3_7" localSheetId="7">#REF!</definedName>
    <definedName name="b2c3_7">#REF!</definedName>
    <definedName name="b2c3_7_1" localSheetId="6">#REF!</definedName>
    <definedName name="b2c3_7_1" localSheetId="9">#REF!</definedName>
    <definedName name="b2c3_7_1" localSheetId="13">#REF!</definedName>
    <definedName name="b2c3_7_1" localSheetId="11">#REF!</definedName>
    <definedName name="b2c3_7_1" localSheetId="7">#REF!</definedName>
    <definedName name="b2c3_7_1">#REF!</definedName>
    <definedName name="b2c3_8" localSheetId="6">#REF!</definedName>
    <definedName name="b2c3_8" localSheetId="9">#REF!</definedName>
    <definedName name="b2c3_8" localSheetId="13">#REF!</definedName>
    <definedName name="b2c3_8" localSheetId="11">#REF!</definedName>
    <definedName name="b2c3_8" localSheetId="7">#REF!</definedName>
    <definedName name="b2c3_8">#REF!</definedName>
    <definedName name="b2c3_9" localSheetId="9">#REF!</definedName>
    <definedName name="b2c3_9" localSheetId="13">#REF!</definedName>
    <definedName name="b2c3_9" localSheetId="11">#REF!</definedName>
    <definedName name="b2c3_9" localSheetId="7">#REF!</definedName>
    <definedName name="b2c3_9">#REF!</definedName>
    <definedName name="B2C4" localSheetId="9">#REF!</definedName>
    <definedName name="B2C4" localSheetId="13">#REF!</definedName>
    <definedName name="B2C4" localSheetId="11">#REF!</definedName>
    <definedName name="B2C4" localSheetId="7">#REF!</definedName>
    <definedName name="B2C4">#REF!</definedName>
    <definedName name="B2C4_10" localSheetId="9">#REF!</definedName>
    <definedName name="B2C4_10" localSheetId="13">#REF!</definedName>
    <definedName name="B2C4_10" localSheetId="11">#REF!</definedName>
    <definedName name="B2C4_10" localSheetId="7">#REF!</definedName>
    <definedName name="B2C4_10">#REF!</definedName>
    <definedName name="B2C4_11" localSheetId="9">#REF!</definedName>
    <definedName name="B2C4_11" localSheetId="13">#REF!</definedName>
    <definedName name="B2C4_11" localSheetId="11">#REF!</definedName>
    <definedName name="B2C4_11" localSheetId="7">#REF!</definedName>
    <definedName name="B2C4_11">#REF!</definedName>
    <definedName name="B2C4_12" localSheetId="6">#REF!</definedName>
    <definedName name="B2C4_12" localSheetId="9">#REF!</definedName>
    <definedName name="B2C4_12" localSheetId="13">#REF!</definedName>
    <definedName name="B2C4_12" localSheetId="11">#REF!</definedName>
    <definedName name="B2C4_12" localSheetId="7">#REF!</definedName>
    <definedName name="B2C4_12">#REF!</definedName>
    <definedName name="B2C4_15" localSheetId="6">#REF!</definedName>
    <definedName name="B2C4_15" localSheetId="9">#REF!</definedName>
    <definedName name="B2C4_15" localSheetId="13">#REF!</definedName>
    <definedName name="B2C4_15" localSheetId="11">#REF!</definedName>
    <definedName name="B2C4_15" localSheetId="7">#REF!</definedName>
    <definedName name="B2C4_15">#REF!</definedName>
    <definedName name="B2C4_16" localSheetId="6">#REF!</definedName>
    <definedName name="B2C4_16" localSheetId="9">#REF!</definedName>
    <definedName name="B2C4_16" localSheetId="13">#REF!</definedName>
    <definedName name="B2C4_16" localSheetId="11">#REF!</definedName>
    <definedName name="B2C4_16" localSheetId="7">#REF!</definedName>
    <definedName name="B2C4_16">#REF!</definedName>
    <definedName name="B2C4_6" localSheetId="9">#REF!</definedName>
    <definedName name="B2C4_6" localSheetId="13">#REF!</definedName>
    <definedName name="B2C4_6" localSheetId="11">#REF!</definedName>
    <definedName name="B2C4_6" localSheetId="7">#REF!</definedName>
    <definedName name="B2C4_6">#REF!</definedName>
    <definedName name="B2C4_7" localSheetId="6">#REF!</definedName>
    <definedName name="B2C4_7" localSheetId="9">#REF!</definedName>
    <definedName name="B2C4_7" localSheetId="13">#REF!</definedName>
    <definedName name="B2C4_7" localSheetId="11">#REF!</definedName>
    <definedName name="B2C4_7" localSheetId="7">#REF!</definedName>
    <definedName name="B2C4_7">#REF!</definedName>
    <definedName name="B2C4_8" localSheetId="6">#REF!</definedName>
    <definedName name="B2C4_8" localSheetId="9">#REF!</definedName>
    <definedName name="B2C4_8" localSheetId="13">#REF!</definedName>
    <definedName name="B2C4_8" localSheetId="11">#REF!</definedName>
    <definedName name="B2C4_8" localSheetId="7">#REF!</definedName>
    <definedName name="B2C4_8">#REF!</definedName>
    <definedName name="dossiers_techniques_3560_Liste" localSheetId="9">#REF!</definedName>
    <definedName name="dossiers_techniques_3560_Liste" localSheetId="13">#REF!</definedName>
    <definedName name="dossiers_techniques_3560_Liste" localSheetId="11">#REF!</definedName>
    <definedName name="dossiers_techniques_3560_Liste" localSheetId="7">#REF!</definedName>
    <definedName name="dossiers_techniques_3560_Liste">#REF!</definedName>
    <definedName name="Excel_BuiltIn_Print_Area_1_1">'DESCRIBING SHEET'!$A$1:$AR$57</definedName>
    <definedName name="Excel_BuiltIn_Print_Area_1_1_1">'DESCRIBING SHEET'!$A$1:$AR$55</definedName>
    <definedName name="Excel_BuiltIn_Print_Area_1_1_1_1" localSheetId="6">#REF!</definedName>
    <definedName name="Excel_BuiltIn_Print_Area_1_1_1_1">'DESCRIBING SHEET'!$A$1:$AR$53</definedName>
    <definedName name="Excel_BuiltIn_Print_Area_10_1" localSheetId="6">#REF!</definedName>
    <definedName name="Excel_BuiltIn_Print_Area_10_1" localSheetId="9">#REF!</definedName>
    <definedName name="Excel_BuiltIn_Print_Area_10_1" localSheetId="13">#REF!</definedName>
    <definedName name="Excel_BuiltIn_Print_Area_10_1" localSheetId="11">#REF!</definedName>
    <definedName name="Excel_BuiltIn_Print_Area_10_1" localSheetId="7">#REF!</definedName>
    <definedName name="Excel_BuiltIn_Print_Area_10_1">#REF!</definedName>
    <definedName name="Excel_BuiltIn_Print_Area_10_1_1" localSheetId="9">#REF!</definedName>
    <definedName name="Excel_BuiltIn_Print_Area_10_1_1" localSheetId="13">#REF!</definedName>
    <definedName name="Excel_BuiltIn_Print_Area_10_1_1" localSheetId="11">#REF!</definedName>
    <definedName name="Excel_BuiltIn_Print_Area_10_1_1" localSheetId="7">#REF!</definedName>
    <definedName name="Excel_BuiltIn_Print_Area_10_1_1">#REF!</definedName>
    <definedName name="Excel_BuiltIn_Print_Area_10_1_1_1" localSheetId="6">#REF!</definedName>
    <definedName name="Excel_BuiltIn_Print_Area_10_1_1_1" localSheetId="9">#REF!</definedName>
    <definedName name="Excel_BuiltIn_Print_Area_10_1_1_1" localSheetId="13">#REF!</definedName>
    <definedName name="Excel_BuiltIn_Print_Area_10_1_1_1" localSheetId="11">#REF!</definedName>
    <definedName name="Excel_BuiltIn_Print_Area_10_1_1_1" localSheetId="7">#REF!</definedName>
    <definedName name="Excel_BuiltIn_Print_Area_10_1_1_1">#REF!</definedName>
    <definedName name="Excel_BuiltIn_Print_Area_10_1_1_1_1" localSheetId="6">#REF!</definedName>
    <definedName name="Excel_BuiltIn_Print_Area_10_1_1_1_1" localSheetId="9">#REF!</definedName>
    <definedName name="Excel_BuiltIn_Print_Area_10_1_1_1_1" localSheetId="13">#REF!</definedName>
    <definedName name="Excel_BuiltIn_Print_Area_10_1_1_1_1" localSheetId="11">#REF!</definedName>
    <definedName name="Excel_BuiltIn_Print_Area_10_1_1_1_1" localSheetId="7">#REF!</definedName>
    <definedName name="Excel_BuiltIn_Print_Area_10_1_1_1_1">#REF!</definedName>
    <definedName name="Excel_BuiltIn_Print_Area_11_1" localSheetId="6">#REF!</definedName>
    <definedName name="Excel_BuiltIn_Print_Area_11_1" localSheetId="9">#REF!</definedName>
    <definedName name="Excel_BuiltIn_Print_Area_11_1" localSheetId="13">#REF!</definedName>
    <definedName name="Excel_BuiltIn_Print_Area_11_1" localSheetId="11">#REF!</definedName>
    <definedName name="Excel_BuiltIn_Print_Area_11_1" localSheetId="7">#REF!</definedName>
    <definedName name="Excel_BuiltIn_Print_Area_11_1">#REF!</definedName>
    <definedName name="Excel_BuiltIn_Print_Area_11_1_1" localSheetId="6">#REF!</definedName>
    <definedName name="Excel_BuiltIn_Print_Area_11_1_1" localSheetId="9">#REF!</definedName>
    <definedName name="Excel_BuiltIn_Print_Area_11_1_1" localSheetId="13">#REF!</definedName>
    <definedName name="Excel_BuiltIn_Print_Area_11_1_1" localSheetId="11">#REF!</definedName>
    <definedName name="Excel_BuiltIn_Print_Area_11_1_1" localSheetId="7">#REF!</definedName>
    <definedName name="Excel_BuiltIn_Print_Area_11_1_1">#REF!</definedName>
    <definedName name="Excel_BuiltIn_Print_Area_12_1" localSheetId="6">#REF!</definedName>
    <definedName name="Excel_BuiltIn_Print_Area_12_1" localSheetId="9">#REF!</definedName>
    <definedName name="Excel_BuiltIn_Print_Area_12_1" localSheetId="13">#REF!</definedName>
    <definedName name="Excel_BuiltIn_Print_Area_12_1" localSheetId="11">#REF!</definedName>
    <definedName name="Excel_BuiltIn_Print_Area_12_1" localSheetId="7">#REF!</definedName>
    <definedName name="Excel_BuiltIn_Print_Area_12_1">#REF!</definedName>
    <definedName name="Excel_BuiltIn_Print_Area_4" localSheetId="9">#REF!</definedName>
    <definedName name="Excel_BuiltIn_Print_Area_4" localSheetId="13">#REF!</definedName>
    <definedName name="Excel_BuiltIn_Print_Area_4" localSheetId="11">#REF!</definedName>
    <definedName name="Excel_BuiltIn_Print_Area_4" localSheetId="7">#REF!</definedName>
    <definedName name="Excel_BuiltIn_Print_Area_4">#REF!</definedName>
    <definedName name="Excel_BuiltIn_Print_Area_4_1" localSheetId="9">#REF!</definedName>
    <definedName name="Excel_BuiltIn_Print_Area_4_1" localSheetId="13">#REF!</definedName>
    <definedName name="Excel_BuiltIn_Print_Area_4_1" localSheetId="11">#REF!</definedName>
    <definedName name="Excel_BuiltIn_Print_Area_4_1" localSheetId="7">#REF!</definedName>
    <definedName name="Excel_BuiltIn_Print_Area_4_1">#REF!</definedName>
    <definedName name="Excel_BuiltIn_Print_Area_5_1" localSheetId="6">#REF!</definedName>
    <definedName name="Excel_BuiltIn_Print_Area_5_1" localSheetId="9">#REF!</definedName>
    <definedName name="Excel_BuiltIn_Print_Area_5_1" localSheetId="13">#REF!</definedName>
    <definedName name="Excel_BuiltIn_Print_Area_5_1" localSheetId="11">#REF!</definedName>
    <definedName name="Excel_BuiltIn_Print_Area_5_1" localSheetId="7">#REF!</definedName>
    <definedName name="Excel_BuiltIn_Print_Area_5_1">#REF!</definedName>
    <definedName name="Excel_BuiltIn_Print_Area_5_1_1" localSheetId="9">#REF!</definedName>
    <definedName name="Excel_BuiltIn_Print_Area_5_1_1" localSheetId="13">#REF!</definedName>
    <definedName name="Excel_BuiltIn_Print_Area_5_1_1" localSheetId="11">#REF!</definedName>
    <definedName name="Excel_BuiltIn_Print_Area_5_1_1" localSheetId="7">#REF!</definedName>
    <definedName name="Excel_BuiltIn_Print_Area_5_1_1">#REF!</definedName>
    <definedName name="Excel_BuiltIn_Print_Area_7_1" localSheetId="9">#REF!</definedName>
    <definedName name="Excel_BuiltIn_Print_Area_7_1" localSheetId="13">#REF!</definedName>
    <definedName name="Excel_BuiltIn_Print_Area_7_1" localSheetId="11">#REF!</definedName>
    <definedName name="Excel_BuiltIn_Print_Area_7_1" localSheetId="7">#REF!</definedName>
    <definedName name="Excel_BuiltIn_Print_Area_7_1">#REF!</definedName>
    <definedName name="Excel_BuiltIn_Print_Area_7_1_1" localSheetId="9">#REF!</definedName>
    <definedName name="Excel_BuiltIn_Print_Area_7_1_1" localSheetId="13">#REF!</definedName>
    <definedName name="Excel_BuiltIn_Print_Area_7_1_1" localSheetId="11">#REF!</definedName>
    <definedName name="Excel_BuiltIn_Print_Area_7_1_1" localSheetId="7">#REF!</definedName>
    <definedName name="Excel_BuiltIn_Print_Area_7_1_1">#REF!</definedName>
    <definedName name="Excel_BuiltIn_Print_Area_7_1_1_1" localSheetId="6">#REF!</definedName>
    <definedName name="Excel_BuiltIn_Print_Area_7_1_1_1" localSheetId="9">#REF!</definedName>
    <definedName name="Excel_BuiltIn_Print_Area_7_1_1_1" localSheetId="13">#REF!</definedName>
    <definedName name="Excel_BuiltIn_Print_Area_7_1_1_1" localSheetId="11">#REF!</definedName>
    <definedName name="Excel_BuiltIn_Print_Area_7_1_1_1" localSheetId="7">#REF!</definedName>
    <definedName name="Excel_BuiltIn_Print_Area_7_1_1_1">#REF!</definedName>
    <definedName name="Excel_BuiltIn_Print_Area_7_1_1_1_1" localSheetId="9">#REF!</definedName>
    <definedName name="Excel_BuiltIn_Print_Area_7_1_1_1_1" localSheetId="13">#REF!</definedName>
    <definedName name="Excel_BuiltIn_Print_Area_7_1_1_1_1" localSheetId="11">#REF!</definedName>
    <definedName name="Excel_BuiltIn_Print_Area_7_1_1_1_1" localSheetId="7">#REF!</definedName>
    <definedName name="Excel_BuiltIn_Print_Area_7_1_1_1_1">#REF!</definedName>
    <definedName name="Excel_BuiltIn_Print_Area_7_1_1_1_1_1" localSheetId="6">#REF!</definedName>
    <definedName name="Excel_BuiltIn_Print_Area_7_1_1_1_1_1" localSheetId="9">#REF!</definedName>
    <definedName name="Excel_BuiltIn_Print_Area_7_1_1_1_1_1" localSheetId="13">#REF!</definedName>
    <definedName name="Excel_BuiltIn_Print_Area_7_1_1_1_1_1" localSheetId="11">#REF!</definedName>
    <definedName name="Excel_BuiltIn_Print_Area_7_1_1_1_1_1" localSheetId="7">#REF!</definedName>
    <definedName name="Excel_BuiltIn_Print_Area_7_1_1_1_1_1">#REF!</definedName>
    <definedName name="Excel_BuiltIn_Print_Area_7_1_1_1_1_1_1" localSheetId="9">#REF!</definedName>
    <definedName name="Excel_BuiltIn_Print_Area_7_1_1_1_1_1_1" localSheetId="13">#REF!</definedName>
    <definedName name="Excel_BuiltIn_Print_Area_7_1_1_1_1_1_1" localSheetId="11">#REF!</definedName>
    <definedName name="Excel_BuiltIn_Print_Area_7_1_1_1_1_1_1" localSheetId="7">#REF!</definedName>
    <definedName name="Excel_BuiltIn_Print_Area_7_1_1_1_1_1_1">#REF!</definedName>
    <definedName name="Excel_BuiltIn_Print_Area_8_1" localSheetId="9">#REF!</definedName>
    <definedName name="Excel_BuiltIn_Print_Area_8_1" localSheetId="13">#REF!</definedName>
    <definedName name="Excel_BuiltIn_Print_Area_8_1" localSheetId="11">#REF!</definedName>
    <definedName name="Excel_BuiltIn_Print_Area_8_1" localSheetId="7">#REF!</definedName>
    <definedName name="Excel_BuiltIn_Print_Area_8_1">#REF!</definedName>
    <definedName name="Excel_BuiltIn_Print_Area_8_1_1" localSheetId="9">#REF!</definedName>
    <definedName name="Excel_BuiltIn_Print_Area_8_1_1" localSheetId="13">#REF!</definedName>
    <definedName name="Excel_BuiltIn_Print_Area_8_1_1" localSheetId="11">#REF!</definedName>
    <definedName name="Excel_BuiltIn_Print_Area_8_1_1" localSheetId="7">#REF!</definedName>
    <definedName name="Excel_BuiltIn_Print_Area_8_1_1">#REF!</definedName>
    <definedName name="Excel_BuiltIn_Print_Area_8_1_1_1" localSheetId="6">#REF!</definedName>
    <definedName name="Excel_BuiltIn_Print_Area_8_1_1_1" localSheetId="9">#REF!</definedName>
    <definedName name="Excel_BuiltIn_Print_Area_8_1_1_1" localSheetId="13">#REF!</definedName>
    <definedName name="Excel_BuiltIn_Print_Area_8_1_1_1" localSheetId="11">#REF!</definedName>
    <definedName name="Excel_BuiltIn_Print_Area_8_1_1_1" localSheetId="7">#REF!</definedName>
    <definedName name="Excel_BuiltIn_Print_Area_8_1_1_1">#REF!</definedName>
    <definedName name="Excel_BuiltIn_Print_Area_8_1_1_1_1" localSheetId="6">#REF!</definedName>
    <definedName name="Excel_BuiltIn_Print_Area_8_1_1_1_1" localSheetId="9">#REF!</definedName>
    <definedName name="Excel_BuiltIn_Print_Area_8_1_1_1_1" localSheetId="13">#REF!</definedName>
    <definedName name="Excel_BuiltIn_Print_Area_8_1_1_1_1" localSheetId="11">#REF!</definedName>
    <definedName name="Excel_BuiltIn_Print_Area_8_1_1_1_1" localSheetId="7">#REF!</definedName>
    <definedName name="Excel_BuiltIn_Print_Area_8_1_1_1_1">#REF!</definedName>
    <definedName name="Excel_BuiltIn_Print_Area_8_1_1_1_1_1" localSheetId="9">#REF!</definedName>
    <definedName name="Excel_BuiltIn_Print_Area_8_1_1_1_1_1" localSheetId="13">#REF!</definedName>
    <definedName name="Excel_BuiltIn_Print_Area_8_1_1_1_1_1" localSheetId="11">#REF!</definedName>
    <definedName name="Excel_BuiltIn_Print_Area_8_1_1_1_1_1" localSheetId="7">#REF!</definedName>
    <definedName name="Excel_BuiltIn_Print_Area_8_1_1_1_1_1">#REF!</definedName>
    <definedName name="Excel_BuiltIn_Print_Area_9_1" localSheetId="6">#REF!</definedName>
    <definedName name="Excel_BuiltIn_Print_Area_9_1" localSheetId="9">#REF!</definedName>
    <definedName name="Excel_BuiltIn_Print_Area_9_1" localSheetId="13">#REF!</definedName>
    <definedName name="Excel_BuiltIn_Print_Area_9_1" localSheetId="11">#REF!</definedName>
    <definedName name="Excel_BuiltIn_Print_Area_9_1" localSheetId="7">#REF!</definedName>
    <definedName name="Excel_BuiltIn_Print_Area_9_1">#REF!</definedName>
    <definedName name="Excel_BuiltIn_Print_Area_9_1_1" localSheetId="6">#REF!</definedName>
    <definedName name="Excel_BuiltIn_Print_Area_9_1_1" localSheetId="9">#REF!</definedName>
    <definedName name="Excel_BuiltIn_Print_Area_9_1_1" localSheetId="13">#REF!</definedName>
    <definedName name="Excel_BuiltIn_Print_Area_9_1_1" localSheetId="11">#REF!</definedName>
    <definedName name="Excel_BuiltIn_Print_Area_9_1_1" localSheetId="7">#REF!</definedName>
    <definedName name="Excel_BuiltIn_Print_Area_9_1_1">#REF!</definedName>
    <definedName name="Excel_BuiltIn_Print_Area_9_11" localSheetId="6">#REF!</definedName>
    <definedName name="Excel_BuiltIn_Print_Area_9_11" localSheetId="9">#REF!</definedName>
    <definedName name="Excel_BuiltIn_Print_Area_9_11" localSheetId="13">#REF!</definedName>
    <definedName name="Excel_BuiltIn_Print_Area_9_11" localSheetId="11">#REF!</definedName>
    <definedName name="Excel_BuiltIn_Print_Area_9_11" localSheetId="7">#REF!</definedName>
    <definedName name="Excel_BuiltIn_Print_Area_9_11">#REF!</definedName>
    <definedName name="Excel_BuiltIn_Print_Area_9_4" localSheetId="6">#REF!</definedName>
    <definedName name="Excel_BuiltIn_Print_Area_9_4" localSheetId="9">#REF!</definedName>
    <definedName name="Excel_BuiltIn_Print_Area_9_4" localSheetId="13">#REF!</definedName>
    <definedName name="Excel_BuiltIn_Print_Area_9_4" localSheetId="11">#REF!</definedName>
    <definedName name="Excel_BuiltIn_Print_Area_9_4" localSheetId="7">#REF!</definedName>
    <definedName name="Excel_BuiltIn_Print_Area_9_4">#REF!</definedName>
    <definedName name="Excel_BuiltIn_Print_Area_9_5" localSheetId="6">#REF!</definedName>
    <definedName name="Excel_BuiltIn_Print_Area_9_5" localSheetId="9">#REF!</definedName>
    <definedName name="Excel_BuiltIn_Print_Area_9_5" localSheetId="13">#REF!</definedName>
    <definedName name="Excel_BuiltIn_Print_Area_9_5" localSheetId="11">#REF!</definedName>
    <definedName name="Excel_BuiltIn_Print_Area_9_5" localSheetId="7">#REF!</definedName>
    <definedName name="Excel_BuiltIn_Print_Area_9_5">#REF!</definedName>
    <definedName name="Excel_BuiltIn_Print_Area_9_6" localSheetId="6">#REF!</definedName>
    <definedName name="Excel_BuiltIn_Print_Area_9_6" localSheetId="9">#REF!</definedName>
    <definedName name="Excel_BuiltIn_Print_Area_9_6" localSheetId="13">#REF!</definedName>
    <definedName name="Excel_BuiltIn_Print_Area_9_6" localSheetId="11">#REF!</definedName>
    <definedName name="Excel_BuiltIn_Print_Area_9_6" localSheetId="7">#REF!</definedName>
    <definedName name="Excel_BuiltIn_Print_Area_9_6">#REF!</definedName>
    <definedName name="Excel_BuiltIn_Print_Area_9_8" localSheetId="6">#REF!</definedName>
    <definedName name="Excel_BuiltIn_Print_Area_9_8" localSheetId="9">#REF!</definedName>
    <definedName name="Excel_BuiltIn_Print_Area_9_8" localSheetId="13">#REF!</definedName>
    <definedName name="Excel_BuiltIn_Print_Area_9_8" localSheetId="11">#REF!</definedName>
    <definedName name="Excel_BuiltIn_Print_Area_9_8" localSheetId="7">#REF!</definedName>
    <definedName name="Excel_BuiltIn_Print_Area_9_8">#REF!</definedName>
    <definedName name="FFFF" localSheetId="9">#REF!</definedName>
    <definedName name="FFFF" localSheetId="13">#REF!</definedName>
    <definedName name="FFFF" localSheetId="11">#REF!</definedName>
    <definedName name="FFFF" localSheetId="7">#REF!</definedName>
    <definedName name="FFFF">#REF!</definedName>
    <definedName name="FFFF_10" localSheetId="9">#REF!</definedName>
    <definedName name="FFFF_10" localSheetId="13">#REF!</definedName>
    <definedName name="FFFF_10" localSheetId="11">#REF!</definedName>
    <definedName name="FFFF_10" localSheetId="7">#REF!</definedName>
    <definedName name="FFFF_10">#REF!</definedName>
    <definedName name="FFFF_11" localSheetId="9">#REF!</definedName>
    <definedName name="FFFF_11" localSheetId="13">#REF!</definedName>
    <definedName name="FFFF_11" localSheetId="11">#REF!</definedName>
    <definedName name="FFFF_11" localSheetId="7">#REF!</definedName>
    <definedName name="FFFF_11">#REF!</definedName>
    <definedName name="FFFF_12" localSheetId="6">#REF!</definedName>
    <definedName name="FFFF_12" localSheetId="9">#REF!</definedName>
    <definedName name="FFFF_12" localSheetId="13">#REF!</definedName>
    <definedName name="FFFF_12" localSheetId="11">#REF!</definedName>
    <definedName name="FFFF_12" localSheetId="7">#REF!</definedName>
    <definedName name="FFFF_12">#REF!</definedName>
    <definedName name="FFFF_6" localSheetId="9">#REF!</definedName>
    <definedName name="FFFF_6" localSheetId="13">#REF!</definedName>
    <definedName name="FFFF_6" localSheetId="11">#REF!</definedName>
    <definedName name="FFFF_6" localSheetId="7">#REF!</definedName>
    <definedName name="FFFF_6">#REF!</definedName>
    <definedName name="FFFF_7" localSheetId="6">#REF!</definedName>
    <definedName name="FFFF_7" localSheetId="9">#REF!</definedName>
    <definedName name="FFFF_7" localSheetId="13">#REF!</definedName>
    <definedName name="FFFF_7" localSheetId="11">#REF!</definedName>
    <definedName name="FFFF_7" localSheetId="7">#REF!</definedName>
    <definedName name="FFFF_7">#REF!</definedName>
    <definedName name="FFFF_8" localSheetId="6">#REF!</definedName>
    <definedName name="FFFF_8" localSheetId="9">#REF!</definedName>
    <definedName name="FFFF_8" localSheetId="13">#REF!</definedName>
    <definedName name="FFFF_8" localSheetId="11">#REF!</definedName>
    <definedName name="FFFF_8" localSheetId="7">#REF!</definedName>
    <definedName name="FFFF_8">#REF!</definedName>
    <definedName name="FPIQ" localSheetId="9">#REF!</definedName>
    <definedName name="FPIQ" localSheetId="13">#REF!</definedName>
    <definedName name="FPIQ" localSheetId="11">#REF!</definedName>
    <definedName name="FPIQ" localSheetId="7">#REF!</definedName>
    <definedName name="FPIQ">#REF!</definedName>
    <definedName name="FPIQ_10" localSheetId="9">#REF!</definedName>
    <definedName name="FPIQ_10" localSheetId="13">#REF!</definedName>
    <definedName name="FPIQ_10" localSheetId="11">#REF!</definedName>
    <definedName name="FPIQ_10" localSheetId="7">#REF!</definedName>
    <definedName name="FPIQ_10">#REF!</definedName>
    <definedName name="FPIQ_10_1" localSheetId="9">#REF!</definedName>
    <definedName name="FPIQ_10_1" localSheetId="13">#REF!</definedName>
    <definedName name="FPIQ_10_1" localSheetId="11">#REF!</definedName>
    <definedName name="FPIQ_10_1" localSheetId="7">#REF!</definedName>
    <definedName name="FPIQ_10_1">#REF!</definedName>
    <definedName name="FPIQ_11" localSheetId="9">#REF!</definedName>
    <definedName name="FPIQ_11" localSheetId="13">#REF!</definedName>
    <definedName name="FPIQ_11" localSheetId="11">#REF!</definedName>
    <definedName name="FPIQ_11" localSheetId="7">#REF!</definedName>
    <definedName name="FPIQ_11">#REF!</definedName>
    <definedName name="FPIQ_12" localSheetId="6">#REF!</definedName>
    <definedName name="FPIQ_12" localSheetId="9">#REF!</definedName>
    <definedName name="FPIQ_12" localSheetId="13">#REF!</definedName>
    <definedName name="FPIQ_12" localSheetId="11">#REF!</definedName>
    <definedName name="FPIQ_12" localSheetId="7">#REF!</definedName>
    <definedName name="FPIQ_12">#REF!</definedName>
    <definedName name="FPIQ_6" localSheetId="9">#REF!</definedName>
    <definedName name="FPIQ_6" localSheetId="13">#REF!</definedName>
    <definedName name="FPIQ_6" localSheetId="11">#REF!</definedName>
    <definedName name="FPIQ_6" localSheetId="7">#REF!</definedName>
    <definedName name="FPIQ_6">#REF!</definedName>
    <definedName name="FPIQ_7" localSheetId="6">#REF!</definedName>
    <definedName name="FPIQ_7" localSheetId="9">#REF!</definedName>
    <definedName name="FPIQ_7" localSheetId="13">#REF!</definedName>
    <definedName name="FPIQ_7" localSheetId="11">#REF!</definedName>
    <definedName name="FPIQ_7" localSheetId="7">#REF!</definedName>
    <definedName name="FPIQ_7">#REF!</definedName>
    <definedName name="FPIQ_8" localSheetId="6">#REF!</definedName>
    <definedName name="FPIQ_8" localSheetId="9">#REF!</definedName>
    <definedName name="FPIQ_8" localSheetId="13">#REF!</definedName>
    <definedName name="FPIQ_8" localSheetId="11">#REF!</definedName>
    <definedName name="FPIQ_8" localSheetId="7">#REF!</definedName>
    <definedName name="FPIQ_8">#REF!</definedName>
    <definedName name="FPIQ_9" localSheetId="9">#REF!</definedName>
    <definedName name="FPIQ_9" localSheetId="13">#REF!</definedName>
    <definedName name="FPIQ_9" localSheetId="11">#REF!</definedName>
    <definedName name="FPIQ_9" localSheetId="7">#REF!</definedName>
    <definedName name="FPIQ_9">#REF!</definedName>
    <definedName name="FSPIQ" localSheetId="9">#REF!</definedName>
    <definedName name="FSPIQ" localSheetId="13">#REF!</definedName>
    <definedName name="FSPIQ" localSheetId="11">#REF!</definedName>
    <definedName name="FSPIQ" localSheetId="7">#REF!</definedName>
    <definedName name="FSPIQ">#REF!</definedName>
    <definedName name="FSPIQ_10" localSheetId="9">#REF!</definedName>
    <definedName name="FSPIQ_10" localSheetId="13">#REF!</definedName>
    <definedName name="FSPIQ_10" localSheetId="11">#REF!</definedName>
    <definedName name="FSPIQ_10" localSheetId="7">#REF!</definedName>
    <definedName name="FSPIQ_10">#REF!</definedName>
    <definedName name="FSPIQ_10_1" localSheetId="9">#REF!</definedName>
    <definedName name="FSPIQ_10_1" localSheetId="13">#REF!</definedName>
    <definedName name="FSPIQ_10_1" localSheetId="11">#REF!</definedName>
    <definedName name="FSPIQ_10_1" localSheetId="7">#REF!</definedName>
    <definedName name="FSPIQ_10_1">#REF!</definedName>
    <definedName name="FSPIQ_11" localSheetId="9">#REF!</definedName>
    <definedName name="FSPIQ_11" localSheetId="13">#REF!</definedName>
    <definedName name="FSPIQ_11" localSheetId="11">#REF!</definedName>
    <definedName name="FSPIQ_11" localSheetId="7">#REF!</definedName>
    <definedName name="FSPIQ_11">#REF!</definedName>
    <definedName name="FSPIQ_12" localSheetId="6">#REF!</definedName>
    <definedName name="FSPIQ_12" localSheetId="9">#REF!</definedName>
    <definedName name="FSPIQ_12" localSheetId="13">#REF!</definedName>
    <definedName name="FSPIQ_12" localSheetId="11">#REF!</definedName>
    <definedName name="FSPIQ_12" localSheetId="7">#REF!</definedName>
    <definedName name="FSPIQ_12">#REF!</definedName>
    <definedName name="FSPIQ_6" localSheetId="9">#REF!</definedName>
    <definedName name="FSPIQ_6" localSheetId="13">#REF!</definedName>
    <definedName name="FSPIQ_6" localSheetId="11">#REF!</definedName>
    <definedName name="FSPIQ_6" localSheetId="7">#REF!</definedName>
    <definedName name="FSPIQ_6">#REF!</definedName>
    <definedName name="FSPIQ_7" localSheetId="6">#REF!</definedName>
    <definedName name="FSPIQ_7" localSheetId="9">#REF!</definedName>
    <definedName name="FSPIQ_7" localSheetId="13">#REF!</definedName>
    <definedName name="FSPIQ_7" localSheetId="11">#REF!</definedName>
    <definedName name="FSPIQ_7" localSheetId="7">#REF!</definedName>
    <definedName name="FSPIQ_7">#REF!</definedName>
    <definedName name="FSPIQ_8" localSheetId="6">#REF!</definedName>
    <definedName name="FSPIQ_8" localSheetId="9">#REF!</definedName>
    <definedName name="FSPIQ_8" localSheetId="13">#REF!</definedName>
    <definedName name="FSPIQ_8" localSheetId="11">#REF!</definedName>
    <definedName name="FSPIQ_8" localSheetId="7">#REF!</definedName>
    <definedName name="FSPIQ_8">#REF!</definedName>
    <definedName name="FSPIQ_9" localSheetId="9">#REF!</definedName>
    <definedName name="FSPIQ_9" localSheetId="13">#REF!</definedName>
    <definedName name="FSPIQ_9" localSheetId="11">#REF!</definedName>
    <definedName name="FSPIQ_9" localSheetId="7">#REF!</definedName>
    <definedName name="FSPIQ_9">#REF!</definedName>
    <definedName name="fsurf" localSheetId="9">#REF!</definedName>
    <definedName name="fsurf" localSheetId="13">#REF!</definedName>
    <definedName name="fsurf" localSheetId="11">#REF!</definedName>
    <definedName name="fsurf" localSheetId="7">#REF!</definedName>
    <definedName name="fsurf">#REF!</definedName>
    <definedName name="fsurf_10" localSheetId="9">#REF!</definedName>
    <definedName name="fsurf_10" localSheetId="13">#REF!</definedName>
    <definedName name="fsurf_10" localSheetId="11">#REF!</definedName>
    <definedName name="fsurf_10" localSheetId="7">#REF!</definedName>
    <definedName name="fsurf_10">#REF!</definedName>
    <definedName name="fsurf_10_1" localSheetId="9">#REF!</definedName>
    <definedName name="fsurf_10_1" localSheetId="13">#REF!</definedName>
    <definedName name="fsurf_10_1" localSheetId="11">#REF!</definedName>
    <definedName name="fsurf_10_1" localSheetId="7">#REF!</definedName>
    <definedName name="fsurf_10_1">#REF!</definedName>
    <definedName name="fsurf_11" localSheetId="9">#REF!</definedName>
    <definedName name="fsurf_11" localSheetId="13">#REF!</definedName>
    <definedName name="fsurf_11" localSheetId="11">#REF!</definedName>
    <definedName name="fsurf_11" localSheetId="7">#REF!</definedName>
    <definedName name="fsurf_11">#REF!</definedName>
    <definedName name="fsurf_12" localSheetId="6">#REF!</definedName>
    <definedName name="fsurf_12" localSheetId="9">#REF!</definedName>
    <definedName name="fsurf_12" localSheetId="13">#REF!</definedName>
    <definedName name="fsurf_12" localSheetId="11">#REF!</definedName>
    <definedName name="fsurf_12" localSheetId="7">#REF!</definedName>
    <definedName name="fsurf_12">#REF!</definedName>
    <definedName name="fsurf_6" localSheetId="9">#REF!</definedName>
    <definedName name="fsurf_6" localSheetId="13">#REF!</definedName>
    <definedName name="fsurf_6" localSheetId="11">#REF!</definedName>
    <definedName name="fsurf_6" localSheetId="7">#REF!</definedName>
    <definedName name="fsurf_6">#REF!</definedName>
    <definedName name="fsurf_7" localSheetId="6">#REF!</definedName>
    <definedName name="fsurf_7" localSheetId="9">#REF!</definedName>
    <definedName name="fsurf_7" localSheetId="13">#REF!</definedName>
    <definedName name="fsurf_7" localSheetId="11">#REF!</definedName>
    <definedName name="fsurf_7" localSheetId="7">#REF!</definedName>
    <definedName name="fsurf_7">#REF!</definedName>
    <definedName name="fsurf_8" localSheetId="6">#REF!</definedName>
    <definedName name="fsurf_8" localSheetId="9">#REF!</definedName>
    <definedName name="fsurf_8" localSheetId="13">#REF!</definedName>
    <definedName name="fsurf_8" localSheetId="11">#REF!</definedName>
    <definedName name="fsurf_8" localSheetId="7">#REF!</definedName>
    <definedName name="fsurf_8">#REF!</definedName>
    <definedName name="fsurf_9" localSheetId="9">#REF!</definedName>
    <definedName name="fsurf_9" localSheetId="13">#REF!</definedName>
    <definedName name="fsurf_9" localSheetId="11">#REF!</definedName>
    <definedName name="fsurf_9" localSheetId="7">#REF!</definedName>
    <definedName name="fsurf_9">#REF!</definedName>
    <definedName name="HANGTAG" localSheetId="6">#REF!</definedName>
    <definedName name="HANGTAG" localSheetId="9">#REF!</definedName>
    <definedName name="HANGTAG" localSheetId="13">#REF!</definedName>
    <definedName name="HANGTAG" localSheetId="11">#REF!</definedName>
    <definedName name="HANGTAG" localSheetId="7">#REF!</definedName>
    <definedName name="HANGTAG">#REF!</definedName>
    <definedName name="Mes" localSheetId="9">#REF!</definedName>
    <definedName name="Mes" localSheetId="13">#REF!</definedName>
    <definedName name="Mes" localSheetId="11">#REF!</definedName>
    <definedName name="Mes" localSheetId="7">#REF!</definedName>
    <definedName name="Mes">#REF!</definedName>
    <definedName name="Mes_10" localSheetId="9">#REF!</definedName>
    <definedName name="Mes_10" localSheetId="13">#REF!</definedName>
    <definedName name="Mes_10" localSheetId="11">#REF!</definedName>
    <definedName name="Mes_10" localSheetId="7">#REF!</definedName>
    <definedName name="Mes_10">#REF!</definedName>
    <definedName name="Mes_11" localSheetId="9">#REF!</definedName>
    <definedName name="Mes_11" localSheetId="13">#REF!</definedName>
    <definedName name="Mes_11" localSheetId="11">#REF!</definedName>
    <definedName name="Mes_11" localSheetId="7">#REF!</definedName>
    <definedName name="Mes_11">#REF!</definedName>
    <definedName name="Mes_12" localSheetId="6">#REF!</definedName>
    <definedName name="Mes_12" localSheetId="9">#REF!</definedName>
    <definedName name="Mes_12" localSheetId="13">#REF!</definedName>
    <definedName name="Mes_12" localSheetId="11">#REF!</definedName>
    <definedName name="Mes_12" localSheetId="7">#REF!</definedName>
    <definedName name="Mes_12">#REF!</definedName>
    <definedName name="Mes_15" localSheetId="6">#REF!</definedName>
    <definedName name="Mes_15" localSheetId="9">#REF!</definedName>
    <definedName name="Mes_15" localSheetId="13">#REF!</definedName>
    <definedName name="Mes_15" localSheetId="11">#REF!</definedName>
    <definedName name="Mes_15" localSheetId="7">#REF!</definedName>
    <definedName name="Mes_15">#REF!</definedName>
    <definedName name="Mes_16" localSheetId="6">#REF!</definedName>
    <definedName name="Mes_16" localSheetId="9">#REF!</definedName>
    <definedName name="Mes_16" localSheetId="13">#REF!</definedName>
    <definedName name="Mes_16" localSheetId="11">#REF!</definedName>
    <definedName name="Mes_16" localSheetId="7">#REF!</definedName>
    <definedName name="Mes_16">#REF!</definedName>
    <definedName name="Mes_6" localSheetId="9">#REF!</definedName>
    <definedName name="Mes_6" localSheetId="13">#REF!</definedName>
    <definedName name="Mes_6" localSheetId="11">#REF!</definedName>
    <definedName name="Mes_6" localSheetId="7">#REF!</definedName>
    <definedName name="Mes_6">#REF!</definedName>
    <definedName name="Mes_7" localSheetId="6">#REF!</definedName>
    <definedName name="Mes_7" localSheetId="9">#REF!</definedName>
    <definedName name="Mes_7" localSheetId="13">#REF!</definedName>
    <definedName name="Mes_7" localSheetId="11">#REF!</definedName>
    <definedName name="Mes_7" localSheetId="7">#REF!</definedName>
    <definedName name="Mes_7">#REF!</definedName>
    <definedName name="Mes_8" localSheetId="6">#REF!</definedName>
    <definedName name="Mes_8" localSheetId="9">#REF!</definedName>
    <definedName name="Mes_8" localSheetId="13">#REF!</definedName>
    <definedName name="Mes_8" localSheetId="11">#REF!</definedName>
    <definedName name="Mes_8" localSheetId="7">#REF!</definedName>
    <definedName name="Mes_8">#REF!</definedName>
    <definedName name="Mesu" localSheetId="9">#REF!</definedName>
    <definedName name="Mesu" localSheetId="13">#REF!</definedName>
    <definedName name="Mesu" localSheetId="11">#REF!</definedName>
    <definedName name="Mesu" localSheetId="7">#REF!</definedName>
    <definedName name="Mesu">#REF!</definedName>
    <definedName name="Mesu_10" localSheetId="9">#REF!</definedName>
    <definedName name="Mesu_10" localSheetId="13">#REF!</definedName>
    <definedName name="Mesu_10" localSheetId="11">#REF!</definedName>
    <definedName name="Mesu_10" localSheetId="7">#REF!</definedName>
    <definedName name="Mesu_10">#REF!</definedName>
    <definedName name="Mesu_11" localSheetId="9">#REF!</definedName>
    <definedName name="Mesu_11" localSheetId="13">#REF!</definedName>
    <definedName name="Mesu_11" localSheetId="11">#REF!</definedName>
    <definedName name="Mesu_11" localSheetId="7">#REF!</definedName>
    <definedName name="Mesu_11">#REF!</definedName>
    <definedName name="Mesu_12" localSheetId="6">#REF!</definedName>
    <definedName name="Mesu_12" localSheetId="9">#REF!</definedName>
    <definedName name="Mesu_12" localSheetId="13">#REF!</definedName>
    <definedName name="Mesu_12" localSheetId="11">#REF!</definedName>
    <definedName name="Mesu_12" localSheetId="7">#REF!</definedName>
    <definedName name="Mesu_12">#REF!</definedName>
    <definedName name="Mesu_6" localSheetId="9">#REF!</definedName>
    <definedName name="Mesu_6" localSheetId="13">#REF!</definedName>
    <definedName name="Mesu_6" localSheetId="11">#REF!</definedName>
    <definedName name="Mesu_6" localSheetId="7">#REF!</definedName>
    <definedName name="Mesu_6">#REF!</definedName>
    <definedName name="Mesu_7" localSheetId="6">#REF!</definedName>
    <definedName name="Mesu_7" localSheetId="9">#REF!</definedName>
    <definedName name="Mesu_7" localSheetId="13">#REF!</definedName>
    <definedName name="Mesu_7" localSheetId="11">#REF!</definedName>
    <definedName name="Mesu_7" localSheetId="7">#REF!</definedName>
    <definedName name="Mesu_7">#REF!</definedName>
    <definedName name="Mesu_8" localSheetId="6">#REF!</definedName>
    <definedName name="Mesu_8" localSheetId="9">#REF!</definedName>
    <definedName name="Mesu_8" localSheetId="13">#REF!</definedName>
    <definedName name="Mesu_8" localSheetId="11">#REF!</definedName>
    <definedName name="Mesu_8" localSheetId="7">#REF!</definedName>
    <definedName name="Mesu_8">#REF!</definedName>
    <definedName name="POSITION" localSheetId="6">#REF!</definedName>
    <definedName name="POSITION" localSheetId="9">#REF!</definedName>
    <definedName name="POSITION" localSheetId="13">#REF!</definedName>
    <definedName name="POSITION" localSheetId="11">#REF!</definedName>
    <definedName name="POSITION" localSheetId="7">#REF!</definedName>
    <definedName name="POSITION">#REF!</definedName>
    <definedName name="_xlnm.Print_Area" localSheetId="4">ACCESSORIES!$A$1:$AC$251</definedName>
    <definedName name="_xlnm.Print_Area" localSheetId="6">ARTWORKS!$A$1:$AR$87</definedName>
    <definedName name="_xlnm.Print_Area" localSheetId="9">'CHECKLIST BY STAGES'!$A$1:$AR$77</definedName>
    <definedName name="_xlnm.Print_Area" localSheetId="1">COLOURWAYS!$A$1:$AR$42</definedName>
    <definedName name="_xlnm.Print_Area" localSheetId="0">'DESCRIBING SHEET'!$A$1:$AR$120</definedName>
    <definedName name="_xlnm.Print_Area" localSheetId="5">'EMBROIDERIES_PRINTS '!$A$1:$AC$59</definedName>
    <definedName name="_xlnm.Print_Area" localSheetId="2">FABRIC!$A$1:$AR$70</definedName>
    <definedName name="_xlnm.Print_Area" localSheetId="15">'JACKET SKETCH MEASUREMENTS'!$A$1:$G$56</definedName>
    <definedName name="_xlnm.Print_Area" localSheetId="13">'M OUTER JACKET ALPHA SIZE SPEC'!$A$1:$S$51</definedName>
    <definedName name="_xlnm.Print_Area" localSheetId="11">'OUTER JACKET'!$A$1:$W$42</definedName>
    <definedName name="_xlnm.Print_Area" localSheetId="8">REMARKS!$A$1:$AR$225</definedName>
    <definedName name="_xlnm.Print_Area" localSheetId="7">'REMARKS (2)'!$A$1:$AR$249</definedName>
    <definedName name="_xlnm.Print_Titles" localSheetId="4">ACCESSORIES!$1:$9</definedName>
    <definedName name="_xlnm.Print_Titles" localSheetId="6">ARTWORKS!$1:$6</definedName>
    <definedName name="_xlnm.Print_Titles" localSheetId="9">'CHECKLIST BY STAGES'!$1:$6</definedName>
    <definedName name="_xlnm.Print_Titles" localSheetId="5">'EMBROIDERIES_PRINTS '!$1:$10</definedName>
    <definedName name="_xlnm.Print_Titles" localSheetId="2">FABRIC!$1:$11</definedName>
    <definedName name="_xlnm.Print_Titles" localSheetId="8">REMARKS!$1:$6</definedName>
    <definedName name="_xlnm.Print_Titles" localSheetId="7">'REMARKS (2)'!$1:$6</definedName>
    <definedName name="QQQQ" localSheetId="9">#REF!</definedName>
    <definedName name="QQQQ" localSheetId="13">#REF!</definedName>
    <definedName name="QQQQ" localSheetId="11">#REF!</definedName>
    <definedName name="QQQQ" localSheetId="7">#REF!</definedName>
    <definedName name="QQQQ">#REF!</definedName>
    <definedName name="QQQQ_1" localSheetId="6">#REF!</definedName>
    <definedName name="QQQQ_1" localSheetId="9">#REF!</definedName>
    <definedName name="QQQQ_1" localSheetId="13">#REF!</definedName>
    <definedName name="QQQQ_1" localSheetId="11">#REF!</definedName>
    <definedName name="QQQQ_1" localSheetId="7">#REF!</definedName>
    <definedName name="QQQQ_1">#REF!</definedName>
    <definedName name="QQQQ_10" localSheetId="9">#REF!</definedName>
    <definedName name="QQQQ_10" localSheetId="13">#REF!</definedName>
    <definedName name="QQQQ_10" localSheetId="11">#REF!</definedName>
    <definedName name="QQQQ_10" localSheetId="7">#REF!</definedName>
    <definedName name="QQQQ_10">#REF!</definedName>
    <definedName name="QQQQ_11" localSheetId="9">#REF!</definedName>
    <definedName name="QQQQ_11" localSheetId="13">#REF!</definedName>
    <definedName name="QQQQ_11" localSheetId="11">#REF!</definedName>
    <definedName name="QQQQ_11" localSheetId="7">#REF!</definedName>
    <definedName name="QQQQ_11">#REF!</definedName>
    <definedName name="QQQQ_12" localSheetId="6">#REF!</definedName>
    <definedName name="QQQQ_12" localSheetId="9">#REF!</definedName>
    <definedName name="QQQQ_12" localSheetId="13">#REF!</definedName>
    <definedName name="QQQQ_12" localSheetId="11">#REF!</definedName>
    <definedName name="QQQQ_12" localSheetId="7">#REF!</definedName>
    <definedName name="QQQQ_12">#REF!</definedName>
    <definedName name="QQQQ_15" localSheetId="6">#REF!</definedName>
    <definedName name="QQQQ_15" localSheetId="9">#REF!</definedName>
    <definedName name="QQQQ_15" localSheetId="13">#REF!</definedName>
    <definedName name="QQQQ_15" localSheetId="11">#REF!</definedName>
    <definedName name="QQQQ_15" localSheetId="7">#REF!</definedName>
    <definedName name="QQQQ_15">#REF!</definedName>
    <definedName name="QQQQ_16" localSheetId="6">#REF!</definedName>
    <definedName name="QQQQ_16" localSheetId="9">#REF!</definedName>
    <definedName name="QQQQ_16" localSheetId="13">#REF!</definedName>
    <definedName name="QQQQ_16" localSheetId="11">#REF!</definedName>
    <definedName name="QQQQ_16" localSheetId="7">#REF!</definedName>
    <definedName name="QQQQ_16">#REF!</definedName>
    <definedName name="QQQQ_6" localSheetId="9">#REF!</definedName>
    <definedName name="QQQQ_6" localSheetId="13">#REF!</definedName>
    <definedName name="QQQQ_6" localSheetId="11">#REF!</definedName>
    <definedName name="QQQQ_6" localSheetId="7">#REF!</definedName>
    <definedName name="QQQQ_6">#REF!</definedName>
    <definedName name="QQQQ_7" localSheetId="6">#REF!</definedName>
    <definedName name="QQQQ_7" localSheetId="9">#REF!</definedName>
    <definedName name="QQQQ_7" localSheetId="13">#REF!</definedName>
    <definedName name="QQQQ_7" localSheetId="11">#REF!</definedName>
    <definedName name="QQQQ_7" localSheetId="7">#REF!</definedName>
    <definedName name="QQQQ_7">#REF!</definedName>
    <definedName name="QQQQ_8" localSheetId="6">#REF!</definedName>
    <definedName name="QQQQ_8" localSheetId="9">#REF!</definedName>
    <definedName name="QQQQ_8" localSheetId="13">#REF!</definedName>
    <definedName name="QQQQ_8" localSheetId="11">#REF!</definedName>
    <definedName name="QQQQ_8" localSheetId="7">#REF!</definedName>
    <definedName name="QQQQ_8">#REF!</definedName>
    <definedName name="qté" localSheetId="9">#REF!</definedName>
    <definedName name="qté" localSheetId="13">#REF!</definedName>
    <definedName name="qté" localSheetId="11">#REF!</definedName>
    <definedName name="qté" localSheetId="7">#REF!</definedName>
    <definedName name="qté">#REF!</definedName>
    <definedName name="qté_1" localSheetId="6">#REF!</definedName>
    <definedName name="qté_1" localSheetId="9">#REF!</definedName>
    <definedName name="qté_1" localSheetId="13">#REF!</definedName>
    <definedName name="qté_1" localSheetId="11">#REF!</definedName>
    <definedName name="qté_1" localSheetId="7">#REF!</definedName>
    <definedName name="qté_1">#REF!</definedName>
    <definedName name="qté_10" localSheetId="9">#REF!</definedName>
    <definedName name="qté_10" localSheetId="13">#REF!</definedName>
    <definedName name="qté_10" localSheetId="11">#REF!</definedName>
    <definedName name="qté_10" localSheetId="7">#REF!</definedName>
    <definedName name="qté_10">#REF!</definedName>
    <definedName name="qté_10_1" localSheetId="6">#REF!</definedName>
    <definedName name="qté_10_1" localSheetId="9">#REF!</definedName>
    <definedName name="qté_10_1" localSheetId="13">#REF!</definedName>
    <definedName name="qté_10_1" localSheetId="11">#REF!</definedName>
    <definedName name="qté_10_1" localSheetId="7">#REF!</definedName>
    <definedName name="qté_10_1">#REF!</definedName>
    <definedName name="qté_11" localSheetId="9">#REF!</definedName>
    <definedName name="qté_11" localSheetId="13">#REF!</definedName>
    <definedName name="qté_11" localSheetId="11">#REF!</definedName>
    <definedName name="qté_11" localSheetId="7">#REF!</definedName>
    <definedName name="qté_11">#REF!</definedName>
    <definedName name="qté_12" localSheetId="6">#REF!</definedName>
    <definedName name="qté_12" localSheetId="9">#REF!</definedName>
    <definedName name="qté_12" localSheetId="13">#REF!</definedName>
    <definedName name="qté_12" localSheetId="11">#REF!</definedName>
    <definedName name="qté_12" localSheetId="7">#REF!</definedName>
    <definedName name="qté_12">#REF!</definedName>
    <definedName name="qté_15" localSheetId="6">#REF!</definedName>
    <definedName name="qté_15" localSheetId="9">#REF!</definedName>
    <definedName name="qté_15" localSheetId="13">#REF!</definedName>
    <definedName name="qté_15" localSheetId="11">#REF!</definedName>
    <definedName name="qté_15" localSheetId="7">#REF!</definedName>
    <definedName name="qté_15">#REF!</definedName>
    <definedName name="qté_16" localSheetId="6">#REF!</definedName>
    <definedName name="qté_16" localSheetId="9">#REF!</definedName>
    <definedName name="qté_16" localSheetId="13">#REF!</definedName>
    <definedName name="qté_16" localSheetId="11">#REF!</definedName>
    <definedName name="qté_16" localSheetId="7">#REF!</definedName>
    <definedName name="qté_16">#REF!</definedName>
    <definedName name="qté_6" localSheetId="9">#REF!</definedName>
    <definedName name="qté_6" localSheetId="13">#REF!</definedName>
    <definedName name="qté_6" localSheetId="11">#REF!</definedName>
    <definedName name="qté_6" localSheetId="7">#REF!</definedName>
    <definedName name="qté_6">#REF!</definedName>
    <definedName name="qté_7" localSheetId="6">#REF!</definedName>
    <definedName name="qté_7" localSheetId="9">#REF!</definedName>
    <definedName name="qté_7" localSheetId="13">#REF!</definedName>
    <definedName name="qté_7" localSheetId="11">#REF!</definedName>
    <definedName name="qté_7" localSheetId="7">#REF!</definedName>
    <definedName name="qté_7">#REF!</definedName>
    <definedName name="qté_7_1" localSheetId="6">#REF!</definedName>
    <definedName name="qté_7_1" localSheetId="9">#REF!</definedName>
    <definedName name="qté_7_1" localSheetId="13">#REF!</definedName>
    <definedName name="qté_7_1" localSheetId="11">#REF!</definedName>
    <definedName name="qté_7_1" localSheetId="7">#REF!</definedName>
    <definedName name="qté_7_1">#REF!</definedName>
    <definedName name="qté_7_6" localSheetId="6">#REF!</definedName>
    <definedName name="qté_7_6" localSheetId="9">#REF!</definedName>
    <definedName name="qté_7_6" localSheetId="13">#REF!</definedName>
    <definedName name="qté_7_6" localSheetId="11">#REF!</definedName>
    <definedName name="qté_7_6" localSheetId="7">#REF!</definedName>
    <definedName name="qté_7_6">#REF!</definedName>
    <definedName name="qté_8" localSheetId="6">#REF!</definedName>
    <definedName name="qté_8" localSheetId="9">#REF!</definedName>
    <definedName name="qté_8" localSheetId="13">#REF!</definedName>
    <definedName name="qté_8" localSheetId="11">#REF!</definedName>
    <definedName name="qté_8" localSheetId="7">#REF!</definedName>
    <definedName name="qté_8">#REF!</definedName>
    <definedName name="qté_9" localSheetId="9">#REF!</definedName>
    <definedName name="qté_9" localSheetId="13">#REF!</definedName>
    <definedName name="qté_9" localSheetId="11">#REF!</definedName>
    <definedName name="qté_9" localSheetId="7">#REF!</definedName>
    <definedName name="qté_9">#REF!</definedName>
    <definedName name="qté_9_1" localSheetId="6">#REF!</definedName>
    <definedName name="qté_9_1" localSheetId="9">#REF!</definedName>
    <definedName name="qté_9_1" localSheetId="13">#REF!</definedName>
    <definedName name="qté_9_1" localSheetId="11">#REF!</definedName>
    <definedName name="qté_9_1" localSheetId="7">#REF!</definedName>
    <definedName name="qté_9_1">#REF!</definedName>
  </definedNames>
  <calcPr calcId="145621"/>
</workbook>
</file>

<file path=xl/calcChain.xml><?xml version="1.0" encoding="utf-8"?>
<calcChain xmlns="http://schemas.openxmlformats.org/spreadsheetml/2006/main">
  <c r="AK6" i="42" l="1"/>
  <c r="V6" i="42"/>
  <c r="G6" i="42"/>
  <c r="AK3" i="42"/>
  <c r="V3" i="42"/>
  <c r="G3" i="42"/>
  <c r="U35" i="40" l="1"/>
  <c r="U34" i="40"/>
  <c r="U14" i="40"/>
  <c r="U36" i="40"/>
  <c r="U33" i="40"/>
  <c r="U32" i="40"/>
  <c r="U31" i="40"/>
  <c r="U30" i="40"/>
  <c r="U29" i="40"/>
  <c r="U28" i="40"/>
  <c r="U27" i="40"/>
  <c r="U26" i="40"/>
  <c r="U25" i="40"/>
  <c r="U24" i="40"/>
  <c r="U23" i="40"/>
  <c r="U22" i="40"/>
  <c r="U21" i="40"/>
  <c r="U20" i="40"/>
  <c r="U19" i="40"/>
  <c r="U18" i="40"/>
  <c r="U17" i="40"/>
  <c r="U16" i="40"/>
  <c r="U15" i="40"/>
  <c r="U13" i="40"/>
  <c r="U12" i="40"/>
  <c r="U11" i="40"/>
  <c r="U10" i="40"/>
  <c r="U9" i="40"/>
  <c r="U8" i="40"/>
  <c r="P44" i="38" l="1"/>
  <c r="O44" i="38"/>
  <c r="N44" i="38"/>
  <c r="M44" i="38"/>
  <c r="P43" i="38"/>
  <c r="O43" i="38"/>
  <c r="N43" i="38"/>
  <c r="M43" i="38"/>
  <c r="P42" i="38"/>
  <c r="O42" i="38"/>
  <c r="N42" i="38"/>
  <c r="M42" i="38"/>
  <c r="P41" i="38"/>
  <c r="O41" i="38"/>
  <c r="N41" i="38"/>
  <c r="M41" i="38"/>
  <c r="P40" i="38"/>
  <c r="O40" i="38"/>
  <c r="N40" i="38"/>
  <c r="M40" i="38"/>
  <c r="N38" i="38"/>
  <c r="P38" i="38" s="1"/>
  <c r="M38" i="38"/>
  <c r="O38" i="38" s="1"/>
  <c r="N37" i="38"/>
  <c r="P37" i="38" s="1"/>
  <c r="M37" i="38"/>
  <c r="O37" i="38" s="1"/>
  <c r="P36" i="38"/>
  <c r="O36" i="38"/>
  <c r="N36" i="38"/>
  <c r="M36" i="38"/>
  <c r="P35" i="38"/>
  <c r="O35" i="38"/>
  <c r="N35" i="38"/>
  <c r="M35" i="38"/>
  <c r="N31" i="38"/>
  <c r="P31" i="38" s="1"/>
  <c r="M31" i="38"/>
  <c r="O31" i="38" s="1"/>
  <c r="N30" i="38"/>
  <c r="P30" i="38" s="1"/>
  <c r="M30" i="38"/>
  <c r="O30" i="38" s="1"/>
  <c r="N29" i="38"/>
  <c r="P29" i="38" s="1"/>
  <c r="M29" i="38"/>
  <c r="O29" i="38" s="1"/>
  <c r="N28" i="38"/>
  <c r="P28" i="38" s="1"/>
  <c r="M28" i="38"/>
  <c r="O28" i="38" s="1"/>
  <c r="N27" i="38"/>
  <c r="P27" i="38" s="1"/>
  <c r="M27" i="38"/>
  <c r="O27" i="38" s="1"/>
  <c r="N26" i="38"/>
  <c r="P26" i="38" s="1"/>
  <c r="M26" i="38"/>
  <c r="O26" i="38" s="1"/>
  <c r="P24" i="38"/>
  <c r="O24" i="38"/>
  <c r="N24" i="38"/>
  <c r="M24" i="38"/>
  <c r="M23" i="38"/>
  <c r="N23" i="38" s="1"/>
  <c r="O23" i="38" s="1"/>
  <c r="P23" i="38" s="1"/>
  <c r="M21" i="38"/>
  <c r="N21" i="38" s="1"/>
  <c r="O21" i="38" s="1"/>
  <c r="P21" i="38" s="1"/>
  <c r="M20" i="38"/>
  <c r="N20" i="38" s="1"/>
  <c r="O20" i="38" s="1"/>
  <c r="P20" i="38" s="1"/>
  <c r="M19" i="38"/>
  <c r="N19" i="38" s="1"/>
  <c r="O19" i="38" s="1"/>
  <c r="P19" i="38" s="1"/>
  <c r="N18" i="38"/>
  <c r="P18" i="38" s="1"/>
  <c r="M18" i="38"/>
  <c r="O18" i="38" s="1"/>
  <c r="N17" i="38"/>
  <c r="P17" i="38" s="1"/>
  <c r="M17" i="38"/>
  <c r="O17" i="38" s="1"/>
  <c r="M16" i="38"/>
  <c r="N16" i="38" s="1"/>
  <c r="O16" i="38" s="1"/>
  <c r="P16" i="38" s="1"/>
  <c r="P15" i="38"/>
  <c r="O15" i="38"/>
  <c r="N15" i="38"/>
  <c r="M15" i="38"/>
  <c r="P14" i="38"/>
  <c r="O14" i="38"/>
  <c r="N14" i="38"/>
  <c r="M14" i="38"/>
  <c r="M13" i="38"/>
  <c r="N13" i="38" s="1"/>
  <c r="O13" i="38" s="1"/>
  <c r="P13" i="38" s="1"/>
  <c r="M12" i="38"/>
  <c r="N12" i="38" s="1"/>
  <c r="O12" i="38" s="1"/>
  <c r="P12" i="38" s="1"/>
  <c r="M11" i="38"/>
  <c r="N11" i="38" s="1"/>
  <c r="O11" i="38" s="1"/>
  <c r="P11" i="38" s="1"/>
  <c r="M10" i="38"/>
  <c r="N10" i="38" s="1"/>
  <c r="O10" i="38" s="1"/>
  <c r="P10" i="38" s="1"/>
  <c r="M9" i="38"/>
  <c r="N9" i="38" s="1"/>
  <c r="O9" i="38" s="1"/>
  <c r="P9" i="38" s="1"/>
  <c r="P44" i="41"/>
  <c r="O44" i="41"/>
  <c r="N44" i="41"/>
  <c r="M44" i="41"/>
  <c r="P43" i="41"/>
  <c r="O43" i="41"/>
  <c r="N43" i="41"/>
  <c r="M43" i="41"/>
  <c r="P42" i="41"/>
  <c r="O42" i="41"/>
  <c r="N42" i="41"/>
  <c r="M42" i="41"/>
  <c r="P41" i="41"/>
  <c r="O41" i="41"/>
  <c r="N41" i="41"/>
  <c r="M41" i="41"/>
  <c r="P40" i="41"/>
  <c r="O40" i="41"/>
  <c r="N40" i="41"/>
  <c r="M40" i="41"/>
  <c r="N38" i="41"/>
  <c r="P38" i="41" s="1"/>
  <c r="M38" i="41"/>
  <c r="O38" i="41" s="1"/>
  <c r="N37" i="41"/>
  <c r="P37" i="41" s="1"/>
  <c r="M37" i="41"/>
  <c r="O37" i="41" s="1"/>
  <c r="P36" i="41"/>
  <c r="O36" i="41"/>
  <c r="N36" i="41"/>
  <c r="M36" i="41"/>
  <c r="P35" i="41"/>
  <c r="O35" i="41"/>
  <c r="N35" i="41"/>
  <c r="M35" i="41"/>
  <c r="N31" i="41"/>
  <c r="P31" i="41" s="1"/>
  <c r="M31" i="41"/>
  <c r="O31" i="41" s="1"/>
  <c r="N30" i="41"/>
  <c r="P30" i="41" s="1"/>
  <c r="M30" i="41"/>
  <c r="O30" i="41" s="1"/>
  <c r="N29" i="41"/>
  <c r="P29" i="41" s="1"/>
  <c r="M29" i="41"/>
  <c r="O29" i="41" s="1"/>
  <c r="N28" i="41"/>
  <c r="P28" i="41" s="1"/>
  <c r="M28" i="41"/>
  <c r="O28" i="41" s="1"/>
  <c r="N27" i="41"/>
  <c r="P27" i="41" s="1"/>
  <c r="M27" i="41"/>
  <c r="O27" i="41" s="1"/>
  <c r="N26" i="41"/>
  <c r="P26" i="41" s="1"/>
  <c r="M26" i="41"/>
  <c r="O26" i="41" s="1"/>
  <c r="P24" i="41"/>
  <c r="O24" i="41"/>
  <c r="N24" i="41"/>
  <c r="M24" i="41"/>
  <c r="M23" i="41"/>
  <c r="N23" i="41" s="1"/>
  <c r="O23" i="41" s="1"/>
  <c r="P23" i="41" s="1"/>
  <c r="M21" i="41"/>
  <c r="N21" i="41" s="1"/>
  <c r="O21" i="41" s="1"/>
  <c r="P21" i="41" s="1"/>
  <c r="M20" i="41"/>
  <c r="N20" i="41" s="1"/>
  <c r="O20" i="41" s="1"/>
  <c r="P20" i="41" s="1"/>
  <c r="M19" i="41"/>
  <c r="N19" i="41" s="1"/>
  <c r="O19" i="41" s="1"/>
  <c r="P19" i="41" s="1"/>
  <c r="N18" i="41"/>
  <c r="P18" i="41" s="1"/>
  <c r="M18" i="41"/>
  <c r="O18" i="41" s="1"/>
  <c r="N17" i="41"/>
  <c r="P17" i="41" s="1"/>
  <c r="M17" i="41"/>
  <c r="O17" i="41" s="1"/>
  <c r="M16" i="41"/>
  <c r="N16" i="41" s="1"/>
  <c r="O16" i="41" s="1"/>
  <c r="P16" i="41" s="1"/>
  <c r="P15" i="41"/>
  <c r="O15" i="41"/>
  <c r="N15" i="41"/>
  <c r="M15" i="41"/>
  <c r="P14" i="41"/>
  <c r="O14" i="41"/>
  <c r="N14" i="41"/>
  <c r="M14" i="41"/>
  <c r="M13" i="41"/>
  <c r="N13" i="41" s="1"/>
  <c r="O13" i="41" s="1"/>
  <c r="P13" i="41" s="1"/>
  <c r="M12" i="41"/>
  <c r="N12" i="41" s="1"/>
  <c r="O12" i="41" s="1"/>
  <c r="P12" i="41" s="1"/>
  <c r="M11" i="41"/>
  <c r="N11" i="41" s="1"/>
  <c r="O11" i="41" s="1"/>
  <c r="P11" i="41" s="1"/>
  <c r="M10" i="41"/>
  <c r="N10" i="41" s="1"/>
  <c r="O10" i="41" s="1"/>
  <c r="P10" i="41" s="1"/>
  <c r="M9" i="41"/>
  <c r="N9" i="41" s="1"/>
  <c r="O9" i="41" s="1"/>
  <c r="P9" i="41" s="1"/>
  <c r="K44" i="41"/>
  <c r="J44" i="41"/>
  <c r="I44" i="41"/>
  <c r="K43" i="41"/>
  <c r="J43" i="41"/>
  <c r="I43" i="41"/>
  <c r="K42" i="41"/>
  <c r="J42" i="41"/>
  <c r="I42" i="41"/>
  <c r="K41" i="41"/>
  <c r="J41" i="41"/>
  <c r="I41" i="41"/>
  <c r="K40" i="41"/>
  <c r="J40" i="41"/>
  <c r="I40" i="41"/>
  <c r="K38" i="41"/>
  <c r="I38" i="41" s="1"/>
  <c r="J38" i="41"/>
  <c r="K37" i="41"/>
  <c r="I37" i="41" s="1"/>
  <c r="J37" i="41"/>
  <c r="K36" i="41"/>
  <c r="J36" i="41"/>
  <c r="I36" i="41"/>
  <c r="K35" i="41"/>
  <c r="J35" i="41"/>
  <c r="I35" i="41"/>
  <c r="K31" i="41"/>
  <c r="J31" i="41"/>
  <c r="I31" i="41"/>
  <c r="K30" i="41"/>
  <c r="J30" i="41"/>
  <c r="I30" i="41"/>
  <c r="K29" i="41"/>
  <c r="J29" i="41"/>
  <c r="I29" i="41"/>
  <c r="K28" i="41"/>
  <c r="J28" i="41"/>
  <c r="I28" i="41"/>
  <c r="K27" i="41"/>
  <c r="J27" i="41"/>
  <c r="I27" i="41"/>
  <c r="K26" i="41"/>
  <c r="I26" i="41" s="1"/>
  <c r="J26" i="41"/>
  <c r="K24" i="41"/>
  <c r="J24" i="41"/>
  <c r="I24" i="41"/>
  <c r="K23" i="41"/>
  <c r="J23" i="41" s="1"/>
  <c r="I23" i="41" s="1"/>
  <c r="K21" i="41"/>
  <c r="J21" i="41" s="1"/>
  <c r="I21" i="41" s="1"/>
  <c r="K20" i="41"/>
  <c r="J20" i="41" s="1"/>
  <c r="I20" i="41" s="1"/>
  <c r="K19" i="41"/>
  <c r="J19" i="41" s="1"/>
  <c r="I19" i="41" s="1"/>
  <c r="K18" i="41"/>
  <c r="J18" i="41"/>
  <c r="I18" i="41"/>
  <c r="K17" i="41"/>
  <c r="J17" i="41"/>
  <c r="I17" i="41"/>
  <c r="K16" i="41"/>
  <c r="J16" i="41" s="1"/>
  <c r="I16" i="41" s="1"/>
  <c r="K15" i="41"/>
  <c r="J15" i="41"/>
  <c r="I15" i="41"/>
  <c r="K14" i="41"/>
  <c r="J14" i="41"/>
  <c r="I14" i="41"/>
  <c r="K13" i="41"/>
  <c r="J13" i="41"/>
  <c r="I13" i="41"/>
  <c r="K12" i="41"/>
  <c r="J12" i="41"/>
  <c r="I12" i="41"/>
  <c r="K11" i="41"/>
  <c r="J11" i="41"/>
  <c r="I11" i="41"/>
  <c r="K10" i="41"/>
  <c r="J10" i="41"/>
  <c r="I10" i="41"/>
  <c r="K9" i="41"/>
  <c r="J9" i="41" s="1"/>
  <c r="I9" i="41" s="1"/>
  <c r="K44" i="38"/>
  <c r="J44" i="38"/>
  <c r="I44" i="38"/>
  <c r="K43" i="38"/>
  <c r="J43" i="38"/>
  <c r="I43" i="38"/>
  <c r="K42" i="38"/>
  <c r="J42" i="38"/>
  <c r="I42" i="38"/>
  <c r="K41" i="38"/>
  <c r="J41" i="38"/>
  <c r="I41" i="38"/>
  <c r="K40" i="38"/>
  <c r="J40" i="38"/>
  <c r="I40" i="38"/>
  <c r="K38" i="38"/>
  <c r="I38" i="38" s="1"/>
  <c r="J38" i="38"/>
  <c r="K37" i="38"/>
  <c r="I37" i="38" s="1"/>
  <c r="J37" i="38"/>
  <c r="K36" i="38"/>
  <c r="J36" i="38"/>
  <c r="I36" i="38"/>
  <c r="K35" i="38"/>
  <c r="J35" i="38"/>
  <c r="I35" i="38"/>
  <c r="K31" i="38"/>
  <c r="J31" i="38"/>
  <c r="I31" i="38"/>
  <c r="K30" i="38"/>
  <c r="J30" i="38"/>
  <c r="I30" i="38"/>
  <c r="K29" i="38"/>
  <c r="J29" i="38"/>
  <c r="I29" i="38"/>
  <c r="K28" i="38"/>
  <c r="J28" i="38"/>
  <c r="I28" i="38"/>
  <c r="K27" i="38"/>
  <c r="J27" i="38"/>
  <c r="I27" i="38"/>
  <c r="K26" i="38"/>
  <c r="I26" i="38" s="1"/>
  <c r="J26" i="38"/>
  <c r="K24" i="38"/>
  <c r="J24" i="38"/>
  <c r="I24" i="38"/>
  <c r="K23" i="38"/>
  <c r="J23" i="38"/>
  <c r="I23" i="38" s="1"/>
  <c r="K21" i="38"/>
  <c r="J21" i="38" s="1"/>
  <c r="I21" i="38" s="1"/>
  <c r="K20" i="38"/>
  <c r="J20" i="38" s="1"/>
  <c r="I20" i="38" s="1"/>
  <c r="K19" i="38"/>
  <c r="J19" i="38" s="1"/>
  <c r="I19" i="38" s="1"/>
  <c r="K18" i="38"/>
  <c r="J18" i="38"/>
  <c r="I18" i="38"/>
  <c r="K17" i="38"/>
  <c r="J17" i="38"/>
  <c r="I17" i="38"/>
  <c r="K16" i="38"/>
  <c r="J16" i="38" s="1"/>
  <c r="I16" i="38" s="1"/>
  <c r="K15" i="38"/>
  <c r="J15" i="38"/>
  <c r="I15" i="38"/>
  <c r="K14" i="38"/>
  <c r="J14" i="38"/>
  <c r="I14" i="38"/>
  <c r="K13" i="38"/>
  <c r="J13" i="38"/>
  <c r="I13" i="38"/>
  <c r="K12" i="38"/>
  <c r="J12" i="38"/>
  <c r="I12" i="38"/>
  <c r="K11" i="38"/>
  <c r="J11" i="38"/>
  <c r="I11" i="38"/>
  <c r="K10" i="38"/>
  <c r="J10" i="38"/>
  <c r="I10" i="38"/>
  <c r="K9" i="38"/>
  <c r="J9" i="38" s="1"/>
  <c r="I9" i="38" s="1"/>
  <c r="AA53" i="3" l="1"/>
  <c r="AA55" i="3" s="1"/>
  <c r="X53" i="3"/>
  <c r="X55" i="3" s="1"/>
  <c r="U53" i="3"/>
  <c r="U55" i="3" s="1"/>
  <c r="K43" i="37"/>
  <c r="K41" i="37"/>
  <c r="K33" i="37"/>
  <c r="K32" i="37"/>
  <c r="L43" i="37"/>
  <c r="L42" i="37"/>
  <c r="L41" i="37"/>
  <c r="L40" i="37"/>
  <c r="L39" i="37"/>
  <c r="L37" i="37"/>
  <c r="L36" i="37"/>
  <c r="L35" i="37"/>
  <c r="L34" i="37"/>
  <c r="L33" i="37"/>
  <c r="L32" i="37"/>
  <c r="L30" i="37"/>
  <c r="L29" i="37"/>
  <c r="L28" i="37"/>
  <c r="L27" i="37"/>
  <c r="L26" i="37"/>
  <c r="L25" i="37"/>
  <c r="L23" i="37"/>
  <c r="L22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L8" i="37"/>
  <c r="AK6" i="23"/>
  <c r="V6" i="23"/>
  <c r="G6" i="23"/>
  <c r="AK3" i="23"/>
  <c r="V3" i="23"/>
  <c r="G3" i="23"/>
  <c r="AK6" i="22"/>
  <c r="V6" i="22"/>
  <c r="G6" i="22"/>
  <c r="AK3" i="22"/>
  <c r="V3" i="22"/>
  <c r="G3" i="22"/>
  <c r="X9" i="9"/>
  <c r="AA9" i="3"/>
  <c r="AK6" i="18"/>
  <c r="G6" i="18"/>
  <c r="V6" i="18"/>
  <c r="AK3" i="18"/>
  <c r="V3" i="18"/>
  <c r="G3" i="18"/>
  <c r="Z10" i="19"/>
  <c r="Z9" i="19"/>
  <c r="Y10" i="19"/>
  <c r="Y9" i="19"/>
  <c r="X10" i="19"/>
  <c r="X9" i="19"/>
  <c r="W10" i="19"/>
  <c r="W9" i="19"/>
  <c r="V10" i="19"/>
  <c r="V9" i="19"/>
  <c r="AA6" i="19"/>
  <c r="U6" i="19"/>
  <c r="E6" i="19"/>
  <c r="AA3" i="19"/>
  <c r="U3" i="19"/>
  <c r="E3" i="19"/>
  <c r="AA10" i="3"/>
  <c r="Z10" i="9"/>
  <c r="Z9" i="9"/>
  <c r="Y10" i="9"/>
  <c r="Y9" i="9"/>
  <c r="X10" i="9"/>
  <c r="W10" i="9"/>
  <c r="V10" i="9"/>
  <c r="W9" i="9"/>
  <c r="V9" i="9"/>
  <c r="X10" i="3"/>
  <c r="X9" i="3"/>
  <c r="U10" i="3"/>
  <c r="U9" i="3"/>
  <c r="U12" i="3" s="1"/>
  <c r="U18" i="3" s="1"/>
  <c r="S14" i="2"/>
  <c r="G3" i="2"/>
  <c r="E3" i="9"/>
  <c r="S3" i="9"/>
  <c r="AA3" i="9"/>
  <c r="E6" i="9"/>
  <c r="S6" i="9"/>
  <c r="AA6" i="9"/>
  <c r="G3" i="3"/>
  <c r="V3" i="3"/>
  <c r="AK3" i="3"/>
  <c r="G6" i="3"/>
  <c r="V6" i="3"/>
  <c r="AK6" i="3"/>
  <c r="V3" i="2"/>
  <c r="S3" i="19" s="1"/>
  <c r="AK3" i="2"/>
  <c r="Z3" i="19"/>
  <c r="G6" i="2"/>
  <c r="V6" i="2"/>
  <c r="AK6" i="2"/>
  <c r="G3" i="14"/>
  <c r="V3" i="14"/>
  <c r="AK3" i="14"/>
  <c r="G6" i="14"/>
  <c r="V6" i="14"/>
  <c r="AK6" i="14"/>
</calcChain>
</file>

<file path=xl/comments1.xml><?xml version="1.0" encoding="utf-8"?>
<comments xmlns="http://schemas.openxmlformats.org/spreadsheetml/2006/main">
  <authors>
    <author>SBOUVARD</author>
    <author>Rim GHARBIEH</author>
  </authors>
  <commentList>
    <comment ref="H23" authorId="0">
      <text>
        <r>
          <rPr>
            <b/>
            <sz val="9"/>
            <color indexed="81"/>
            <rFont val="Tahoma"/>
            <family val="2"/>
          </rPr>
          <t>SBOUVARD:</t>
        </r>
        <r>
          <rPr>
            <sz val="9"/>
            <color indexed="81"/>
            <rFont val="Tahoma"/>
            <family val="2"/>
          </rPr>
          <t xml:space="preserve">
+ 3 CM AT BACK LENGTH</t>
        </r>
      </text>
    </comment>
    <comment ref="K23" authorId="1">
      <text>
        <r>
          <rPr>
            <b/>
            <sz val="9"/>
            <color indexed="81"/>
            <rFont val="Tahoma"/>
            <family val="2"/>
          </rPr>
          <t>Rim GHARBIEH:</t>
        </r>
        <r>
          <rPr>
            <sz val="9"/>
            <color indexed="81"/>
            <rFont val="Tahoma"/>
            <family val="2"/>
          </rPr>
          <t xml:space="preserve">
+3cm on back length</t>
        </r>
      </text>
    </comment>
  </commentList>
</comments>
</file>

<file path=xl/comments2.xml><?xml version="1.0" encoding="utf-8"?>
<comments xmlns="http://schemas.openxmlformats.org/spreadsheetml/2006/main">
  <authors>
    <author>Chiara BOISSEAU</author>
  </authors>
  <commentList>
    <comment ref="K9" authorId="0">
      <text>
        <r>
          <rPr>
            <b/>
            <sz val="9"/>
            <color indexed="81"/>
            <rFont val="Tahoma"/>
            <family val="2"/>
          </rPr>
          <t>Chiara BOISSEAU:</t>
        </r>
        <r>
          <rPr>
            <sz val="9"/>
            <color indexed="81"/>
            <rFont val="Tahoma"/>
            <family val="2"/>
          </rPr>
          <t xml:space="preserve">
ATTENTION A VERIFIER AU PORTER SI OK CAR MESURE N-1 DONC SANS LES NOUVELLES MANIERES DE PRENDRE LA MESURE MAINTENANT</t>
        </r>
      </text>
    </comment>
    <comment ref="S9" authorId="0">
      <text>
        <r>
          <rPr>
            <b/>
            <sz val="9"/>
            <color indexed="81"/>
            <rFont val="Tahoma"/>
            <family val="2"/>
          </rPr>
          <t>Chiara BOISSEAU:</t>
        </r>
        <r>
          <rPr>
            <sz val="9"/>
            <color indexed="81"/>
            <rFont val="Tahoma"/>
            <family val="2"/>
          </rPr>
          <t xml:space="preserve">
ATTENTION A VERIFIER AU PORTER SI OK CAR MESURE N-1 DONC SANS LES NOUVELLES MANIERES DE PRENDRE LA MESURE MAINTENANT</t>
        </r>
      </text>
    </comment>
  </commentList>
</comments>
</file>

<file path=xl/sharedStrings.xml><?xml version="1.0" encoding="utf-8"?>
<sst xmlns="http://schemas.openxmlformats.org/spreadsheetml/2006/main" count="1520" uniqueCount="581">
  <si>
    <t>P.</t>
  </si>
  <si>
    <t>REF</t>
  </si>
  <si>
    <t>INDUS / HONGRIE</t>
  </si>
  <si>
    <t>EIDER CONTACT</t>
  </si>
  <si>
    <t xml:space="preserve"> </t>
  </si>
  <si>
    <t>COLOUR CODE</t>
  </si>
  <si>
    <t>STATUS</t>
  </si>
  <si>
    <t>COLOUR NAME</t>
  </si>
  <si>
    <t>REFERENCE</t>
  </si>
  <si>
    <t>PLACE</t>
  </si>
  <si>
    <t>COLOUR RANGE</t>
  </si>
  <si>
    <t>FABRIC 1</t>
  </si>
  <si>
    <t>Name :</t>
  </si>
  <si>
    <t>T1</t>
  </si>
  <si>
    <t>supplier :</t>
  </si>
  <si>
    <t>Fabric ref :</t>
  </si>
  <si>
    <t>Compo :</t>
  </si>
  <si>
    <t>width:</t>
  </si>
  <si>
    <t>Weight:</t>
  </si>
  <si>
    <t>FABRIC 2</t>
  </si>
  <si>
    <t>T2</t>
  </si>
  <si>
    <t>THREADS</t>
  </si>
  <si>
    <t>POSITION</t>
  </si>
  <si>
    <t>DATE</t>
  </si>
  <si>
    <t>ACCESSORIES</t>
  </si>
  <si>
    <t>PICTURE</t>
  </si>
  <si>
    <t>REF.</t>
  </si>
  <si>
    <t>QTY</t>
  </si>
  <si>
    <t>ILLUSTRATION</t>
  </si>
  <si>
    <t>MADE BY</t>
  </si>
  <si>
    <t>FABRIC</t>
  </si>
  <si>
    <t>SEASON</t>
  </si>
  <si>
    <t>SUPPLIER</t>
  </si>
  <si>
    <t xml:space="preserve">BASE PATTERN: </t>
  </si>
  <si>
    <t>WEIGHT</t>
  </si>
  <si>
    <t>RANGE</t>
  </si>
  <si>
    <t>Created on</t>
  </si>
  <si>
    <t>SIZES</t>
  </si>
  <si>
    <t>Revised on</t>
  </si>
  <si>
    <t>DESCRIBING SHEET</t>
  </si>
  <si>
    <t xml:space="preserve">STYLE </t>
  </si>
  <si>
    <t xml:space="preserve">FABRIC </t>
  </si>
  <si>
    <r>
      <t>RANGE</t>
    </r>
    <r>
      <rPr>
        <sz val="11"/>
        <rFont val="Tahoma"/>
        <family val="2"/>
      </rPr>
      <t/>
    </r>
  </si>
  <si>
    <t>FABRICS</t>
  </si>
  <si>
    <t>WATERPROOFNESS</t>
  </si>
  <si>
    <t>STYLE</t>
  </si>
  <si>
    <t>COLOURS</t>
  </si>
  <si>
    <t>EMBROIDERIES &amp; PRINTS</t>
  </si>
  <si>
    <t>ARTWORKS</t>
  </si>
  <si>
    <r>
      <t>STYLE</t>
    </r>
    <r>
      <rPr>
        <sz val="11"/>
        <rFont val="Tahoma"/>
        <family val="2"/>
      </rPr>
      <t/>
    </r>
  </si>
  <si>
    <t>REMARKS</t>
  </si>
  <si>
    <t>COMMENTS</t>
  </si>
  <si>
    <t>HANGTAGS</t>
  </si>
  <si>
    <t>SUMMER 12</t>
  </si>
  <si>
    <t>OTHER TRIMS</t>
  </si>
  <si>
    <t>LABELS</t>
  </si>
  <si>
    <t>TRANSFERTS / EMBROIDERIES</t>
  </si>
  <si>
    <t>QT A LANCER</t>
  </si>
  <si>
    <t>SS17</t>
  </si>
  <si>
    <t>SEALED SEAMS</t>
  </si>
  <si>
    <t>LINING</t>
  </si>
  <si>
    <t>INSULATION</t>
  </si>
  <si>
    <t>weight:</t>
  </si>
  <si>
    <t>reference:</t>
  </si>
  <si>
    <t>TOPSTITCHING</t>
  </si>
  <si>
    <t>BARTACKS</t>
  </si>
  <si>
    <t>ALL</t>
  </si>
  <si>
    <t>ZIPPERS</t>
  </si>
  <si>
    <t>C/O</t>
  </si>
  <si>
    <t>NEW</t>
  </si>
  <si>
    <t>EVO</t>
  </si>
  <si>
    <t>CROSSOVER SERIES</t>
  </si>
  <si>
    <t>WIDE ANGLE SERIES</t>
  </si>
  <si>
    <t>SAISON</t>
  </si>
  <si>
    <t>FW17-18</t>
  </si>
  <si>
    <t>SS18</t>
  </si>
  <si>
    <t>CONTACT</t>
  </si>
  <si>
    <t>MARION/MONIKA</t>
  </si>
  <si>
    <t>SYLVIE/MONIKA</t>
  </si>
  <si>
    <t>MARION/VERONIQUE</t>
  </si>
  <si>
    <t>SYLVIE/VERONIQUE</t>
  </si>
  <si>
    <t xml:space="preserve">SIZE </t>
  </si>
  <si>
    <t>COLLECTION ALTITUDE</t>
  </si>
  <si>
    <r>
      <t>STYLE</t>
    </r>
    <r>
      <rPr>
        <sz val="8"/>
        <rFont val="新細明體"/>
        <family val="2"/>
        <scheme val="minor"/>
      </rPr>
      <t xml:space="preserve"> </t>
    </r>
  </si>
  <si>
    <t xml:space="preserve">CHECKLIST 1ST PROTO </t>
  </si>
  <si>
    <t>FIT (taking measurements before proto comments)</t>
  </si>
  <si>
    <t>LINES (drawing lines on proto)</t>
  </si>
  <si>
    <t>CONSTRUCTION (artworks, cross section etc.)</t>
  </si>
  <si>
    <t>FABRICS (pocket bags, 210T nylon, polytricot, insulation etc.)</t>
  </si>
  <si>
    <t xml:space="preserve">LINING </t>
  </si>
  <si>
    <t>ACCESSORIES/EMBROIDERIES/PRINT</t>
  </si>
  <si>
    <r>
      <t xml:space="preserve">WATERPROOFNESS (all seams or critical seams - </t>
    </r>
    <r>
      <rPr>
        <b/>
        <u/>
        <sz val="11"/>
        <rFont val="新細明體"/>
        <family val="2"/>
        <scheme val="minor"/>
      </rPr>
      <t>unstitch the lining</t>
    </r>
    <r>
      <rPr>
        <sz val="11"/>
        <rFont val="新細明體"/>
        <family val="2"/>
        <scheme val="minor"/>
      </rPr>
      <t xml:space="preserve"> )</t>
    </r>
  </si>
  <si>
    <t>GENERAL QUALITY</t>
  </si>
  <si>
    <t xml:space="preserve">SKETCHES </t>
  </si>
  <si>
    <t>IN CONCLUSION (OK next proto…...)</t>
  </si>
  <si>
    <t xml:space="preserve">CHECKLIST 2ND PROTO </t>
  </si>
  <si>
    <t>SKETCHES + CULOURWAYS</t>
  </si>
  <si>
    <t>IN CONCLUSION (OK next proto……OK SMS)</t>
  </si>
  <si>
    <t xml:space="preserve">CHECKLIST 3RD PROTO </t>
  </si>
  <si>
    <t>IN CONCLUSION (OK SMS)</t>
  </si>
  <si>
    <t>SMS</t>
  </si>
  <si>
    <t>EMBROIDERIES/PRINT</t>
  </si>
  <si>
    <t>IN CONCLUSION ( OK size set sample, OK proto etc.)</t>
  </si>
  <si>
    <t xml:space="preserve">SIZE SET </t>
  </si>
  <si>
    <t>IN CONCLUSION (OK PPS or other)</t>
  </si>
  <si>
    <t xml:space="preserve">PPS </t>
  </si>
  <si>
    <t>IN CONCLUSION (OK BULK  or other)</t>
  </si>
  <si>
    <r>
      <t>STYLE</t>
    </r>
    <r>
      <rPr>
        <sz val="11"/>
        <rFont val="新細明體"/>
        <family val="2"/>
        <scheme val="minor"/>
      </rPr>
      <t xml:space="preserve"> </t>
    </r>
  </si>
  <si>
    <t>FABRICS (MATIERES)</t>
  </si>
  <si>
    <t>SUPPLIER (ATELIER)</t>
  </si>
  <si>
    <r>
      <t xml:space="preserve">SEASON </t>
    </r>
    <r>
      <rPr>
        <sz val="8"/>
        <rFont val="新細明體"/>
        <family val="2"/>
        <scheme val="minor"/>
      </rPr>
      <t>/ SAISON</t>
    </r>
  </si>
  <si>
    <t>SKETCHES + COLOURWAYS</t>
  </si>
  <si>
    <t>COMMENTS ON LAUNCHING</t>
  </si>
  <si>
    <t>ALLOWANCES</t>
  </si>
  <si>
    <t xml:space="preserve">Comments asked the : </t>
  </si>
  <si>
    <t>Comments asked the :</t>
  </si>
  <si>
    <t xml:space="preserve"> +/- 1 cm</t>
  </si>
  <si>
    <t xml:space="preserve"> +/- 0,5 cm</t>
  </si>
  <si>
    <t>IA</t>
  </si>
  <si>
    <t>IA'</t>
  </si>
  <si>
    <t>DESIGNATION</t>
  </si>
  <si>
    <t>S</t>
  </si>
  <si>
    <t>M</t>
  </si>
  <si>
    <t>L</t>
  </si>
  <si>
    <t>XL</t>
  </si>
  <si>
    <t>PROTO</t>
  </si>
  <si>
    <t xml:space="preserve">BASE </t>
  </si>
  <si>
    <t>FRONT JACKET MEASUREMENTS (IN CM)</t>
  </si>
  <si>
    <t>B</t>
  </si>
  <si>
    <t>C</t>
  </si>
  <si>
    <t>1/2 CHEST ROUND</t>
  </si>
  <si>
    <t>D</t>
  </si>
  <si>
    <t xml:space="preserve">1/2 BOTTOM RELAXED ROUND </t>
  </si>
  <si>
    <t xml:space="preserve">1/2 BOTTOM STRETCH ROUND </t>
  </si>
  <si>
    <t>JB</t>
  </si>
  <si>
    <t>CENTER FRONT LENGTH</t>
  </si>
  <si>
    <t>KA</t>
  </si>
  <si>
    <t>SHOULDER LENGTH</t>
  </si>
  <si>
    <t>LA</t>
  </si>
  <si>
    <t>LB</t>
  </si>
  <si>
    <t>LC</t>
  </si>
  <si>
    <t xml:space="preserve">1/2 CUFF WIDTH </t>
  </si>
  <si>
    <t>LC'</t>
  </si>
  <si>
    <t>1/2 CUFF WIDTH STRETCHED</t>
  </si>
  <si>
    <t>N</t>
  </si>
  <si>
    <r>
      <t>TOTAL SLEEVE LENGTH</t>
    </r>
    <r>
      <rPr>
        <sz val="12"/>
        <color indexed="10"/>
        <rFont val="Calibri"/>
        <family val="2"/>
      </rPr>
      <t xml:space="preserve"> CUFF + SHOULDER INCLUDED</t>
    </r>
  </si>
  <si>
    <t>BACK JACKET MEASUREMENTS (IN CM)</t>
  </si>
  <si>
    <t>R</t>
  </si>
  <si>
    <t>CENTER BACK LENGTH</t>
  </si>
  <si>
    <t>LYCRA CUFF MEASUREMENTS (IN CM)</t>
  </si>
  <si>
    <t>MA</t>
  </si>
  <si>
    <t>1/2 LYCRA CUFF WIDTH</t>
  </si>
  <si>
    <t>MC</t>
  </si>
  <si>
    <t>TOTAL INNER CUFF LENGTH</t>
  </si>
  <si>
    <t>MCH</t>
  </si>
  <si>
    <t>LYCRA CUFF LENGTH</t>
  </si>
  <si>
    <t>MB</t>
  </si>
  <si>
    <t>TOTAL INNER BOTTOM SLEEVE-END</t>
  </si>
  <si>
    <t>MTA</t>
  </si>
  <si>
    <t>LENGTH FROM THUMB HOLE</t>
  </si>
  <si>
    <t xml:space="preserve"> +/- 0 cm</t>
  </si>
  <si>
    <t>MTB</t>
  </si>
  <si>
    <t>THUMB HOLE LENGTH</t>
  </si>
  <si>
    <t>COLLAR MEASUREMENTS (IN CM)</t>
  </si>
  <si>
    <t>UB1</t>
  </si>
  <si>
    <t>INNER NECKLINE LENGTH</t>
  </si>
  <si>
    <t>UB2</t>
  </si>
  <si>
    <t>COLLAR LENGTH AT THE TOP EDGE</t>
  </si>
  <si>
    <t>UC1</t>
  </si>
  <si>
    <t>COLLAR HEIGHT AT CENTER BACK</t>
  </si>
  <si>
    <t>UC3</t>
  </si>
  <si>
    <t>COLLAR HEIGHT AT MIDDLE FRONT</t>
  </si>
  <si>
    <t>HOOD MEASUREMENTS (IN CM)</t>
  </si>
  <si>
    <t xml:space="preserve">VA </t>
  </si>
  <si>
    <t>HOOD LENGTH</t>
  </si>
  <si>
    <t>VB</t>
  </si>
  <si>
    <t>1/2 CENTER HOOD WIDTH</t>
  </si>
  <si>
    <t>VHA</t>
  </si>
  <si>
    <t>1/2 CENTER HOOD HEIGHT RELAXED</t>
  </si>
  <si>
    <t>VHA'</t>
  </si>
  <si>
    <t>1/2 CENTER HOOD HEIGHT STRETCHED</t>
  </si>
  <si>
    <t xml:space="preserve">JACKET SKETCH MEASUREMENTS </t>
  </si>
  <si>
    <t>JA</t>
  </si>
  <si>
    <t>UA2</t>
  </si>
  <si>
    <t>FRONT NECKLINE DEPTH</t>
  </si>
  <si>
    <t>UA3</t>
  </si>
  <si>
    <t>BACK NECKLINE DEPTH</t>
  </si>
  <si>
    <t>VC</t>
  </si>
  <si>
    <t>2XL</t>
  </si>
  <si>
    <t xml:space="preserve">1st PROTO sample received the :   </t>
  </si>
  <si>
    <t xml:space="preserve">2nd PROTO sample received the :  </t>
  </si>
  <si>
    <t xml:space="preserve">3rd PROTO sample received the : </t>
  </si>
  <si>
    <t>MEASUREMENTS IN CM</t>
  </si>
  <si>
    <t>LENGTH FROM HPS TO BOTTOM</t>
  </si>
  <si>
    <t>1/2 UPPER ARM WIDTH</t>
  </si>
  <si>
    <t>1/2 BOTTOM HOOD WIDTH</t>
  </si>
  <si>
    <r>
      <t xml:space="preserve">Men top: XXS - XS - S - </t>
    </r>
    <r>
      <rPr>
        <b/>
        <sz val="11"/>
        <rFont val="新細明體"/>
        <family val="2"/>
        <scheme val="minor"/>
      </rPr>
      <t>M</t>
    </r>
    <r>
      <rPr>
        <sz val="11"/>
        <rFont val="新細明體"/>
        <family val="2"/>
        <scheme val="minor"/>
      </rPr>
      <t xml:space="preserve"> - L - XL - XXL - XXXL</t>
    </r>
  </si>
  <si>
    <r>
      <t xml:space="preserve">Men bottom: XXS - XS - S - </t>
    </r>
    <r>
      <rPr>
        <b/>
        <sz val="11"/>
        <rFont val="新細明體"/>
        <family val="2"/>
        <scheme val="minor"/>
      </rPr>
      <t>M</t>
    </r>
    <r>
      <rPr>
        <sz val="11"/>
        <rFont val="新細明體"/>
        <family val="2"/>
        <scheme val="minor"/>
      </rPr>
      <t xml:space="preserve"> - L - XL - XXL</t>
    </r>
  </si>
  <si>
    <r>
      <t xml:space="preserve">Women top: S - </t>
    </r>
    <r>
      <rPr>
        <b/>
        <sz val="11"/>
        <rFont val="新細明體"/>
        <family val="2"/>
        <scheme val="minor"/>
      </rPr>
      <t>M</t>
    </r>
    <r>
      <rPr>
        <sz val="11"/>
        <rFont val="新細明體"/>
        <family val="2"/>
        <scheme val="minor"/>
      </rPr>
      <t xml:space="preserve"> - L - XL - XXL</t>
    </r>
  </si>
  <si>
    <r>
      <t xml:space="preserve">Women bottom: S - </t>
    </r>
    <r>
      <rPr>
        <b/>
        <sz val="11"/>
        <rFont val="新細明體"/>
        <family val="2"/>
        <scheme val="minor"/>
      </rPr>
      <t>M</t>
    </r>
    <r>
      <rPr>
        <sz val="11"/>
        <rFont val="新細明體"/>
        <family val="2"/>
        <scheme val="minor"/>
      </rPr>
      <t xml:space="preserve"> - L - XL - XXL</t>
    </r>
  </si>
  <si>
    <r>
      <t xml:space="preserve">Women bottom: 34 - 36 - </t>
    </r>
    <r>
      <rPr>
        <b/>
        <sz val="11"/>
        <rFont val="新細明體"/>
        <family val="2"/>
        <scheme val="minor"/>
      </rPr>
      <t>38</t>
    </r>
    <r>
      <rPr>
        <sz val="11"/>
        <rFont val="新細明體"/>
        <family val="2"/>
        <scheme val="minor"/>
      </rPr>
      <t xml:space="preserve"> - 40 - 42 - 44 - 46 - 48</t>
    </r>
  </si>
  <si>
    <r>
      <t xml:space="preserve">Men bottom: 36 - 38 - 40 - </t>
    </r>
    <r>
      <rPr>
        <b/>
        <sz val="11"/>
        <rFont val="新細明體"/>
        <family val="2"/>
        <scheme val="minor"/>
      </rPr>
      <t>42</t>
    </r>
    <r>
      <rPr>
        <sz val="11"/>
        <rFont val="新細明體"/>
        <family val="2"/>
        <scheme val="minor"/>
      </rPr>
      <t xml:space="preserve"> - 44 - 46 - 48 - 50</t>
    </r>
  </si>
  <si>
    <t>FW18/19</t>
  </si>
  <si>
    <t>differences after sewing</t>
  </si>
  <si>
    <r>
      <t>Pattern Measurements (</t>
    </r>
    <r>
      <rPr>
        <b/>
        <sz val="10"/>
        <color rgb="FFFF0000"/>
        <rFont val="新細明體"/>
        <family val="2"/>
        <scheme val="minor"/>
      </rPr>
      <t>mm</t>
    </r>
    <r>
      <rPr>
        <b/>
        <sz val="10"/>
        <rFont val="新細明體"/>
        <family val="2"/>
        <scheme val="minor"/>
      </rPr>
      <t>)</t>
    </r>
  </si>
  <si>
    <r>
      <t>Pattern Measurements (</t>
    </r>
    <r>
      <rPr>
        <b/>
        <sz val="10"/>
        <color rgb="FFFF0000"/>
        <rFont val="新細明體"/>
        <family val="2"/>
        <scheme val="minor"/>
      </rPr>
      <t>cm</t>
    </r>
    <r>
      <rPr>
        <b/>
        <sz val="10"/>
        <rFont val="新細明體"/>
        <family val="2"/>
        <scheme val="minor"/>
      </rPr>
      <t>)</t>
    </r>
  </si>
  <si>
    <t>CACHER LES CELLULES INUTILES</t>
  </si>
  <si>
    <t>PRIMA</t>
  </si>
  <si>
    <t>DEFENDER®H+ MOTLEY DULL</t>
  </si>
  <si>
    <t>FLYING TEX</t>
  </si>
  <si>
    <t>PFW017N35</t>
  </si>
  <si>
    <t>56"</t>
  </si>
  <si>
    <t>162g/m2</t>
  </si>
  <si>
    <t xml:space="preserve">210T NYLON </t>
  </si>
  <si>
    <t>LOCAL SOURCING</t>
  </si>
  <si>
    <r>
      <t xml:space="preserve">MICROMAX - </t>
    </r>
    <r>
      <rPr>
        <sz val="11"/>
        <rFont val="新細明體"/>
        <family val="2"/>
        <scheme val="minor"/>
      </rPr>
      <t>(polytricot approved 03/08/2016)</t>
    </r>
  </si>
  <si>
    <t>POCKETS</t>
  </si>
  <si>
    <t>HAND POCKETS</t>
  </si>
  <si>
    <t>NYLON</t>
  </si>
  <si>
    <t>ALL SEAMS</t>
  </si>
  <si>
    <t>VISLON ZIP</t>
  </si>
  <si>
    <t>5MM</t>
  </si>
  <si>
    <t>FRONT OPENING</t>
  </si>
  <si>
    <t>AUTOLOCK, OPEN END</t>
  </si>
  <si>
    <t>1 WAY, DALH SLIDER</t>
  </si>
  <si>
    <t>REVERSED COIL ZIP</t>
  </si>
  <si>
    <t>3MM</t>
  </si>
  <si>
    <t>INNER POCKET</t>
  </si>
  <si>
    <t>NON LOCK, CLOSE END</t>
  </si>
  <si>
    <t>1 WAY, DFBW SLIDER</t>
  </si>
  <si>
    <t>COIL ZIP</t>
  </si>
  <si>
    <t>REMOVABLE HOOD</t>
  </si>
  <si>
    <t>12 CM</t>
  </si>
  <si>
    <t>1 WAY, DA SLIDER</t>
  </si>
  <si>
    <t>DRAWSTRING OUTDOOR</t>
  </si>
  <si>
    <t>Ref: EW026</t>
  </si>
  <si>
    <t>HOOD</t>
  </si>
  <si>
    <t>Supplier: YF Zipper</t>
  </si>
  <si>
    <t>0,2CM</t>
  </si>
  <si>
    <t>ELASTIC</t>
  </si>
  <si>
    <t>final length = 4cm</t>
  </si>
  <si>
    <t>DRAWCORD</t>
  </si>
  <si>
    <t>Ref: EIS15U-XMCO01</t>
  </si>
  <si>
    <t>NOT ELASTIC</t>
  </si>
  <si>
    <t>COLORED PEARL</t>
  </si>
  <si>
    <t>BACK HOOD</t>
  </si>
  <si>
    <t>Supplier: Unitex</t>
  </si>
  <si>
    <t>RUBBER STOPPER</t>
  </si>
  <si>
    <t>Ref: EIS15U-XMSTP01</t>
  </si>
  <si>
    <t>COLORED WEBBING</t>
  </si>
  <si>
    <t>Ref: EIS15U-XMTRE01</t>
  </si>
  <si>
    <t>TO HOLD STOPPERS</t>
  </si>
  <si>
    <t>EYELET 12MM</t>
  </si>
  <si>
    <t>Supplier : UNITEX</t>
  </si>
  <si>
    <t>12MM</t>
  </si>
  <si>
    <t>LYCRA BIAS UNICOLOR</t>
  </si>
  <si>
    <t>Ref: A00A-L11133/20</t>
  </si>
  <si>
    <t>Supplier: Wilson</t>
  </si>
  <si>
    <t>Supplier: SML</t>
  </si>
  <si>
    <t>INSIDE COLLAR UNDER HANGLOOP</t>
  </si>
  <si>
    <t>CANADIAN LABEL</t>
  </si>
  <si>
    <t>FOR PADDING</t>
  </si>
  <si>
    <t>INSIDE LEFT</t>
  </si>
  <si>
    <t>local sourcing</t>
  </si>
  <si>
    <t>SATIN CARE LABEL</t>
  </si>
  <si>
    <t xml:space="preserve">UNDER SNOW SKIRT, LEFT SIDE </t>
  </si>
  <si>
    <t>Ref Label 1:  SMLCL1</t>
  </si>
  <si>
    <t>AT 16CM FROM THE BOTTOM</t>
  </si>
  <si>
    <t>Ref Label 2: SMLCL2</t>
  </si>
  <si>
    <t>MUST BE OUT OF THE STORE POCKET FOR SMS</t>
  </si>
  <si>
    <t>Ref Label 3: SMLCL3</t>
  </si>
  <si>
    <t xml:space="preserve">DEFENDER </t>
  </si>
  <si>
    <t>TRANSFER</t>
  </si>
  <si>
    <t>SIZE 3,2CM X 0,42CM</t>
  </si>
  <si>
    <t>SIZE WOVEN LABEL MMG</t>
  </si>
  <si>
    <t>ALPHA WOMEN TOP</t>
  </si>
  <si>
    <t>Ref: LWS18-04</t>
  </si>
  <si>
    <t>WITH RN + CA NUMBERS</t>
  </si>
  <si>
    <t xml:space="preserve">     </t>
  </si>
  <si>
    <r>
      <t xml:space="preserve">Women top: S - </t>
    </r>
    <r>
      <rPr>
        <b/>
        <sz val="16"/>
        <rFont val="新細明體"/>
        <family val="2"/>
        <scheme val="minor"/>
      </rPr>
      <t>M</t>
    </r>
    <r>
      <rPr>
        <sz val="12"/>
        <rFont val="新細明體"/>
        <family val="2"/>
        <scheme val="minor"/>
      </rPr>
      <t xml:space="preserve"> - L - XL - XXL</t>
    </r>
  </si>
  <si>
    <t>LIBOLON</t>
  </si>
  <si>
    <t>06302 10K/10K</t>
  </si>
  <si>
    <t>INNER JACKET</t>
  </si>
  <si>
    <t>DOWNPROOF PLANET</t>
  </si>
  <si>
    <t>MAIN SHELL</t>
  </si>
  <si>
    <t xml:space="preserve"> - BODY</t>
  </si>
  <si>
    <t>210T NYLON</t>
  </si>
  <si>
    <t>BLACK</t>
  </si>
  <si>
    <t>WHITE</t>
  </si>
  <si>
    <t>E LOFT</t>
  </si>
  <si>
    <t xml:space="preserve"> - COLLAR</t>
  </si>
  <si>
    <t>60GR</t>
  </si>
  <si>
    <t>MATCHING</t>
  </si>
  <si>
    <t>CAROLTEX</t>
  </si>
  <si>
    <t>8093LDF3</t>
  </si>
  <si>
    <t>CAROLTEX 8093LDF3</t>
  </si>
  <si>
    <t>Please make 1st proto with correct fabrics</t>
  </si>
  <si>
    <t>Sylvie</t>
  </si>
  <si>
    <t>NEW UNDER DEV.</t>
  </si>
  <si>
    <t>CUFF FLAPS</t>
  </si>
  <si>
    <t>YKK</t>
  </si>
  <si>
    <t>REVERSED ZIP</t>
  </si>
  <si>
    <t>FRONT OPENING FOR IAS SYSTEM</t>
  </si>
  <si>
    <t>REF SLIDER DALH</t>
  </si>
  <si>
    <t>REVERSIBLE INJECTED ZIP</t>
  </si>
  <si>
    <t>REF SLIDER #DU</t>
  </si>
  <si>
    <t>CENTER FRONT OPENING</t>
  </si>
  <si>
    <t>LOOPS AT BOTTOM OF SLEEVES FOR CONNEXION</t>
  </si>
  <si>
    <t>WOVEN HANGLOOP EIDER</t>
  </si>
  <si>
    <t>Ref: EIW15-07</t>
  </si>
  <si>
    <t>INSIDE COLLAR</t>
  </si>
  <si>
    <t>MADE IN WOMEN TOP</t>
  </si>
  <si>
    <t>MADE IN / WOMEN/ B</t>
  </si>
  <si>
    <t>L1EITPH00E</t>
  </si>
  <si>
    <t>OUTER JACKET</t>
  </si>
  <si>
    <t xml:space="preserve"> - SLEEVES
</t>
  </si>
  <si>
    <t>- POCKETS BAGS</t>
  </si>
  <si>
    <t>HAND POCKETS FINISHINGS</t>
  </si>
  <si>
    <t>2 + 4</t>
  </si>
  <si>
    <t>3 IN 1 CONNECTION / 3 POINTS</t>
  </si>
  <si>
    <t>EIV4462</t>
  </si>
  <si>
    <r>
      <t xml:space="preserve">Measures to follow for making 1st PROTO </t>
    </r>
    <r>
      <rPr>
        <b/>
        <sz val="10"/>
        <rFont val="Calibri"/>
        <family val="2"/>
      </rPr>
      <t xml:space="preserve">SIZE M </t>
    </r>
  </si>
  <si>
    <t>2XS</t>
  </si>
  <si>
    <t>XS</t>
  </si>
  <si>
    <t>3XL</t>
  </si>
  <si>
    <t>New base REGULAR VH18H2   +3CM LENGTH</t>
  </si>
  <si>
    <t>NEW DEFENDER DISCOVERY</t>
  </si>
  <si>
    <t xml:space="preserve">MAIN SHELL 
</t>
  </si>
  <si>
    <t>YOKES AT CHEST, TOP BACK, MAIN PARTS OF SLEEVES</t>
  </si>
  <si>
    <t>TWIN PEAKS JKT M</t>
  </si>
  <si>
    <t>FW 18-19</t>
  </si>
  <si>
    <r>
      <t xml:space="preserve">Measures to follow for making 1st PROTO </t>
    </r>
    <r>
      <rPr>
        <b/>
        <sz val="10"/>
        <rFont val="Calibri"/>
        <family val="2"/>
      </rPr>
      <t>SIZE M</t>
    </r>
  </si>
  <si>
    <t>DISTRICT 3 IN 1 JKT W / INNER JKT</t>
  </si>
  <si>
    <t>DISTRICT 3 IN 1 JKT M</t>
  </si>
  <si>
    <t>NEW. NON SKI 3 IN 1 JACKET . SIMILAR LINES AS EIV4419  DISTRICT WARM JKT BUT 3 IN 1 JACKET</t>
  </si>
  <si>
    <r>
      <t xml:space="preserve">I SEND YOU 2 FW1718 JACKETS : 
</t>
    </r>
    <r>
      <rPr>
        <b/>
        <sz val="12"/>
        <rFont val="新細明體"/>
        <family val="2"/>
        <scheme val="minor"/>
      </rPr>
      <t>FORT GREENE JACKET M</t>
    </r>
    <r>
      <rPr>
        <sz val="12"/>
        <rFont val="新細明體"/>
        <family val="2"/>
        <scheme val="minor"/>
      </rPr>
      <t xml:space="preserve"> FOR OUTER JKT REFERENCE. YOU CAN COPY THE LINES . 
BE CAREFUL, THE HAND POCKETS MUST BE DIRECT ENTRY, NOT THE SAME AS REFERENCE SAMPLE
</t>
    </r>
    <r>
      <rPr>
        <b/>
        <sz val="12"/>
        <rFont val="新細明體"/>
        <family val="2"/>
        <scheme val="minor"/>
      </rPr>
      <t>TWIN PEAKS JACKET M</t>
    </r>
    <r>
      <rPr>
        <sz val="12"/>
        <rFont val="新細明體"/>
        <family val="2"/>
        <scheme val="minor"/>
      </rPr>
      <t xml:space="preserve"> FOR INNER JKT REFERENCE. YOU CAN COPY THE VOLUME .  YOU ALSO HAVE THE SIZE SPEC IN THE SHEET "INNER JACKET"
SEE PICTURE BELOW</t>
    </r>
  </si>
  <si>
    <t xml:space="preserve">NEW DEFENDER DISCOVERY + DEFENDER MOTLEY </t>
  </si>
  <si>
    <t>Both must be adapted to be connected for a 3 in 1 jkt</t>
  </si>
  <si>
    <t>5MM REVERSIBLE VISLON</t>
  </si>
  <si>
    <t>FOR IAS SYSTEM</t>
  </si>
  <si>
    <t>OPEN END, 1 WAY</t>
  </si>
  <si>
    <t>DU SLIDER</t>
  </si>
  <si>
    <t>MICROMAX / POLYTRICOT</t>
  </si>
  <si>
    <t>CAROLTEX ref. 8093LDF3</t>
  </si>
  <si>
    <t>PULLER RUBBER</t>
  </si>
  <si>
    <t>CHEST POCKET</t>
  </si>
  <si>
    <t>Ref: EIW18-03</t>
  </si>
  <si>
    <t>NIGHTFALL</t>
  </si>
  <si>
    <t>DEEP JUNGLE/BLACK</t>
  </si>
  <si>
    <t>RAVEN</t>
  </si>
  <si>
    <t>NOIR</t>
  </si>
  <si>
    <t>DEEP JUNGLE</t>
  </si>
  <si>
    <t>DARK ORANGE</t>
  </si>
  <si>
    <r>
      <t xml:space="preserve">FRONT BREADTH </t>
    </r>
    <r>
      <rPr>
        <sz val="12"/>
        <color indexed="10"/>
        <rFont val="Calibri"/>
        <family val="2"/>
      </rPr>
      <t>AT 15CM FROM SHOULDER</t>
    </r>
  </si>
  <si>
    <r>
      <t xml:space="preserve">1/2 WAIST ROUND </t>
    </r>
    <r>
      <rPr>
        <sz val="12"/>
        <color indexed="10"/>
        <rFont val="Calibri"/>
        <family val="2"/>
      </rPr>
      <t>AT 48CM FROM SHOULDER</t>
    </r>
  </si>
  <si>
    <r>
      <t>1/2 ELBOW WIDTH</t>
    </r>
    <r>
      <rPr>
        <sz val="12"/>
        <color indexed="10"/>
        <rFont val="Calibri"/>
        <family val="2"/>
      </rPr>
      <t xml:space="preserve"> AT 30 CM FROM SLEEVE-END</t>
    </r>
  </si>
  <si>
    <r>
      <t xml:space="preserve">BACK BREADTH </t>
    </r>
    <r>
      <rPr>
        <sz val="12"/>
        <color indexed="10"/>
        <rFont val="Calibri"/>
        <family val="2"/>
      </rPr>
      <t>AT 15CM FROM SHOULDER</t>
    </r>
  </si>
  <si>
    <t>No lycra cuff</t>
  </si>
  <si>
    <t>Rim</t>
  </si>
  <si>
    <t>COMMENTS ON PROTO 1</t>
  </si>
  <si>
    <t>TRIMS &amp; LABELS</t>
  </si>
  <si>
    <t>WORKMANSHIP</t>
  </si>
  <si>
    <t>Defender Logo placement on stormflap :</t>
  </si>
  <si>
    <t>CF STORMFLAP : REFER TO ARTWORK SHEET</t>
  </si>
  <si>
    <t>proto 1 comments on 05/07/17</t>
  </si>
  <si>
    <t>-1cm on proto 1. Please respect better this measure</t>
  </si>
  <si>
    <t>NEW EIDER LOGO</t>
  </si>
  <si>
    <t>LEFT CHEST ON BOTH JACKETS</t>
  </si>
  <si>
    <t>POLYTRICOT</t>
  </si>
  <si>
    <t>COLLAR</t>
  </si>
  <si>
    <t>SIMILAR COMMENTS AS DISTRICT WARM JKT M EIV4419 FOR LINES ONLY / NOT THE SAME FIT</t>
  </si>
  <si>
    <t>SEWN ON LEFT SHOULDER OF OUTSIDE JACKET</t>
  </si>
  <si>
    <t>SEWN ON LEFT SHOULDER OF INSIDE JACKET</t>
  </si>
  <si>
    <t xml:space="preserve">CENTER FRONT OPENING </t>
  </si>
  <si>
    <t>METAL EFFECT</t>
  </si>
  <si>
    <t>EIDER HANGLOOP</t>
  </si>
  <si>
    <t>Ref : EIW18-01</t>
  </si>
  <si>
    <t>HANGLOOP AT COLLAR</t>
  </si>
  <si>
    <t>Supplier : 'YF ZIPPER</t>
  </si>
  <si>
    <t>BLACK/ RAVEN/ MISTY GREY</t>
  </si>
  <si>
    <t>LOOP AT BACK COLLAR LINE FOR CONNEXION</t>
  </si>
  <si>
    <t>4mm diameter</t>
  </si>
  <si>
    <t>SMALL PLASTIC SNAP</t>
  </si>
  <si>
    <t>Ref : EIW16-16</t>
  </si>
  <si>
    <t>BODY HEM</t>
  </si>
  <si>
    <t>100% PES// 100% TPU // 0</t>
  </si>
  <si>
    <t>88% PES 12% PU// 100% TPU // 0</t>
  </si>
  <si>
    <t>Chiara</t>
  </si>
  <si>
    <t>COMMENTS ON 1st PROTO / ASIA MEETING</t>
  </si>
  <si>
    <t>Big woven label :big woven label reference change. See the accessories page for the details.</t>
  </si>
  <si>
    <t>YKK 580</t>
  </si>
  <si>
    <t>19-0508 TCX</t>
  </si>
  <si>
    <t>18-4026 TPX</t>
  </si>
  <si>
    <t>19-4006 TCX</t>
  </si>
  <si>
    <t>RIGHT CHEST POCKET</t>
  </si>
  <si>
    <t>AUTOLOCK, CLOSE END</t>
  </si>
  <si>
    <r>
      <t>BODY  + HOOD SIDES</t>
    </r>
    <r>
      <rPr>
        <b/>
        <sz val="11"/>
        <color rgb="FF0070C0"/>
        <rFont val="新細明體"/>
        <family val="2"/>
        <scheme val="minor"/>
      </rPr>
      <t xml:space="preserve"> + COLLAR + SLEEVES</t>
    </r>
  </si>
  <si>
    <t xml:space="preserve">INNER POCKET BAG + CARE LABEL POCKET </t>
  </si>
  <si>
    <t>EIDER RUBBER PLATE PLACEMENT FOR MEN</t>
  </si>
  <si>
    <t>Big woven label : we will use Ref: EIW15-07 on inner jacket</t>
  </si>
  <si>
    <t>WE ADD A 7MM SEALON TAPE ON THE SIDES OF FRONT CUT OUT ABOVE THE POCKETS</t>
  </si>
  <si>
    <t>REFLECTIVE</t>
  </si>
  <si>
    <t>SEALON TAPE</t>
  </si>
  <si>
    <t>DRONTCUT OUTS ON SIDES</t>
  </si>
  <si>
    <t>I-405</t>
  </si>
  <si>
    <t>7MM</t>
  </si>
  <si>
    <t>ABOVE POCKET</t>
  </si>
  <si>
    <t>1230 G</t>
  </si>
  <si>
    <t>Lining : in CAROLTEX everywhere &gt; OK</t>
  </si>
  <si>
    <t>Shell 1 on pocket sides : OK</t>
  </si>
  <si>
    <t>neckline : ok</t>
  </si>
  <si>
    <t>elbow dart : position ok ?</t>
  </si>
  <si>
    <t>zipper garage : Not what we want. We need a diagonal garage not a diagonal bartack.. Please refer to the picture below :</t>
  </si>
  <si>
    <t>front and back cut outs position : ok ?</t>
  </si>
  <si>
    <t>hand pockets position : ok ?</t>
  </si>
  <si>
    <t>FINISHING</t>
  </si>
  <si>
    <t>Topstitching : cancel topstitching on middle front opening</t>
  </si>
  <si>
    <t>OUTER JACKET :</t>
  </si>
  <si>
    <t xml:space="preserve">EIDER rubber plate : missing on outer and inside jacket.Don't forget it on SMS </t>
  </si>
  <si>
    <t>Please respect the size spec</t>
  </si>
  <si>
    <t>Proto 2 comments 04/09/17</t>
  </si>
  <si>
    <t>Please respect better the size spec especially for measures underlined in red for outer and inner jackets. Refer to PROTO JACKET MEN and INNER JACKET sheets for details</t>
  </si>
  <si>
    <t>CONCLUSION</t>
  </si>
  <si>
    <t>OK SMS according to the comments above</t>
  </si>
  <si>
    <t>Sealon tape on sides cut outs : missing on proto 2. Please add on SMS same as DISTRICT WARM/ Check the proto 2 for details and the accessories sheet</t>
  </si>
  <si>
    <t>MEASUREMENTS</t>
  </si>
  <si>
    <t>NEW BASE VH18H1 measures to follow for size M</t>
  </si>
  <si>
    <t xml:space="preserve"> - BODY
 - SLEEVES
- COLLAR</t>
  </si>
  <si>
    <t>133G</t>
  </si>
  <si>
    <t>PRIMALOFT</t>
  </si>
  <si>
    <r>
      <rPr>
        <b/>
        <strike/>
        <sz val="11"/>
        <rFont val="新細明體"/>
        <family val="2"/>
        <scheme val="minor"/>
      </rPr>
      <t xml:space="preserve">FAKE DOWN </t>
    </r>
    <r>
      <rPr>
        <b/>
        <sz val="11"/>
        <rFont val="新細明體"/>
        <family val="2"/>
        <scheme val="minor"/>
      </rPr>
      <t>PRIMALOFT BLACK</t>
    </r>
  </si>
  <si>
    <t>INNER JACKET PADDING : we change to PRIMALOFT BLACK to reduce the final price</t>
  </si>
  <si>
    <t>PROTO 2 Comments</t>
  </si>
  <si>
    <t>EIDER rubber logo on chest of outer jacket : must be cleaner. There are glue traces on the edges. Please improve for SMS</t>
  </si>
  <si>
    <t>EIDER rubber logo on inner jacket : must be centered on the middle of the roll</t>
  </si>
  <si>
    <t>GENERAL Comments</t>
  </si>
  <si>
    <t>* Only one bartack on the middle of hood tunnel</t>
  </si>
  <si>
    <t>* Please follow the approved workmanship for velcro on cuffs</t>
  </si>
  <si>
    <t>* Please make sur to follow the transfer/ fixing indications of the reflective sealon tape so it would be well fixed on the outside of shell fabric</t>
  </si>
  <si>
    <t>* Please make sur that is fixed deep in the hood garage</t>
  </si>
  <si>
    <t>* Bartacks : must be vertical not horizontal</t>
  </si>
  <si>
    <t>* Please align the buttonhole on lining with  rubber hole for earphones and make it larger so we can take out the earphones wire easily</t>
  </si>
  <si>
    <r>
      <t>PATTERN BASE :</t>
    </r>
    <r>
      <rPr>
        <b/>
        <sz val="14"/>
        <rFont val="新細明體"/>
        <family val="2"/>
        <scheme val="minor"/>
      </rPr>
      <t xml:space="preserve"> Pattern base VH18H2 that we used on 1st proto will be</t>
    </r>
    <r>
      <rPr>
        <b/>
        <sz val="14"/>
        <color rgb="FFFF0000"/>
        <rFont val="新細明體"/>
        <family val="2"/>
        <scheme val="minor"/>
      </rPr>
      <t xml:space="preserve"> replaced by pattern base VH18H1 for a smaller width.</t>
    </r>
    <r>
      <rPr>
        <b/>
        <sz val="14"/>
        <rFont val="新細明體"/>
        <family val="2"/>
        <scheme val="minor"/>
      </rPr>
      <t xml:space="preserve"> Check the updated Size Spec and VH18H1 base that I sent you. Also you can refer to the volume of SPARKS JKT M EIV4528 that was good. The inside jacket measures will remain the same; just respect better the size spec I sent you.</t>
    </r>
    <r>
      <rPr>
        <b/>
        <sz val="14"/>
        <color rgb="FFFF0000"/>
        <rFont val="新細明體"/>
        <family val="2"/>
        <scheme val="minor"/>
      </rPr>
      <t xml:space="preserve">
+ Follow the sleeve shape that we drew on the outside jacket sleeve of proto 2</t>
    </r>
  </si>
  <si>
    <t>18-1445 TPX</t>
  </si>
  <si>
    <t>DEFENDER logo : placement ok / color becomes DARK ORANGE on RAVEN version for more contrast. Check  the accessories sheet for details.</t>
  </si>
  <si>
    <t>* Big woven label assembling : horizontal cut outs if we have only 1 fabric on middle back lining and vertical cut outs if we have 3D mesh on middle lining. Please refer to the email below that I sent you before :</t>
  </si>
  <si>
    <t>* Please replace the pearl EIS15U-XMPER01 by the plastic pearl EIS15U-XMPER02</t>
  </si>
  <si>
    <r>
      <t xml:space="preserve">REGULAR </t>
    </r>
    <r>
      <rPr>
        <b/>
        <strike/>
        <sz val="11"/>
        <rFont val="新細明體"/>
        <family val="2"/>
        <scheme val="minor"/>
      </rPr>
      <t>VH18H2</t>
    </r>
    <r>
      <rPr>
        <b/>
        <sz val="11"/>
        <rFont val="新細明體"/>
        <family val="2"/>
        <scheme val="minor"/>
      </rPr>
      <t xml:space="preserve"> </t>
    </r>
    <r>
      <rPr>
        <b/>
        <sz val="11"/>
        <color rgb="FFFF0000"/>
        <rFont val="新細明體"/>
        <family val="2"/>
        <scheme val="minor"/>
      </rPr>
      <t xml:space="preserve"> VH18H1 ACTIVE</t>
    </r>
  </si>
  <si>
    <t>BLACK (NOIR)</t>
  </si>
  <si>
    <t>8640</t>
  </si>
  <si>
    <t>This color is cancelled for this style</t>
  </si>
  <si>
    <t>7986</t>
  </si>
  <si>
    <t>Must be 12CM please respect this measure</t>
  </si>
  <si>
    <t>CANCELLATIONS :</t>
  </si>
  <si>
    <t>Comments on SMS</t>
  </si>
  <si>
    <t>* Sealon tape on hand pockets : not correct on SMS : must be on the whole cut / same as DISTRICT WARM JKT M EIV4419</t>
  </si>
  <si>
    <t>Must be 8CM
Please respect the size spec</t>
  </si>
  <si>
    <t>KD</t>
  </si>
  <si>
    <t>1/2 ARMHOLE HEIGHT</t>
  </si>
  <si>
    <t>EIW 18-15</t>
  </si>
  <si>
    <t>SUPPLIER : CLOTEX</t>
  </si>
  <si>
    <t>Supplier : REGINE</t>
  </si>
  <si>
    <t>ref ART1048 DES 15461</t>
  </si>
  <si>
    <t>Ref: EIS19-05</t>
  </si>
  <si>
    <t>Supplier : Dragon times</t>
  </si>
  <si>
    <r>
      <t xml:space="preserve">NEW RUBBER PLATE
</t>
    </r>
    <r>
      <rPr>
        <sz val="11"/>
        <rFont val="新細明體"/>
        <family val="2"/>
        <scheme val="minor"/>
      </rPr>
      <t>Ref: EIW18-14
Supplier : Clotex 
35 MM x 35 MM</t>
    </r>
  </si>
  <si>
    <t>Please make 48,4CM
Please respect the size spec</t>
  </si>
  <si>
    <t xml:space="preserve">MEN OUTER JACKET ALPHABETICAL SIZE SPEC </t>
  </si>
  <si>
    <t>SMS comments 23/01/18</t>
  </si>
  <si>
    <t>EIS15U-XMPER01</t>
  </si>
  <si>
    <t>PLASTIC PIN</t>
  </si>
  <si>
    <t>TO ATTACH THE HANGTAG</t>
  </si>
  <si>
    <t>TO BE CONFIRMED</t>
  </si>
  <si>
    <t>10CM, WHITE</t>
  </si>
  <si>
    <t>BIG</t>
  </si>
  <si>
    <t>GENCODE STICKER</t>
  </si>
  <si>
    <t>STICKED AT BACK OF CORPORATE HANGTAG</t>
  </si>
  <si>
    <t>5cm x 5cm</t>
  </si>
  <si>
    <t>BRAND HANGTAG</t>
  </si>
  <si>
    <t>EID_1_Corporate  (EIDHT01 / Orli : 396031 )</t>
  </si>
  <si>
    <t>POSITION 1</t>
  </si>
  <si>
    <t>ENGAGEMENT HANGTAG</t>
  </si>
  <si>
    <t>EID_2_PFCFree  (EIDHT025 / 396045 :)</t>
  </si>
  <si>
    <t>POSITION 2</t>
  </si>
  <si>
    <t>Supplier: Triple Star</t>
  </si>
  <si>
    <t>POSITION 3</t>
  </si>
  <si>
    <t>EID_2_LowImpact  (EIDHT024 / 396070 :)</t>
  </si>
  <si>
    <t>FABRIC HANGTAG</t>
  </si>
  <si>
    <t>EID_3_Defender10/10_FST  (EIDHT0303 / 396050 : )</t>
  </si>
  <si>
    <t>POSITION 4</t>
  </si>
  <si>
    <t>Must be 50,9CM please respect the size spec</t>
  </si>
  <si>
    <t>Must be 57,4CM Please respect the size spec</t>
  </si>
  <si>
    <t>Must be 41,7CM Please respect the size spec</t>
  </si>
  <si>
    <t>* Inner jacket : use the drawcord puller on CF zipper and hand pockets. Please respect the updated accessories sheet</t>
  </si>
  <si>
    <t>* Sleeves : length is not respected. They are 2cm too short. Please respect the size spec.</t>
  </si>
  <si>
    <t>* Collar shape is not good at all. Please adjust respecting the measures of Size Spec.</t>
  </si>
  <si>
    <t>* New small rubber puller Ref. EIS19-05 on hand pockets and chest pocket instead of the big rubber puller. Refer to the accessories sheet for details</t>
  </si>
  <si>
    <t xml:space="preserve">* Zipper on CF and chest pocket must have a metal effect </t>
  </si>
  <si>
    <t>* The hood is not very comfortable when worn . Please respect the measures of  the size spec very carefully</t>
  </si>
  <si>
    <t>* Move out the second snap for cuff adjustment by 1cm for a better adjustment</t>
  </si>
  <si>
    <t>Please send me a Conformity sample in size M</t>
  </si>
  <si>
    <r>
      <t xml:space="preserve">* Inner jacket sleeve :  Shoulder length is not respected and sleeve shape is not correct, please make sleeve thinner. BUT keep the same armhole shape. Check the photos below and refer to the </t>
    </r>
    <r>
      <rPr>
        <sz val="12"/>
        <color rgb="FFFF0000"/>
        <rFont val="新細明體"/>
        <family val="2"/>
        <scheme val="minor"/>
      </rPr>
      <t>updated measures of Size spec. We revised the measures</t>
    </r>
  </si>
  <si>
    <t>EIV4462</t>
    <phoneticPr fontId="128" type="noConversion"/>
  </si>
  <si>
    <r>
      <t>(</t>
    </r>
    <r>
      <rPr>
        <b/>
        <sz val="16"/>
        <rFont val="細明體"/>
        <family val="3"/>
        <charset val="136"/>
      </rPr>
      <t>外夾</t>
    </r>
    <r>
      <rPr>
        <b/>
        <sz val="16"/>
        <rFont val="Arial"/>
        <family val="2"/>
      </rPr>
      <t>)</t>
    </r>
    <phoneticPr fontId="128" type="noConversion"/>
  </si>
  <si>
    <r>
      <t>(</t>
    </r>
    <r>
      <rPr>
        <b/>
        <sz val="16"/>
        <rFont val="細明體"/>
        <family val="3"/>
        <charset val="136"/>
      </rPr>
      <t>內夾</t>
    </r>
    <r>
      <rPr>
        <b/>
        <sz val="16"/>
        <rFont val="Arial"/>
        <family val="2"/>
      </rPr>
      <t>)</t>
    </r>
    <phoneticPr fontId="128" type="noConversion"/>
  </si>
  <si>
    <r>
      <t>SALESMAN SAMPLE</t>
    </r>
    <r>
      <rPr>
        <b/>
        <sz val="14"/>
        <rFont val="新細明體"/>
        <family val="1"/>
        <charset val="136"/>
        <scheme val="minor"/>
      </rPr>
      <t xml:space="preserve">    銷售樣尺寸  </t>
    </r>
    <phoneticPr fontId="128" type="noConversion"/>
  </si>
  <si>
    <r>
      <t xml:space="preserve">Comments asked the :  </t>
    </r>
    <r>
      <rPr>
        <b/>
        <sz val="14"/>
        <rFont val="新細明體"/>
        <family val="1"/>
        <charset val="136"/>
        <scheme val="minor"/>
      </rPr>
      <t xml:space="preserve">需求尺寸  </t>
    </r>
    <phoneticPr fontId="128" type="noConversion"/>
  </si>
  <si>
    <t>尺寸     差異:</t>
    <phoneticPr fontId="128" type="noConversion"/>
  </si>
  <si>
    <t>1/2胸圍 (腋點)</t>
    <phoneticPr fontId="128" type="noConversion"/>
  </si>
  <si>
    <t>1/2下襬(平量)</t>
    <phoneticPr fontId="128" type="noConversion"/>
  </si>
  <si>
    <t>前身長(領肩點量)</t>
    <phoneticPr fontId="128" type="noConversion"/>
  </si>
  <si>
    <t>前身長(前中量)</t>
    <phoneticPr fontId="128" type="noConversion"/>
  </si>
  <si>
    <t>單肩寬</t>
    <phoneticPr fontId="128" type="noConversion"/>
  </si>
  <si>
    <t>1/2袖寬(腋點垂直量)</t>
    <phoneticPr fontId="128" type="noConversion"/>
  </si>
  <si>
    <t>1/2袖口寬(平量)</t>
    <phoneticPr fontId="128" type="noConversion"/>
  </si>
  <si>
    <t>袖長(肩點至袖口)</t>
    <phoneticPr fontId="128" type="noConversion"/>
  </si>
  <si>
    <t>上胸寬 (領肩點下15cm)</t>
    <phoneticPr fontId="128" type="noConversion"/>
  </si>
  <si>
    <t>1/2腰圍(HPS以下48cm)</t>
    <phoneticPr fontId="128" type="noConversion"/>
  </si>
  <si>
    <r>
      <t xml:space="preserve">1/2 BOTTOM </t>
    </r>
    <r>
      <rPr>
        <strike/>
        <sz val="12"/>
        <rFont val="新細明體"/>
        <family val="1"/>
        <charset val="136"/>
        <scheme val="minor"/>
      </rPr>
      <t xml:space="preserve">STRETCH ROUND </t>
    </r>
    <phoneticPr fontId="128" type="noConversion"/>
  </si>
  <si>
    <t>1/2下襬(平量)</t>
    <phoneticPr fontId="128" type="noConversion"/>
  </si>
  <si>
    <t>Please respect the size spec, 15.1</t>
    <phoneticPr fontId="128" type="noConversion"/>
  </si>
  <si>
    <t>1/2肘寬(袖口以上30cm)</t>
    <phoneticPr fontId="128" type="noConversion"/>
  </si>
  <si>
    <r>
      <t xml:space="preserve">1/2 CUFF WIDTH </t>
    </r>
    <r>
      <rPr>
        <strike/>
        <sz val="12"/>
        <rFont val="新細明體"/>
        <family val="1"/>
        <charset val="136"/>
        <scheme val="minor"/>
      </rPr>
      <t>STRETCHED</t>
    </r>
    <phoneticPr fontId="128" type="noConversion"/>
  </si>
  <si>
    <t>1/2袖口寬(平量)</t>
    <phoneticPr fontId="128" type="noConversion"/>
  </si>
  <si>
    <t>後身長(後中量)</t>
    <phoneticPr fontId="128" type="noConversion"/>
  </si>
  <si>
    <t>上背寬(領肩點下15cm)</t>
    <phoneticPr fontId="128" type="noConversion"/>
  </si>
  <si>
    <t>領圍(不含拉鍊)</t>
    <phoneticPr fontId="128" type="noConversion"/>
  </si>
  <si>
    <t>上領圍(不含拉鍊)</t>
    <phoneticPr fontId="128" type="noConversion"/>
  </si>
  <si>
    <t>後領高(後中量)</t>
    <phoneticPr fontId="128" type="noConversion"/>
  </si>
  <si>
    <t>前領高(前中量)</t>
    <phoneticPr fontId="128" type="noConversion"/>
  </si>
  <si>
    <t>帽中長</t>
    <phoneticPr fontId="128" type="noConversion"/>
  </si>
  <si>
    <t>1/2帽寬</t>
    <phoneticPr fontId="128" type="noConversion"/>
  </si>
  <si>
    <t>1/2帽底寬</t>
    <phoneticPr fontId="128" type="noConversion"/>
  </si>
  <si>
    <t>帽高(開口直量)</t>
    <phoneticPr fontId="128" type="noConversion"/>
  </si>
  <si>
    <t>+0.8</t>
    <phoneticPr fontId="128" type="noConversion"/>
  </si>
  <si>
    <t>-0.2</t>
    <phoneticPr fontId="128" type="noConversion"/>
  </si>
  <si>
    <t>-0.9</t>
    <phoneticPr fontId="128" type="noConversion"/>
  </si>
  <si>
    <t>ok</t>
    <phoneticPr fontId="128" type="noConversion"/>
  </si>
  <si>
    <t>+0.6</t>
    <phoneticPr fontId="128" type="noConversion"/>
  </si>
  <si>
    <t>-0.3</t>
    <phoneticPr fontId="128" type="noConversion"/>
  </si>
  <si>
    <t>-0.3</t>
    <phoneticPr fontId="128" type="noConversion"/>
  </si>
  <si>
    <t>+0.4</t>
    <phoneticPr fontId="128" type="noConversion"/>
  </si>
  <si>
    <t>+1.1</t>
    <phoneticPr fontId="128" type="noConversion"/>
  </si>
  <si>
    <t>+0.2</t>
    <phoneticPr fontId="128" type="noConversion"/>
  </si>
  <si>
    <t>+0.2</t>
    <phoneticPr fontId="128" type="noConversion"/>
  </si>
  <si>
    <t>1/2下襬(拉量)</t>
    <phoneticPr fontId="128" type="noConversion"/>
  </si>
  <si>
    <t>1/2袖口寬(拉量)</t>
    <phoneticPr fontId="128" type="noConversion"/>
  </si>
  <si>
    <t>前領深(前中量)</t>
    <phoneticPr fontId="128" type="noConversion"/>
  </si>
  <si>
    <t>-0.5</t>
    <phoneticPr fontId="128" type="noConversion"/>
  </si>
  <si>
    <t>+2</t>
    <phoneticPr fontId="128" type="noConversion"/>
  </si>
  <si>
    <t>-2</t>
    <phoneticPr fontId="128" type="noConversion"/>
  </si>
  <si>
    <t>-3</t>
    <phoneticPr fontId="128" type="noConversion"/>
  </si>
  <si>
    <t>+1</t>
    <phoneticPr fontId="128" type="noConversion"/>
  </si>
  <si>
    <t>+3</t>
    <phoneticPr fontId="128" type="noConversion"/>
  </si>
  <si>
    <r>
      <t xml:space="preserve">1/2 BOTTOM </t>
    </r>
    <r>
      <rPr>
        <strike/>
        <sz val="12"/>
        <rFont val="新細明體"/>
        <family val="1"/>
        <charset val="136"/>
        <scheme val="minor"/>
      </rPr>
      <t xml:space="preserve">STRETCH ROUND </t>
    </r>
    <phoneticPr fontId="128" type="noConversion"/>
  </si>
  <si>
    <r>
      <t>1/2 CUFF WIDTH</t>
    </r>
    <r>
      <rPr>
        <strike/>
        <sz val="12"/>
        <rFont val="新細明體"/>
        <family val="1"/>
        <charset val="136"/>
        <scheme val="minor"/>
      </rPr>
      <t xml:space="preserve"> STRETCHED</t>
    </r>
    <phoneticPr fontId="128" type="noConversion"/>
  </si>
  <si>
    <t>門襟拉鍊長:</t>
    <phoneticPr fontId="128" type="noConversion"/>
  </si>
  <si>
    <t>cm</t>
    <phoneticPr fontId="128" type="noConversion"/>
  </si>
  <si>
    <t>側袋開口:</t>
    <phoneticPr fontId="128" type="noConversion"/>
  </si>
  <si>
    <t>左內胸袋開口:</t>
    <phoneticPr fontId="128" type="noConversion"/>
  </si>
  <si>
    <r>
      <rPr>
        <sz val="18"/>
        <rFont val="微軟正黑體"/>
        <family val="2"/>
        <charset val="136"/>
      </rPr>
      <t>★</t>
    </r>
    <r>
      <rPr>
        <sz val="16"/>
        <rFont val="微軟正黑體"/>
        <family val="2"/>
        <charset val="136"/>
      </rPr>
      <t>請淑惠提供</t>
    </r>
    <phoneticPr fontId="128" type="noConversion"/>
  </si>
  <si>
    <t>右前胸袋開口:</t>
    <phoneticPr fontId="128" type="noConversion"/>
  </si>
  <si>
    <t>帽拉鍊:</t>
    <phoneticPr fontId="128" type="noConversion"/>
  </si>
  <si>
    <r>
      <rPr>
        <sz val="18"/>
        <rFont val="微軟正黑體"/>
        <family val="2"/>
        <charset val="136"/>
      </rPr>
      <t>★</t>
    </r>
    <r>
      <rPr>
        <sz val="16"/>
        <rFont val="微軟正黑體"/>
        <family val="2"/>
        <charset val="136"/>
      </rPr>
      <t>請淑惠確認:</t>
    </r>
    <phoneticPr fontId="128" type="noConversion"/>
  </si>
  <si>
    <t>★</t>
    <phoneticPr fontId="128" type="noConversion"/>
  </si>
  <si>
    <r>
      <t xml:space="preserve">* Inner jacket sleeve :  Shoulder length is not respected and sleeve shape is not correct, please make sleeve thinner. BUT keep the same armhole shape. Check the photos below and refer to the </t>
    </r>
    <r>
      <rPr>
        <sz val="14"/>
        <color rgb="FFFF0000"/>
        <rFont val="Arial"/>
        <family val="2"/>
      </rPr>
      <t>updated measures of Size spec. We revised the measures</t>
    </r>
  </si>
  <si>
    <t>大貨取消#8640 DEEP JUNGLE/BLACK 和 #7986 NIGHTFALL 色組.</t>
    <phoneticPr fontId="128" type="noConversion"/>
  </si>
  <si>
    <t>側袋,胸袋 皆改用新版橡膠拉片#EIS19-05.</t>
    <phoneticPr fontId="128" type="noConversion"/>
  </si>
  <si>
    <r>
      <t xml:space="preserve">* Inner jacket : use the drawcord puller on CF zipper and hand pockets. Please respect the updated accessories sheet  </t>
    </r>
    <r>
      <rPr>
        <b/>
        <sz val="16"/>
        <rFont val="微軟正黑體"/>
        <family val="2"/>
        <charset val="136"/>
      </rPr>
      <t>內夾門襟拉鍊拉片改用細繩.</t>
    </r>
    <phoneticPr fontId="128" type="noConversion"/>
  </si>
  <si>
    <t>★</t>
    <phoneticPr fontId="128" type="noConversion"/>
  </si>
  <si>
    <r>
      <t xml:space="preserve">* Move out the second snap for cuff adjustment by 1cm for a better adjustment   </t>
    </r>
    <r>
      <rPr>
        <b/>
        <sz val="16"/>
        <rFont val="微軟正黑體"/>
        <family val="2"/>
        <charset val="136"/>
      </rPr>
      <t>袖口第二顆調簧釦向外移</t>
    </r>
    <r>
      <rPr>
        <b/>
        <sz val="16"/>
        <rFont val="Arial"/>
        <family val="2"/>
      </rPr>
      <t xml:space="preserve">1cm, </t>
    </r>
    <r>
      <rPr>
        <b/>
        <sz val="16"/>
        <rFont val="微軟正黑體"/>
        <family val="2"/>
        <charset val="136"/>
      </rPr>
      <t>以達到更好的調節效果</t>
    </r>
    <r>
      <rPr>
        <b/>
        <sz val="16"/>
        <rFont val="Arial"/>
        <family val="2"/>
      </rPr>
      <t>.</t>
    </r>
    <phoneticPr fontId="128" type="noConversion"/>
  </si>
  <si>
    <r>
      <t xml:space="preserve">* Sleeves : length is not respected. They are 2cm too short. Please respect the size spec.  </t>
    </r>
    <r>
      <rPr>
        <b/>
        <sz val="16"/>
        <rFont val="微軟正黑體"/>
        <family val="2"/>
        <charset val="136"/>
      </rPr>
      <t>內夾袖長太短, 比規定尺寸還小2cm,請依尺寸表修正.</t>
    </r>
    <phoneticPr fontId="128" type="noConversion"/>
  </si>
  <si>
    <r>
      <t xml:space="preserve">* Collar shape is not good at all. Please adjust respecting the measures of Size Spec.  </t>
    </r>
    <r>
      <rPr>
        <b/>
        <sz val="16"/>
        <rFont val="微軟正黑體"/>
        <family val="2"/>
        <charset val="136"/>
      </rPr>
      <t>內夾領形很差, 請遵循尺寸表規定修正.</t>
    </r>
    <phoneticPr fontId="128" type="noConversion"/>
  </si>
  <si>
    <r>
      <t xml:space="preserve">Please send me a Conformity sample in size M   </t>
    </r>
    <r>
      <rPr>
        <b/>
        <sz val="16"/>
        <rFont val="微軟正黑體"/>
        <family val="2"/>
        <charset val="136"/>
      </rPr>
      <t xml:space="preserve"> 請依以上評語修正, 並製作AP樣, M號.</t>
    </r>
    <phoneticPr fontId="128" type="noConversion"/>
  </si>
  <si>
    <t>1/2袖襱(直量)</t>
    <phoneticPr fontId="128" type="noConversion"/>
  </si>
  <si>
    <t>側袋彩膜位置: 銷售樣彩膜位置不正確, 必需與前剪接線平行, 由脇邊至側袋口 橫向貼一道W:7mm彩膜 (同 #EIV4419做法, 如下照片)</t>
    <phoneticPr fontId="128" type="noConversion"/>
  </si>
  <si>
    <t>內夾肩寬尺寸並有按照規定製作, 袖子外形也不正確, 袖襱直量尺寸ok , 但上臂太寬. 請看如下照片 及尺寸表指示修正.</t>
    <phoneticPr fontId="128" type="noConversion"/>
  </si>
  <si>
    <t>帽子戴起來非常不舒服(樣衣帽中長比規定大1.1cm), 請仔細依尺寸表規定修正.</t>
    <phoneticPr fontId="128" type="noConversion"/>
  </si>
  <si>
    <t>(1/2袖襱直量尺寸不變, 但1/2袖寬縮減約2cm)</t>
    <phoneticPr fontId="128" type="noConversion"/>
  </si>
  <si>
    <t>內夾門襟拉鍊下方縫份未包邊, 樣衣包邊布做法不對.</t>
    <phoneticPr fontId="128" type="noConversion"/>
  </si>
  <si>
    <r>
      <t xml:space="preserve">* Zipper on CF and chest pocket must have a metal effect  </t>
    </r>
    <r>
      <rPr>
        <b/>
        <sz val="16"/>
        <rFont val="微軟正黑體"/>
        <family val="2"/>
        <charset val="136"/>
      </rPr>
      <t>門襟拉鍊</t>
    </r>
    <r>
      <rPr>
        <b/>
        <sz val="16"/>
        <rFont val="Arial"/>
        <family val="2"/>
      </rPr>
      <t xml:space="preserve"> </t>
    </r>
    <r>
      <rPr>
        <b/>
        <sz val="16"/>
        <rFont val="微軟正黑體"/>
        <family val="2"/>
        <charset val="136"/>
      </rPr>
      <t>和</t>
    </r>
    <r>
      <rPr>
        <b/>
        <sz val="16"/>
        <rFont val="Arial"/>
        <family val="2"/>
      </rPr>
      <t xml:space="preserve"> </t>
    </r>
    <r>
      <rPr>
        <b/>
        <sz val="16"/>
        <rFont val="微軟正黑體"/>
        <family val="2"/>
        <charset val="136"/>
      </rPr>
      <t>右前胸袋拉鍊齒</t>
    </r>
    <r>
      <rPr>
        <b/>
        <sz val="16"/>
        <rFont val="Arial"/>
        <family val="2"/>
      </rPr>
      <t xml:space="preserve"> </t>
    </r>
    <r>
      <rPr>
        <b/>
        <sz val="16"/>
        <rFont val="微軟正黑體"/>
        <family val="2"/>
        <charset val="136"/>
      </rPr>
      <t>皆需有仿金屬效果</t>
    </r>
    <r>
      <rPr>
        <b/>
        <sz val="16"/>
        <rFont val="Arial"/>
        <family val="2"/>
      </rPr>
      <t>.</t>
    </r>
    <phoneticPr fontId="12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</si>
</sst>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76" formatCode="_-* #,##0.00\ [$€-1]_-;\-* #,##0.00\ [$€-1]_-;_-* \-??\ [$€-1]_-"/>
    <numFmt numFmtId="177" formatCode="0000"/>
    <numFmt numFmtId="178" formatCode="00000"/>
    <numFmt numFmtId="179" formatCode="[$-409]mmmm\ d\,\ yyyy;@"/>
    <numFmt numFmtId="180" formatCode="_-* #,##0.00&quot; €&quot;_-;\-* #,##0.00&quot; €&quot;_-;_-* \-??&quot; €&quot;_-;_-@_-"/>
    <numFmt numFmtId="181" formatCode="0.0;[Red]0.0"/>
    <numFmt numFmtId="182" formatCode="0.0"/>
    <numFmt numFmtId="183" formatCode="0.000"/>
    <numFmt numFmtId="184" formatCode="0.00_ "/>
  </numFmts>
  <fonts count="160" x14ac:knownFonts="1">
    <font>
      <sz val="10"/>
      <name val="Arial"/>
      <family val="2"/>
    </font>
    <font>
      <sz val="12"/>
      <color theme="1"/>
      <name val="新細明體"/>
      <family val="2"/>
      <charset val="136"/>
      <scheme val="minor"/>
    </font>
    <font>
      <sz val="11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8"/>
      <name val="Calibri"/>
      <family val="2"/>
    </font>
    <font>
      <b/>
      <sz val="11"/>
      <color indexed="9"/>
      <name val="Calibri"/>
      <family val="2"/>
    </font>
    <font>
      <b/>
      <sz val="11"/>
      <name val="Arial"/>
      <family val="2"/>
    </font>
    <font>
      <sz val="11"/>
      <name val="Arial"/>
      <family val="2"/>
    </font>
    <font>
      <sz val="11"/>
      <name val="Tahoma"/>
      <family val="2"/>
    </font>
    <font>
      <sz val="14"/>
      <name val="Arial Rounded MT Bold"/>
      <family val="2"/>
    </font>
    <font>
      <sz val="12"/>
      <name val="Arial Rounded MT Bold"/>
      <family val="2"/>
    </font>
    <font>
      <b/>
      <sz val="11"/>
      <name val="Batang"/>
      <family val="1"/>
    </font>
    <font>
      <b/>
      <sz val="9"/>
      <name val="Batang"/>
      <family val="1"/>
    </font>
    <font>
      <b/>
      <sz val="12"/>
      <name val="Arial"/>
      <family val="2"/>
    </font>
    <font>
      <i/>
      <sz val="9"/>
      <name val="Batang"/>
      <family val="1"/>
    </font>
    <font>
      <b/>
      <sz val="14"/>
      <color indexed="10"/>
      <name val="Batang"/>
      <family val="1"/>
    </font>
    <font>
      <sz val="10"/>
      <color indexed="10"/>
      <name val="Arial"/>
      <family val="2"/>
    </font>
    <font>
      <sz val="10"/>
      <name val="Arial"/>
      <family val="2"/>
    </font>
    <font>
      <b/>
      <sz val="14"/>
      <name val="新細明體"/>
      <family val="2"/>
      <scheme val="minor"/>
    </font>
    <font>
      <b/>
      <sz val="11"/>
      <name val="新細明體"/>
      <family val="2"/>
      <scheme val="minor"/>
    </font>
    <font>
      <b/>
      <sz val="11"/>
      <color indexed="12"/>
      <name val="新細明體"/>
      <family val="2"/>
      <scheme val="minor"/>
    </font>
    <font>
      <sz val="12"/>
      <name val="新細明體"/>
      <family val="2"/>
      <scheme val="minor"/>
    </font>
    <font>
      <sz val="10"/>
      <name val="新細明體"/>
      <family val="2"/>
      <scheme val="minor"/>
    </font>
    <font>
      <b/>
      <sz val="14"/>
      <color indexed="42"/>
      <name val="新細明體"/>
      <family val="2"/>
      <scheme val="minor"/>
    </font>
    <font>
      <sz val="11"/>
      <name val="新細明體"/>
      <family val="2"/>
      <scheme val="minor"/>
    </font>
    <font>
      <b/>
      <sz val="11"/>
      <color indexed="42"/>
      <name val="新細明體"/>
      <family val="2"/>
      <scheme val="minor"/>
    </font>
    <font>
      <b/>
      <sz val="9"/>
      <name val="新細明體"/>
      <family val="2"/>
      <scheme val="minor"/>
    </font>
    <font>
      <b/>
      <sz val="22"/>
      <color indexed="9"/>
      <name val="新細明體"/>
      <family val="2"/>
      <scheme val="minor"/>
    </font>
    <font>
      <b/>
      <sz val="10"/>
      <name val="新細明體"/>
      <family val="2"/>
      <scheme val="minor"/>
    </font>
    <font>
      <sz val="14"/>
      <name val="新細明體"/>
      <family val="2"/>
      <scheme val="minor"/>
    </font>
    <font>
      <b/>
      <sz val="12"/>
      <name val="新細明體"/>
      <family val="2"/>
      <scheme val="minor"/>
    </font>
    <font>
      <b/>
      <sz val="22"/>
      <name val="新細明體"/>
      <family val="2"/>
      <scheme val="minor"/>
    </font>
    <font>
      <sz val="10"/>
      <color theme="1"/>
      <name val="Arial"/>
      <family val="2"/>
    </font>
    <font>
      <b/>
      <sz val="8"/>
      <name val="新細明體"/>
      <family val="2"/>
      <scheme val="minor"/>
    </font>
    <font>
      <b/>
      <strike/>
      <sz val="8"/>
      <color rgb="FFFF0000"/>
      <name val="新細明體"/>
      <family val="2"/>
      <scheme val="minor"/>
    </font>
    <font>
      <b/>
      <sz val="8"/>
      <color theme="3"/>
      <name val="新細明體"/>
      <family val="2"/>
      <scheme val="minor"/>
    </font>
    <font>
      <b/>
      <sz val="8"/>
      <color theme="4" tint="-0.249977111117893"/>
      <name val="新細明體"/>
      <family val="2"/>
      <scheme val="minor"/>
    </font>
    <font>
      <b/>
      <sz val="8"/>
      <color theme="4" tint="-0.499984740745262"/>
      <name val="新細明體"/>
      <family val="2"/>
      <scheme val="minor"/>
    </font>
    <font>
      <b/>
      <sz val="8"/>
      <color theme="3" tint="-0.249977111117893"/>
      <name val="新細明體"/>
      <family val="2"/>
      <scheme val="minor"/>
    </font>
    <font>
      <sz val="11"/>
      <color theme="1"/>
      <name val="新細明體"/>
      <family val="2"/>
      <scheme val="minor"/>
    </font>
    <font>
      <b/>
      <strike/>
      <sz val="11"/>
      <color rgb="FFFF0000"/>
      <name val="新細明體"/>
      <family val="2"/>
      <scheme val="minor"/>
    </font>
    <font>
      <b/>
      <sz val="11"/>
      <color theme="4" tint="-0.249977111117893"/>
      <name val="新細明體"/>
      <family val="2"/>
      <scheme val="minor"/>
    </font>
    <font>
      <sz val="8"/>
      <name val="新細明體"/>
      <family val="2"/>
      <scheme val="minor"/>
    </font>
    <font>
      <b/>
      <u/>
      <sz val="11"/>
      <name val="新細明體"/>
      <family val="2"/>
      <scheme val="minor"/>
    </font>
    <font>
      <sz val="11"/>
      <color rgb="FFFF0000"/>
      <name val="新細明體"/>
      <family val="2"/>
      <scheme val="minor"/>
    </font>
    <font>
      <sz val="9"/>
      <name val="新細明體"/>
      <family val="2"/>
      <scheme val="minor"/>
    </font>
    <font>
      <i/>
      <sz val="9"/>
      <name val="新細明體"/>
      <family val="2"/>
      <scheme val="minor"/>
    </font>
    <font>
      <sz val="18"/>
      <name val="新細明體"/>
      <family val="2"/>
      <scheme val="minor"/>
    </font>
    <font>
      <b/>
      <sz val="10"/>
      <color theme="0"/>
      <name val="新細明體"/>
      <family val="2"/>
      <scheme val="minor"/>
    </font>
    <font>
      <u/>
      <sz val="11"/>
      <name val="新細明體"/>
      <family val="2"/>
      <scheme val="minor"/>
    </font>
    <font>
      <b/>
      <sz val="18"/>
      <name val="新細明體"/>
      <family val="2"/>
      <scheme val="minor"/>
    </font>
    <font>
      <u/>
      <sz val="14"/>
      <name val="新細明體"/>
      <family val="2"/>
      <scheme val="minor"/>
    </font>
    <font>
      <sz val="20"/>
      <name val="新細明體"/>
      <family val="2"/>
      <scheme val="minor"/>
    </font>
    <font>
      <sz val="12"/>
      <color theme="1"/>
      <name val="新細明體"/>
      <family val="2"/>
      <scheme val="minor"/>
    </font>
    <font>
      <b/>
      <sz val="18"/>
      <color indexed="56"/>
      <name val="Cambria"/>
      <family val="2"/>
    </font>
    <font>
      <b/>
      <sz val="10"/>
      <name val="Calibri"/>
      <family val="2"/>
    </font>
    <font>
      <b/>
      <sz val="12"/>
      <color theme="1"/>
      <name val="新細明體"/>
      <family val="2"/>
      <scheme val="minor"/>
    </font>
    <font>
      <b/>
      <sz val="14"/>
      <color theme="1"/>
      <name val="新細明體"/>
      <family val="2"/>
      <scheme val="minor"/>
    </font>
    <font>
      <sz val="12"/>
      <color indexed="10"/>
      <name val="Calibri"/>
      <family val="2"/>
    </font>
    <font>
      <b/>
      <sz val="16"/>
      <name val="新細明體"/>
      <family val="2"/>
      <scheme val="minor"/>
    </font>
    <font>
      <b/>
      <sz val="22"/>
      <color theme="0"/>
      <name val="新細明體"/>
      <family val="2"/>
      <scheme val="minor"/>
    </font>
    <font>
      <b/>
      <sz val="10"/>
      <name val="Arial"/>
      <family val="2"/>
    </font>
    <font>
      <sz val="9"/>
      <color theme="1"/>
      <name val="新細明體"/>
      <family val="2"/>
      <scheme val="minor"/>
    </font>
    <font>
      <b/>
      <sz val="9"/>
      <color rgb="FFFF0000"/>
      <name val="Comic Sans MS"/>
      <family val="4"/>
    </font>
    <font>
      <sz val="10"/>
      <color rgb="FFFF0000"/>
      <name val="Arial"/>
      <family val="2"/>
    </font>
    <font>
      <b/>
      <sz val="10"/>
      <color rgb="FFFF0000"/>
      <name val="新細明體"/>
      <family val="2"/>
      <scheme val="minor"/>
    </font>
    <font>
      <b/>
      <sz val="11"/>
      <color theme="8"/>
      <name val="新細明體"/>
      <family val="2"/>
      <scheme val="minor"/>
    </font>
    <font>
      <b/>
      <sz val="11"/>
      <color rgb="FFFF0000"/>
      <name val="新細明體"/>
      <family val="2"/>
      <scheme val="minor"/>
    </font>
    <font>
      <b/>
      <sz val="11"/>
      <color rgb="FFFF0000"/>
      <name val="Arial"/>
      <family val="2"/>
    </font>
    <font>
      <b/>
      <strike/>
      <sz val="11"/>
      <color theme="8"/>
      <name val="Arial"/>
      <family val="2"/>
    </font>
    <font>
      <b/>
      <sz val="28"/>
      <name val="新細明體"/>
      <family val="2"/>
      <scheme val="minor"/>
    </font>
    <font>
      <b/>
      <sz val="26"/>
      <color rgb="FFFF0000"/>
      <name val="新細明體"/>
      <family val="2"/>
      <scheme val="minor"/>
    </font>
    <font>
      <b/>
      <sz val="11"/>
      <color rgb="FF00B050"/>
      <name val="新細明體"/>
      <family val="2"/>
      <scheme val="minor"/>
    </font>
    <font>
      <sz val="10"/>
      <color rgb="FFFF0000"/>
      <name val="新細明體"/>
      <family val="2"/>
      <scheme val="minor"/>
    </font>
    <font>
      <b/>
      <sz val="11"/>
      <color indexed="10"/>
      <name val="新細明體"/>
      <family val="2"/>
      <scheme val="minor"/>
    </font>
    <font>
      <b/>
      <sz val="22"/>
      <color rgb="FFFF0000"/>
      <name val="新細明體"/>
      <family val="2"/>
      <scheme val="minor"/>
    </font>
    <font>
      <sz val="14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Arial"/>
      <family val="2"/>
    </font>
    <font>
      <sz val="12"/>
      <color rgb="FFFF0000"/>
      <name val="新細明體"/>
      <family val="2"/>
      <scheme val="minor"/>
    </font>
    <font>
      <b/>
      <sz val="16"/>
      <color rgb="FFFF0000"/>
      <name val="新細明體"/>
      <family val="2"/>
      <scheme val="minor"/>
    </font>
    <font>
      <b/>
      <sz val="20"/>
      <name val="新細明體"/>
      <family val="2"/>
      <scheme val="minor"/>
    </font>
    <font>
      <sz val="12"/>
      <color rgb="FF0070C0"/>
      <name val="新細明體"/>
      <family val="2"/>
      <scheme val="minor"/>
    </font>
    <font>
      <b/>
      <sz val="12"/>
      <color rgb="FF0070C0"/>
      <name val="新細明體"/>
      <family val="2"/>
      <scheme val="minor"/>
    </font>
    <font>
      <b/>
      <sz val="14"/>
      <color rgb="FFFF0000"/>
      <name val="新細明體"/>
      <family val="2"/>
      <scheme val="minor"/>
    </font>
    <font>
      <b/>
      <sz val="11"/>
      <color rgb="FF0070C0"/>
      <name val="Arial"/>
      <family val="2"/>
    </font>
    <font>
      <b/>
      <sz val="11"/>
      <color rgb="FF0070C0"/>
      <name val="新細明體"/>
      <family val="2"/>
      <scheme val="minor"/>
    </font>
    <font>
      <sz val="11"/>
      <color rgb="FF0070C0"/>
      <name val="Arial"/>
      <family val="2"/>
    </font>
    <font>
      <sz val="11"/>
      <color rgb="FF0070C0"/>
      <name val="新細明體"/>
      <family val="2"/>
      <scheme val="minor"/>
    </font>
    <font>
      <sz val="10"/>
      <color rgb="FF0070C0"/>
      <name val="Arial"/>
      <family val="2"/>
    </font>
    <font>
      <b/>
      <sz val="9"/>
      <name val="Arial"/>
      <family val="2"/>
    </font>
    <font>
      <b/>
      <sz val="11"/>
      <color rgb="FF7030A0"/>
      <name val="新細明體"/>
      <family val="2"/>
      <scheme val="minor"/>
    </font>
    <font>
      <b/>
      <sz val="11"/>
      <color rgb="FF7030A0"/>
      <name val="Arial"/>
      <family val="2"/>
    </font>
    <font>
      <sz val="11"/>
      <color rgb="FF7030A0"/>
      <name val="Arial"/>
      <family val="2"/>
    </font>
    <font>
      <sz val="11"/>
      <color rgb="FF7030A0"/>
      <name val="新細明體"/>
      <family val="2"/>
      <scheme val="minor"/>
    </font>
    <font>
      <b/>
      <sz val="12"/>
      <color rgb="FF7030A0"/>
      <name val="新細明體"/>
      <family val="2"/>
      <scheme val="minor"/>
    </font>
    <font>
      <sz val="10"/>
      <color rgb="FF7030A0"/>
      <name val="新細明體"/>
      <family val="2"/>
      <scheme val="minor"/>
    </font>
    <font>
      <sz val="12"/>
      <color rgb="FF7030A0"/>
      <name val="新細明體"/>
      <family val="2"/>
      <scheme val="minor"/>
    </font>
    <font>
      <sz val="12"/>
      <color theme="6" tint="-0.499984740745262"/>
      <name val="新細明體"/>
      <family val="2"/>
      <scheme val="minor"/>
    </font>
    <font>
      <b/>
      <sz val="12"/>
      <color theme="6" tint="-0.499984740745262"/>
      <name val="新細明體"/>
      <family val="2"/>
      <scheme val="minor"/>
    </font>
    <font>
      <b/>
      <strike/>
      <sz val="11"/>
      <name val="新細明體"/>
      <family val="2"/>
      <scheme val="minor"/>
    </font>
    <font>
      <sz val="11"/>
      <color rgb="FFFF0000"/>
      <name val="Arial"/>
      <family val="2"/>
    </font>
    <font>
      <sz val="8"/>
      <color theme="1"/>
      <name val="新細明體"/>
      <family val="2"/>
      <scheme val="minor"/>
    </font>
    <font>
      <b/>
      <sz val="14"/>
      <color rgb="FF0000FF"/>
      <name val="新細明體"/>
      <family val="2"/>
      <scheme val="minor"/>
    </font>
    <font>
      <sz val="12"/>
      <color rgb="FF0000FF"/>
      <name val="新細明體"/>
      <family val="2"/>
      <scheme val="minor"/>
    </font>
    <font>
      <b/>
      <sz val="10"/>
      <color rgb="FFFF0000"/>
      <name val="Arial"/>
      <family val="2"/>
    </font>
    <font>
      <sz val="12"/>
      <color theme="3" tint="0.39997558519241921"/>
      <name val="新細明體"/>
      <family val="2"/>
      <scheme val="minor"/>
    </font>
    <font>
      <b/>
      <sz val="12"/>
      <color theme="8" tint="-0.249977111117893"/>
      <name val="新細明體"/>
      <family val="2"/>
      <scheme val="minor"/>
    </font>
    <font>
      <sz val="14"/>
      <color rgb="FF0070C0"/>
      <name val="新細明體"/>
      <family val="2"/>
      <scheme val="minor"/>
    </font>
    <font>
      <b/>
      <sz val="12"/>
      <color rgb="FFFF0000"/>
      <name val="新細明體"/>
      <family val="2"/>
      <scheme val="minor"/>
    </font>
    <font>
      <sz val="9"/>
      <name val="細明體"/>
      <family val="3"/>
      <charset val="136"/>
    </font>
    <font>
      <b/>
      <sz val="16"/>
      <name val="Arial"/>
      <family val="2"/>
    </font>
    <font>
      <sz val="16"/>
      <name val="細明體"/>
      <family val="3"/>
      <charset val="136"/>
    </font>
    <font>
      <b/>
      <sz val="12"/>
      <color rgb="FFFF0000"/>
      <name val="Arial"/>
      <family val="2"/>
    </font>
    <font>
      <sz val="14"/>
      <name val="微軟正黑體"/>
      <family val="2"/>
      <charset val="136"/>
    </font>
    <font>
      <b/>
      <sz val="14"/>
      <color theme="1"/>
      <name val="微軟正黑體"/>
      <family val="2"/>
      <charset val="136"/>
    </font>
    <font>
      <b/>
      <sz val="16"/>
      <name val="細明體"/>
      <family val="3"/>
      <charset val="136"/>
    </font>
    <font>
      <b/>
      <sz val="14"/>
      <name val="新細明體"/>
      <family val="1"/>
      <charset val="136"/>
      <scheme val="minor"/>
    </font>
    <font>
      <b/>
      <sz val="10"/>
      <name val="新細明體"/>
      <family val="1"/>
      <charset val="136"/>
      <scheme val="minor"/>
    </font>
    <font>
      <sz val="12"/>
      <color rgb="FFFF0000"/>
      <name val="Arial"/>
      <family val="2"/>
    </font>
    <font>
      <sz val="12"/>
      <name val="Arial"/>
      <family val="2"/>
    </font>
    <font>
      <b/>
      <sz val="14"/>
      <color rgb="FFFF0000"/>
      <name val="Arial"/>
      <family val="2"/>
    </font>
    <font>
      <b/>
      <sz val="14"/>
      <name val="Arial"/>
      <family val="2"/>
    </font>
    <font>
      <b/>
      <sz val="14"/>
      <name val="微軟正黑體"/>
      <family val="2"/>
      <charset val="136"/>
    </font>
    <font>
      <strike/>
      <sz val="12"/>
      <name val="新細明體"/>
      <family val="1"/>
      <charset val="136"/>
      <scheme val="minor"/>
    </font>
    <font>
      <sz val="10"/>
      <color theme="0"/>
      <name val="Arial"/>
      <family val="2"/>
    </font>
    <font>
      <sz val="16"/>
      <name val="Arial"/>
      <family val="2"/>
    </font>
    <font>
      <sz val="16"/>
      <name val="新細明體"/>
      <family val="1"/>
      <charset val="136"/>
    </font>
    <font>
      <sz val="16"/>
      <name val="微軟正黑體"/>
      <family val="2"/>
      <charset val="136"/>
    </font>
    <font>
      <sz val="18"/>
      <name val="微軟正黑體"/>
      <family val="2"/>
      <charset val="136"/>
    </font>
    <font>
      <sz val="10"/>
      <name val="細明體"/>
      <family val="3"/>
      <charset val="136"/>
    </font>
    <font>
      <sz val="14"/>
      <color theme="3" tint="0.39997558519241921"/>
      <name val="Arial"/>
      <family val="2"/>
    </font>
    <font>
      <b/>
      <sz val="14"/>
      <color theme="1"/>
      <name val="Arial"/>
      <family val="2"/>
    </font>
    <font>
      <sz val="14"/>
      <color theme="1"/>
      <name val="Arial"/>
      <family val="2"/>
    </font>
    <font>
      <sz val="14"/>
      <color rgb="FF0070C0"/>
      <name val="Arial"/>
      <family val="2"/>
    </font>
    <font>
      <sz val="14"/>
      <color rgb="FFFF0000"/>
      <name val="Arial"/>
      <family val="2"/>
    </font>
    <font>
      <b/>
      <sz val="14"/>
      <color theme="8" tint="-0.249977111117893"/>
      <name val="Arial"/>
      <family val="2"/>
    </font>
    <font>
      <b/>
      <sz val="16"/>
      <name val="微軟正黑體"/>
      <family val="2"/>
      <charset val="136"/>
    </font>
    <font>
      <b/>
      <sz val="16"/>
      <color theme="1"/>
      <name val="微軟正黑體"/>
      <family val="2"/>
      <charset val="136"/>
    </font>
    <font>
      <sz val="14"/>
      <name val="細明體"/>
      <family val="3"/>
      <charset val="136"/>
    </font>
    <font>
      <b/>
      <sz val="14"/>
      <color rgb="FF0000FF"/>
      <name val="微軟正黑體"/>
      <family val="2"/>
      <charset val="136"/>
    </font>
    <font>
      <b/>
      <sz val="16"/>
      <color rgb="FF0070C0"/>
      <name val="微軟正黑體"/>
      <family val="2"/>
      <charset val="136"/>
    </font>
  </fonts>
  <fills count="49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47"/>
        <bgColor indexed="22"/>
      </patternFill>
    </fill>
    <fill>
      <patternFill patternType="solid">
        <fgColor indexed="26"/>
        <bgColor indexed="9"/>
      </patternFill>
    </fill>
    <fill>
      <patternFill patternType="solid">
        <fgColor indexed="27"/>
        <bgColor indexed="41"/>
      </patternFill>
    </fill>
    <fill>
      <patternFill patternType="solid">
        <fgColor indexed="22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43"/>
        <bgColor indexed="26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57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4"/>
        <bgColor indexed="23"/>
      </patternFill>
    </fill>
    <fill>
      <patternFill patternType="solid">
        <fgColor indexed="53"/>
        <bgColor indexed="5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55"/>
        <bgColor indexed="23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59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34998626667073579"/>
        <bgColor indexed="60"/>
      </patternFill>
    </fill>
    <fill>
      <patternFill patternType="solid">
        <fgColor theme="0"/>
        <bgColor indexed="26"/>
      </patternFill>
    </fill>
    <fill>
      <patternFill patternType="solid">
        <fgColor indexed="44"/>
        <bgColor indexed="22"/>
      </patternFill>
    </fill>
    <fill>
      <patternFill patternType="solid">
        <fgColor rgb="FFFF66FF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ACFE0"/>
        <bgColor indexed="64"/>
      </patternFill>
    </fill>
    <fill>
      <patternFill patternType="solid">
        <fgColor indexed="65"/>
        <bgColor theme="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mediumGray">
        <fgColor indexed="60"/>
        <bgColor indexed="10"/>
      </patternFill>
    </fill>
    <fill>
      <patternFill patternType="mediumGray"/>
    </fill>
    <fill>
      <patternFill patternType="mediumGray">
        <bgColor theme="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mediumGray">
        <fgColor indexed="60"/>
        <bgColor theme="0" tint="-0.34998626667073579"/>
      </patternFill>
    </fill>
    <fill>
      <patternFill patternType="mediumGray">
        <fgColor theme="0"/>
      </patternFill>
    </fill>
    <fill>
      <patternFill patternType="mediumGray">
        <bgColor theme="0" tint="-0.249977111117893"/>
      </patternFill>
    </fill>
    <fill>
      <patternFill patternType="solid">
        <fgColor theme="8" tint="0.79998168889431442"/>
        <bgColor indexed="64"/>
      </patternFill>
    </fill>
  </fills>
  <borders count="16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thin">
        <color indexed="64"/>
      </right>
      <top/>
      <bottom/>
      <diagonal/>
    </border>
    <border>
      <left style="medium">
        <color indexed="64"/>
      </left>
      <right style="double">
        <color indexed="8"/>
      </right>
      <top/>
      <bottom/>
      <diagonal/>
    </border>
    <border>
      <left style="double">
        <color indexed="8"/>
      </left>
      <right style="medium">
        <color indexed="64"/>
      </right>
      <top/>
      <bottom/>
      <diagonal/>
    </border>
    <border>
      <left style="medium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medium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8"/>
      </right>
      <top style="thin">
        <color indexed="64"/>
      </top>
      <bottom style="thin">
        <color indexed="64"/>
      </bottom>
      <diagonal/>
    </border>
    <border>
      <left style="medium">
        <color indexed="8"/>
      </left>
      <right style="double">
        <color indexed="8"/>
      </right>
      <top style="thin">
        <color indexed="64"/>
      </top>
      <bottom style="thin">
        <color indexed="64"/>
      </bottom>
      <diagonal/>
    </border>
    <border>
      <left style="medium">
        <color indexed="8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8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8"/>
      </right>
      <top/>
      <bottom/>
      <diagonal/>
    </border>
    <border>
      <left style="double">
        <color indexed="8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8"/>
      </bottom>
      <diagonal/>
    </border>
    <border>
      <left style="thin">
        <color indexed="64"/>
      </left>
      <right style="thin">
        <color indexed="64"/>
      </right>
      <top style="double">
        <color indexed="8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double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double">
        <color indexed="8"/>
      </bottom>
      <diagonal/>
    </border>
    <border>
      <left style="thin">
        <color indexed="8"/>
      </left>
      <right style="thin">
        <color indexed="64"/>
      </right>
      <top style="double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double">
        <color indexed="8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8"/>
      </right>
      <top/>
      <bottom style="thin">
        <color indexed="64"/>
      </bottom>
      <diagonal/>
    </border>
    <border>
      <left style="medium">
        <color indexed="8"/>
      </left>
      <right style="medium">
        <color indexed="8"/>
      </right>
      <top/>
      <bottom style="thin">
        <color indexed="64"/>
      </bottom>
      <diagonal/>
    </border>
    <border>
      <left style="medium">
        <color indexed="8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medium">
        <color indexed="8"/>
      </right>
      <top style="thin">
        <color indexed="64"/>
      </top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medium">
        <color indexed="8"/>
      </left>
      <right/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/>
      <top style="thin">
        <color indexed="64"/>
      </top>
      <bottom/>
      <diagonal/>
    </border>
    <border>
      <left style="double">
        <color indexed="8"/>
      </left>
      <right style="medium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8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8"/>
      </right>
      <top style="thin">
        <color indexed="64"/>
      </top>
      <bottom/>
      <diagonal/>
    </border>
    <border>
      <left style="medium">
        <color indexed="8"/>
      </left>
      <right style="medium">
        <color indexed="8"/>
      </right>
      <top style="thin">
        <color indexed="64"/>
      </top>
      <bottom/>
      <diagonal/>
    </border>
    <border>
      <left style="medium">
        <color indexed="8"/>
      </left>
      <right/>
      <top style="thin">
        <color indexed="64"/>
      </top>
      <bottom/>
      <diagonal/>
    </border>
    <border>
      <left style="medium">
        <color indexed="8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</borders>
  <cellStyleXfs count="309">
    <xf numFmtId="0" fontId="0" fillId="0" borderId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2" borderId="1" applyNumberFormat="0" applyAlignment="0" applyProtection="0"/>
    <xf numFmtId="0" fontId="9" fillId="2" borderId="1" applyNumberFormat="0" applyAlignment="0" applyProtection="0"/>
    <xf numFmtId="0" fontId="9" fillId="2" borderId="1" applyNumberFormat="0" applyAlignment="0" applyProtection="0"/>
    <xf numFmtId="0" fontId="10" fillId="0" borderId="2" applyNumberFormat="0" applyFill="0" applyAlignment="0" applyProtection="0"/>
    <xf numFmtId="0" fontId="10" fillId="0" borderId="2" applyNumberFormat="0" applyFill="0" applyAlignment="0" applyProtection="0"/>
    <xf numFmtId="0" fontId="10" fillId="0" borderId="2" applyNumberFormat="0" applyFill="0" applyAlignment="0" applyProtection="0"/>
    <xf numFmtId="0" fontId="34" fillId="4" borderId="3" applyNumberFormat="0" applyAlignment="0" applyProtection="0"/>
    <xf numFmtId="0" fontId="34" fillId="4" borderId="3" applyNumberFormat="0" applyAlignment="0" applyProtection="0"/>
    <xf numFmtId="0" fontId="34" fillId="4" borderId="3" applyNumberFormat="0" applyAlignment="0" applyProtection="0"/>
    <xf numFmtId="0" fontId="11" fillId="3" borderId="1" applyNumberFormat="0" applyAlignment="0" applyProtection="0"/>
    <xf numFmtId="0" fontId="11" fillId="3" borderId="1" applyNumberFormat="0" applyAlignment="0" applyProtection="0"/>
    <xf numFmtId="0" fontId="11" fillId="3" borderId="1" applyNumberFormat="0" applyAlignment="0" applyProtection="0"/>
    <xf numFmtId="176" fontId="34" fillId="0" borderId="0" applyFill="0" applyBorder="0" applyAlignment="0" applyProtection="0"/>
    <xf numFmtId="176" fontId="34" fillId="0" borderId="0" applyFill="0" applyBorder="0" applyAlignment="0" applyProtection="0"/>
    <xf numFmtId="176" fontId="34" fillId="0" borderId="0" applyFill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4" fillId="16" borderId="0" applyNumberFormat="0" applyBorder="0" applyAlignment="0" applyProtection="0"/>
    <xf numFmtId="0" fontId="14" fillId="16" borderId="0" applyNumberFormat="0" applyBorder="0" applyAlignment="0" applyProtection="0"/>
    <xf numFmtId="0" fontId="14" fillId="16" borderId="0" applyNumberFormat="0" applyBorder="0" applyAlignment="0" applyProtection="0"/>
    <xf numFmtId="0" fontId="15" fillId="2" borderId="4" applyNumberFormat="0" applyAlignment="0" applyProtection="0"/>
    <xf numFmtId="0" fontId="15" fillId="2" borderId="4" applyNumberFormat="0" applyAlignment="0" applyProtection="0"/>
    <xf numFmtId="0" fontId="15" fillId="2" borderId="4" applyNumberFormat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5" applyNumberFormat="0" applyFill="0" applyAlignment="0" applyProtection="0"/>
    <xf numFmtId="0" fontId="18" fillId="0" borderId="5" applyNumberFormat="0" applyFill="0" applyAlignment="0" applyProtection="0"/>
    <xf numFmtId="0" fontId="18" fillId="0" borderId="5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2" fillId="17" borderId="9" applyNumberFormat="0" applyAlignment="0" applyProtection="0"/>
    <xf numFmtId="0" fontId="22" fillId="17" borderId="9" applyNumberFormat="0" applyAlignment="0" applyProtection="0"/>
    <xf numFmtId="0" fontId="22" fillId="17" borderId="9" applyNumberFormat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2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180" fontId="34" fillId="0" borderId="0" applyFill="0" applyBorder="0" applyAlignment="0" applyProtection="0"/>
    <xf numFmtId="0" fontId="34" fillId="0" borderId="0"/>
    <xf numFmtId="0" fontId="34" fillId="0" borderId="0"/>
    <xf numFmtId="0" fontId="4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3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2" borderId="0" applyNumberFormat="0" applyBorder="0" applyAlignment="0" applyProtection="0"/>
    <xf numFmtId="0" fontId="6" fillId="5" borderId="0" applyNumberFormat="0" applyBorder="0" applyAlignment="0" applyProtection="0"/>
    <xf numFmtId="0" fontId="6" fillId="3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6" borderId="0" applyNumberFormat="0" applyBorder="0" applyAlignment="0" applyProtection="0"/>
    <xf numFmtId="0" fontId="7" fillId="10" borderId="0" applyNumberFormat="0" applyBorder="0" applyAlignment="0" applyProtection="0"/>
    <xf numFmtId="0" fontId="7" fillId="3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8" fillId="0" borderId="0" applyNumberFormat="0" applyFill="0" applyBorder="0" applyAlignment="0" applyProtection="0"/>
    <xf numFmtId="0" fontId="9" fillId="2" borderId="103" applyNumberFormat="0" applyAlignment="0" applyProtection="0"/>
    <xf numFmtId="0" fontId="9" fillId="2" borderId="103" applyNumberFormat="0" applyAlignment="0" applyProtection="0"/>
    <xf numFmtId="0" fontId="9" fillId="2" borderId="103" applyNumberFormat="0" applyAlignment="0" applyProtection="0"/>
    <xf numFmtId="0" fontId="10" fillId="0" borderId="2" applyNumberFormat="0" applyFill="0" applyAlignment="0" applyProtection="0"/>
    <xf numFmtId="0" fontId="34" fillId="4" borderId="104" applyNumberFormat="0" applyAlignment="0" applyProtection="0"/>
    <xf numFmtId="0" fontId="34" fillId="4" borderId="104" applyNumberFormat="0" applyAlignment="0" applyProtection="0"/>
    <xf numFmtId="0" fontId="34" fillId="4" borderId="104" applyNumberFormat="0" applyAlignment="0" applyProtection="0"/>
    <xf numFmtId="0" fontId="11" fillId="3" borderId="103" applyNumberFormat="0" applyAlignment="0" applyProtection="0"/>
    <xf numFmtId="0" fontId="11" fillId="3" borderId="103" applyNumberFormat="0" applyAlignment="0" applyProtection="0"/>
    <xf numFmtId="0" fontId="11" fillId="3" borderId="103" applyNumberFormat="0" applyAlignment="0" applyProtection="0"/>
    <xf numFmtId="0" fontId="12" fillId="15" borderId="0" applyNumberFormat="0" applyBorder="0" applyAlignment="0" applyProtection="0"/>
    <xf numFmtId="0" fontId="13" fillId="8" borderId="0" applyNumberFormat="0" applyBorder="0" applyAlignment="0" applyProtection="0"/>
    <xf numFmtId="0" fontId="3" fillId="0" borderId="0"/>
    <xf numFmtId="0" fontId="79" fillId="0" borderId="0"/>
    <xf numFmtId="0" fontId="14" fillId="16" borderId="0" applyNumberFormat="0" applyBorder="0" applyAlignment="0" applyProtection="0"/>
    <xf numFmtId="0" fontId="15" fillId="2" borderId="105" applyNumberFormat="0" applyAlignment="0" applyProtection="0"/>
    <xf numFmtId="0" fontId="15" fillId="2" borderId="105" applyNumberFormat="0" applyAlignment="0" applyProtection="0"/>
    <xf numFmtId="0" fontId="15" fillId="2" borderId="105" applyNumberFormat="0" applyAlignment="0" applyProtection="0"/>
    <xf numFmtId="0" fontId="80" fillId="0" borderId="106" applyBorder="0"/>
    <xf numFmtId="0" fontId="16" fillId="0" borderId="0" applyNumberFormat="0" applyFill="0" applyBorder="0" applyAlignment="0" applyProtection="0"/>
    <xf numFmtId="0" fontId="18" fillId="0" borderId="5" applyNumberFormat="0" applyFill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20" fillId="0" borderId="0" applyNumberFormat="0" applyFill="0" applyBorder="0" applyAlignment="0" applyProtection="0"/>
    <xf numFmtId="0" fontId="21" fillId="0" borderId="107" applyNumberFormat="0" applyFill="0" applyAlignment="0" applyProtection="0"/>
    <xf numFmtId="0" fontId="21" fillId="0" borderId="107" applyNumberFormat="0" applyFill="0" applyAlignment="0" applyProtection="0"/>
    <xf numFmtId="0" fontId="21" fillId="0" borderId="107" applyNumberFormat="0" applyFill="0" applyAlignment="0" applyProtection="0"/>
    <xf numFmtId="0" fontId="22" fillId="17" borderId="9" applyNumberFormat="0" applyAlignment="0" applyProtection="0"/>
    <xf numFmtId="0" fontId="11" fillId="3" borderId="149" applyNumberFormat="0" applyAlignment="0" applyProtection="0"/>
    <xf numFmtId="0" fontId="11" fillId="3" borderId="149" applyNumberFormat="0" applyAlignment="0" applyProtection="0"/>
    <xf numFmtId="0" fontId="9" fillId="2" borderId="137" applyNumberFormat="0" applyAlignment="0" applyProtection="0"/>
    <xf numFmtId="0" fontId="9" fillId="2" borderId="137" applyNumberFormat="0" applyAlignment="0" applyProtection="0"/>
    <xf numFmtId="0" fontId="9" fillId="2" borderId="137" applyNumberFormat="0" applyAlignment="0" applyProtection="0"/>
    <xf numFmtId="0" fontId="34" fillId="4" borderId="138" applyNumberFormat="0" applyAlignment="0" applyProtection="0"/>
    <xf numFmtId="0" fontId="34" fillId="4" borderId="138" applyNumberFormat="0" applyAlignment="0" applyProtection="0"/>
    <xf numFmtId="0" fontId="34" fillId="4" borderId="138" applyNumberFormat="0" applyAlignment="0" applyProtection="0"/>
    <xf numFmtId="0" fontId="11" fillId="3" borderId="137" applyNumberFormat="0" applyAlignment="0" applyProtection="0"/>
    <xf numFmtId="0" fontId="11" fillId="3" borderId="137" applyNumberFormat="0" applyAlignment="0" applyProtection="0"/>
    <xf numFmtId="0" fontId="11" fillId="3" borderId="137" applyNumberFormat="0" applyAlignment="0" applyProtection="0"/>
    <xf numFmtId="0" fontId="15" fillId="2" borderId="139" applyNumberFormat="0" applyAlignment="0" applyProtection="0"/>
    <xf numFmtId="0" fontId="15" fillId="2" borderId="139" applyNumberFormat="0" applyAlignment="0" applyProtection="0"/>
    <xf numFmtId="0" fontId="15" fillId="2" borderId="139" applyNumberFormat="0" applyAlignment="0" applyProtection="0"/>
    <xf numFmtId="0" fontId="34" fillId="4" borderId="150" applyNumberFormat="0" applyAlignment="0" applyProtection="0"/>
    <xf numFmtId="0" fontId="21" fillId="0" borderId="140" applyNumberFormat="0" applyFill="0" applyAlignment="0" applyProtection="0"/>
    <xf numFmtId="0" fontId="21" fillId="0" borderId="140" applyNumberFormat="0" applyFill="0" applyAlignment="0" applyProtection="0"/>
    <xf numFmtId="0" fontId="21" fillId="0" borderId="140" applyNumberFormat="0" applyFill="0" applyAlignment="0" applyProtection="0"/>
    <xf numFmtId="0" fontId="9" fillId="2" borderId="149" applyNumberFormat="0" applyAlignment="0" applyProtection="0"/>
    <xf numFmtId="0" fontId="11" fillId="3" borderId="149" applyNumberFormat="0" applyAlignment="0" applyProtection="0"/>
    <xf numFmtId="0" fontId="9" fillId="2" borderId="149" applyNumberFormat="0" applyAlignment="0" applyProtection="0"/>
    <xf numFmtId="0" fontId="9" fillId="2" borderId="149" applyNumberFormat="0" applyAlignment="0" applyProtection="0"/>
    <xf numFmtId="0" fontId="2" fillId="0" borderId="0"/>
    <xf numFmtId="0" fontId="2" fillId="0" borderId="0"/>
    <xf numFmtId="0" fontId="34" fillId="4" borderId="150" applyNumberFormat="0" applyAlignment="0" applyProtection="0"/>
    <xf numFmtId="0" fontId="9" fillId="2" borderId="141" applyNumberFormat="0" applyAlignment="0" applyProtection="0"/>
    <xf numFmtId="0" fontId="9" fillId="2" borderId="141" applyNumberFormat="0" applyAlignment="0" applyProtection="0"/>
    <xf numFmtId="0" fontId="9" fillId="2" borderId="141" applyNumberFormat="0" applyAlignment="0" applyProtection="0"/>
    <xf numFmtId="0" fontId="34" fillId="4" borderId="142" applyNumberFormat="0" applyAlignment="0" applyProtection="0"/>
    <xf numFmtId="0" fontId="34" fillId="4" borderId="142" applyNumberFormat="0" applyAlignment="0" applyProtection="0"/>
    <xf numFmtId="0" fontId="34" fillId="4" borderId="142" applyNumberFormat="0" applyAlignment="0" applyProtection="0"/>
    <xf numFmtId="0" fontId="11" fillId="3" borderId="141" applyNumberFormat="0" applyAlignment="0" applyProtection="0"/>
    <xf numFmtId="0" fontId="11" fillId="3" borderId="141" applyNumberFormat="0" applyAlignment="0" applyProtection="0"/>
    <xf numFmtId="0" fontId="11" fillId="3" borderId="141" applyNumberFormat="0" applyAlignment="0" applyProtection="0"/>
    <xf numFmtId="0" fontId="2" fillId="0" borderId="0"/>
    <xf numFmtId="0" fontId="15" fillId="2" borderId="143" applyNumberFormat="0" applyAlignment="0" applyProtection="0"/>
    <xf numFmtId="0" fontId="15" fillId="2" borderId="143" applyNumberFormat="0" applyAlignment="0" applyProtection="0"/>
    <xf numFmtId="0" fontId="15" fillId="2" borderId="143" applyNumberFormat="0" applyAlignment="0" applyProtection="0"/>
    <xf numFmtId="0" fontId="34" fillId="4" borderId="150" applyNumberFormat="0" applyAlignment="0" applyProtection="0"/>
    <xf numFmtId="0" fontId="21" fillId="0" borderId="144" applyNumberFormat="0" applyFill="0" applyAlignment="0" applyProtection="0"/>
    <xf numFmtId="0" fontId="21" fillId="0" borderId="144" applyNumberFormat="0" applyFill="0" applyAlignment="0" applyProtection="0"/>
    <xf numFmtId="0" fontId="21" fillId="0" borderId="144" applyNumberFormat="0" applyFill="0" applyAlignment="0" applyProtection="0"/>
    <xf numFmtId="0" fontId="2" fillId="0" borderId="0"/>
    <xf numFmtId="0" fontId="9" fillId="2" borderId="145" applyNumberFormat="0" applyAlignment="0" applyProtection="0"/>
    <xf numFmtId="0" fontId="9" fillId="2" borderId="145" applyNumberFormat="0" applyAlignment="0" applyProtection="0"/>
    <xf numFmtId="0" fontId="9" fillId="2" borderId="145" applyNumberFormat="0" applyAlignment="0" applyProtection="0"/>
    <xf numFmtId="0" fontId="34" fillId="4" borderId="146" applyNumberFormat="0" applyAlignment="0" applyProtection="0"/>
    <xf numFmtId="0" fontId="34" fillId="4" borderId="146" applyNumberFormat="0" applyAlignment="0" applyProtection="0"/>
    <xf numFmtId="0" fontId="34" fillId="4" borderId="146" applyNumberFormat="0" applyAlignment="0" applyProtection="0"/>
    <xf numFmtId="0" fontId="11" fillId="3" borderId="145" applyNumberFormat="0" applyAlignment="0" applyProtection="0"/>
    <xf numFmtId="0" fontId="11" fillId="3" borderId="145" applyNumberFormat="0" applyAlignment="0" applyProtection="0"/>
    <xf numFmtId="0" fontId="11" fillId="3" borderId="145" applyNumberFormat="0" applyAlignment="0" applyProtection="0"/>
    <xf numFmtId="0" fontId="15" fillId="2" borderId="147" applyNumberFormat="0" applyAlignment="0" applyProtection="0"/>
    <xf numFmtId="0" fontId="15" fillId="2" borderId="147" applyNumberFormat="0" applyAlignment="0" applyProtection="0"/>
    <xf numFmtId="0" fontId="15" fillId="2" borderId="147" applyNumberFormat="0" applyAlignment="0" applyProtection="0"/>
    <xf numFmtId="0" fontId="21" fillId="0" borderId="148" applyNumberFormat="0" applyFill="0" applyAlignment="0" applyProtection="0"/>
    <xf numFmtId="0" fontId="21" fillId="0" borderId="148" applyNumberFormat="0" applyFill="0" applyAlignment="0" applyProtection="0"/>
    <xf numFmtId="0" fontId="21" fillId="0" borderId="148" applyNumberFormat="0" applyFill="0" applyAlignment="0" applyProtection="0"/>
    <xf numFmtId="0" fontId="15" fillId="2" borderId="151" applyNumberFormat="0" applyAlignment="0" applyProtection="0"/>
    <xf numFmtId="0" fontId="15" fillId="2" borderId="151" applyNumberFormat="0" applyAlignment="0" applyProtection="0"/>
    <xf numFmtId="0" fontId="15" fillId="2" borderId="151" applyNumberFormat="0" applyAlignment="0" applyProtection="0"/>
    <xf numFmtId="0" fontId="21" fillId="0" borderId="152" applyNumberFormat="0" applyFill="0" applyAlignment="0" applyProtection="0"/>
    <xf numFmtId="0" fontId="21" fillId="0" borderId="152" applyNumberFormat="0" applyFill="0" applyAlignment="0" applyProtection="0"/>
    <xf numFmtId="0" fontId="21" fillId="0" borderId="152" applyNumberFormat="0" applyFill="0" applyAlignment="0" applyProtection="0"/>
    <xf numFmtId="0" fontId="1" fillId="0" borderId="0">
      <alignment vertical="center"/>
    </xf>
  </cellStyleXfs>
  <cellXfs count="1673">
    <xf numFmtId="0" fontId="0" fillId="0" borderId="0" xfId="0"/>
    <xf numFmtId="0" fontId="0" fillId="0" borderId="0" xfId="0" applyAlignment="1" applyProtection="1">
      <alignment vertical="center"/>
    </xf>
    <xf numFmtId="0" fontId="0" fillId="0" borderId="0" xfId="0" applyBorder="1" applyAlignment="1" applyProtection="1">
      <alignment vertical="center"/>
    </xf>
    <xf numFmtId="0" fontId="0" fillId="0" borderId="0" xfId="0" applyAlignment="1">
      <alignment vertical="center"/>
    </xf>
    <xf numFmtId="0" fontId="29" fillId="0" borderId="0" xfId="0" applyFont="1" applyFill="1" applyBorder="1" applyAlignment="1" applyProtection="1">
      <alignment vertical="center"/>
      <protection locked="0"/>
    </xf>
    <xf numFmtId="0" fontId="30" fillId="0" borderId="0" xfId="0" applyFont="1" applyFill="1" applyBorder="1" applyAlignment="1" applyProtection="1">
      <alignment vertical="center"/>
      <protection locked="0"/>
    </xf>
    <xf numFmtId="0" fontId="31" fillId="0" borderId="0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horizontal="center" vertical="center"/>
      <protection locked="0"/>
    </xf>
    <xf numFmtId="0" fontId="0" fillId="0" borderId="0" xfId="0" applyFont="1" applyBorder="1" applyAlignment="1">
      <alignment wrapText="1"/>
    </xf>
    <xf numFmtId="0" fontId="0" fillId="0" borderId="0" xfId="0" applyBorder="1" applyAlignment="1">
      <alignment wrapText="1"/>
    </xf>
    <xf numFmtId="0" fontId="0" fillId="0" borderId="0" xfId="0" applyBorder="1" applyAlignment="1">
      <alignment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7" fillId="0" borderId="0" xfId="0" applyFont="1" applyFill="1" applyBorder="1" applyAlignment="1" applyProtection="1">
      <alignment vertical="center"/>
      <protection locked="0"/>
    </xf>
    <xf numFmtId="0" fontId="26" fillId="0" borderId="0" xfId="0" applyFont="1" applyFill="1" applyBorder="1" applyAlignment="1" applyProtection="1">
      <alignment vertical="center"/>
      <protection locked="0"/>
    </xf>
    <xf numFmtId="0" fontId="24" fillId="0" borderId="0" xfId="0" applyFont="1" applyAlignment="1">
      <alignment vertical="center"/>
    </xf>
    <xf numFmtId="0" fontId="24" fillId="0" borderId="0" xfId="0" applyFont="1" applyAlignment="1">
      <alignment horizontal="left" vertical="center"/>
    </xf>
    <xf numFmtId="0" fontId="23" fillId="0" borderId="0" xfId="0" applyFont="1" applyAlignment="1">
      <alignment horizontal="left" vertical="center"/>
    </xf>
    <xf numFmtId="0" fontId="24" fillId="0" borderId="0" xfId="0" applyFont="1"/>
    <xf numFmtId="0" fontId="32" fillId="0" borderId="0" xfId="0" applyFont="1" applyFill="1" applyBorder="1" applyAlignment="1" applyProtection="1">
      <alignment vertical="center"/>
      <protection locked="0"/>
    </xf>
    <xf numFmtId="49" fontId="0" fillId="0" borderId="0" xfId="0" applyNumberFormat="1" applyBorder="1" applyAlignment="1" applyProtection="1">
      <alignment vertical="center"/>
    </xf>
    <xf numFmtId="49" fontId="0" fillId="0" borderId="0" xfId="0" applyNumberFormat="1" applyAlignment="1" applyProtection="1">
      <alignment vertical="center"/>
    </xf>
    <xf numFmtId="0" fontId="33" fillId="0" borderId="0" xfId="0" applyFont="1" applyAlignment="1">
      <alignment vertical="center"/>
    </xf>
    <xf numFmtId="0" fontId="35" fillId="0" borderId="0" xfId="0" applyFont="1" applyFill="1" applyBorder="1" applyAlignment="1" applyProtection="1">
      <alignment horizontal="center"/>
    </xf>
    <xf numFmtId="0" fontId="36" fillId="0" borderId="0" xfId="0" applyFont="1" applyFill="1" applyBorder="1" applyAlignment="1" applyProtection="1">
      <alignment horizontal="center"/>
    </xf>
    <xf numFmtId="0" fontId="0" fillId="0" borderId="0" xfId="0" applyFill="1" applyAlignment="1">
      <alignment vertical="center"/>
    </xf>
    <xf numFmtId="0" fontId="36" fillId="0" borderId="0" xfId="0" applyFont="1" applyFill="1" applyBorder="1" applyAlignment="1" applyProtection="1">
      <alignment horizontal="center" vertical="center"/>
    </xf>
    <xf numFmtId="0" fontId="40" fillId="0" borderId="0" xfId="0" applyFont="1" applyFill="1" applyBorder="1" applyAlignment="1" applyProtection="1">
      <alignment horizontal="center" vertical="center"/>
    </xf>
    <xf numFmtId="0" fontId="35" fillId="0" borderId="0" xfId="0" applyFont="1" applyFill="1" applyBorder="1" applyAlignment="1" applyProtection="1">
      <alignment horizontal="center" vertical="center"/>
    </xf>
    <xf numFmtId="0" fontId="39" fillId="0" borderId="0" xfId="0" applyFont="1" applyBorder="1" applyAlignment="1" applyProtection="1">
      <alignment vertical="center"/>
    </xf>
    <xf numFmtId="0" fontId="41" fillId="0" borderId="0" xfId="0" applyFont="1" applyBorder="1" applyAlignment="1" applyProtection="1">
      <alignment vertical="center"/>
    </xf>
    <xf numFmtId="0" fontId="41" fillId="0" borderId="0" xfId="0" applyFont="1" applyBorder="1" applyAlignment="1">
      <alignment vertical="center"/>
    </xf>
    <xf numFmtId="0" fontId="39" fillId="0" borderId="0" xfId="0" applyFont="1" applyBorder="1" applyAlignment="1">
      <alignment vertical="center"/>
    </xf>
    <xf numFmtId="0" fontId="42" fillId="0" borderId="0" xfId="0" applyFont="1" applyFill="1" applyBorder="1" applyAlignment="1" applyProtection="1">
      <alignment horizontal="center" vertical="center"/>
    </xf>
    <xf numFmtId="0" fontId="41" fillId="0" borderId="0" xfId="0" applyFont="1" applyAlignment="1" applyProtection="1">
      <alignment vertical="center"/>
    </xf>
    <xf numFmtId="0" fontId="41" fillId="0" borderId="0" xfId="0" applyFont="1" applyAlignment="1">
      <alignment vertical="center"/>
    </xf>
    <xf numFmtId="0" fontId="37" fillId="0" borderId="0" xfId="0" applyFont="1" applyFill="1" applyBorder="1" applyAlignment="1" applyProtection="1">
      <alignment horizontal="center" vertical="center"/>
    </xf>
    <xf numFmtId="0" fontId="39" fillId="0" borderId="0" xfId="0" applyFont="1" applyAlignment="1">
      <alignment vertical="center"/>
    </xf>
    <xf numFmtId="49" fontId="35" fillId="0" borderId="0" xfId="0" applyNumberFormat="1" applyFont="1" applyFill="1" applyBorder="1" applyAlignment="1" applyProtection="1">
      <alignment horizontal="center" vertical="center"/>
    </xf>
    <xf numFmtId="0" fontId="23" fillId="0" borderId="0" xfId="0" applyFont="1" applyBorder="1" applyAlignment="1" applyProtection="1">
      <alignment vertical="center" wrapText="1"/>
    </xf>
    <xf numFmtId="0" fontId="39" fillId="0" borderId="0" xfId="0" applyFont="1" applyBorder="1" applyAlignment="1" applyProtection="1"/>
    <xf numFmtId="0" fontId="41" fillId="0" borderId="0" xfId="0" applyFont="1" applyBorder="1" applyAlignment="1" applyProtection="1"/>
    <xf numFmtId="0" fontId="41" fillId="0" borderId="0" xfId="0" applyFont="1" applyBorder="1" applyAlignment="1"/>
    <xf numFmtId="0" fontId="39" fillId="0" borderId="0" xfId="0" applyFont="1" applyBorder="1" applyAlignment="1"/>
    <xf numFmtId="0" fontId="49" fillId="0" borderId="0" xfId="0" applyNumberFormat="1" applyFont="1" applyFill="1" applyBorder="1" applyAlignment="1">
      <alignment wrapText="1"/>
    </xf>
    <xf numFmtId="0" fontId="50" fillId="0" borderId="50" xfId="0" applyNumberFormat="1" applyFont="1" applyFill="1" applyBorder="1" applyAlignment="1" applyProtection="1">
      <alignment vertical="center" wrapText="1"/>
    </xf>
    <xf numFmtId="0" fontId="51" fillId="0" borderId="50" xfId="0" applyNumberFormat="1" applyFont="1" applyFill="1" applyBorder="1" applyAlignment="1" applyProtection="1">
      <alignment vertical="center" wrapText="1"/>
    </xf>
    <xf numFmtId="0" fontId="52" fillId="0" borderId="50" xfId="0" applyNumberFormat="1" applyFont="1" applyFill="1" applyBorder="1" applyAlignment="1" applyProtection="1">
      <alignment vertical="center" wrapText="1" shrinkToFit="1"/>
    </xf>
    <xf numFmtId="0" fontId="51" fillId="0" borderId="50" xfId="0" applyNumberFormat="1" applyFont="1" applyFill="1" applyBorder="1" applyAlignment="1" applyProtection="1">
      <alignment vertical="center" wrapText="1" shrinkToFit="1"/>
    </xf>
    <xf numFmtId="0" fontId="53" fillId="0" borderId="50" xfId="0" applyNumberFormat="1" applyFont="1" applyFill="1" applyBorder="1" applyAlignment="1" applyProtection="1">
      <alignment vertical="center" wrapText="1" shrinkToFit="1"/>
    </xf>
    <xf numFmtId="0" fontId="50" fillId="0" borderId="50" xfId="0" applyNumberFormat="1" applyFont="1" applyFill="1" applyBorder="1" applyAlignment="1" applyProtection="1">
      <alignment vertical="center" wrapText="1" shrinkToFit="1"/>
    </xf>
    <xf numFmtId="0" fontId="54" fillId="0" borderId="50" xfId="0" applyNumberFormat="1" applyFont="1" applyFill="1" applyBorder="1" applyAlignment="1" applyProtection="1">
      <alignment vertical="center" wrapText="1" shrinkToFit="1"/>
    </xf>
    <xf numFmtId="0" fontId="55" fillId="0" borderId="50" xfId="0" applyNumberFormat="1" applyFont="1" applyFill="1" applyBorder="1" applyAlignment="1" applyProtection="1">
      <alignment vertical="center" wrapText="1" shrinkToFit="1"/>
    </xf>
    <xf numFmtId="0" fontId="41" fillId="0" borderId="21" xfId="0" applyFont="1" applyBorder="1" applyAlignment="1"/>
    <xf numFmtId="0" fontId="39" fillId="0" borderId="21" xfId="0" applyFont="1" applyBorder="1" applyAlignment="1"/>
    <xf numFmtId="0" fontId="36" fillId="0" borderId="14" xfId="0" applyFont="1" applyFill="1" applyBorder="1" applyAlignment="1" applyProtection="1">
      <alignment horizontal="center" vertical="center"/>
    </xf>
    <xf numFmtId="0" fontId="39" fillId="0" borderId="15" xfId="0" applyFont="1" applyBorder="1" applyAlignment="1">
      <alignment vertical="center"/>
    </xf>
    <xf numFmtId="0" fontId="36" fillId="0" borderId="69" xfId="0" applyNumberFormat="1" applyFont="1" applyBorder="1" applyAlignment="1">
      <alignment horizontal="center" vertical="center" wrapText="1"/>
    </xf>
    <xf numFmtId="0" fontId="36" fillId="0" borderId="69" xfId="0" applyNumberFormat="1" applyFont="1" applyBorder="1" applyAlignment="1">
      <alignment horizontal="center" vertical="center"/>
    </xf>
    <xf numFmtId="0" fontId="0" fillId="0" borderId="86" xfId="0" applyBorder="1" applyAlignment="1">
      <alignment vertical="center"/>
    </xf>
    <xf numFmtId="0" fontId="36" fillId="0" borderId="20" xfId="0" applyFont="1" applyFill="1" applyBorder="1" applyAlignment="1" applyProtection="1">
      <alignment horizontal="center" vertical="center"/>
    </xf>
    <xf numFmtId="0" fontId="41" fillId="0" borderId="86" xfId="0" applyFont="1" applyBorder="1" applyAlignment="1">
      <alignment vertical="center"/>
    </xf>
    <xf numFmtId="0" fontId="41" fillId="0" borderId="50" xfId="0" applyNumberFormat="1" applyFont="1" applyFill="1" applyBorder="1" applyAlignment="1" applyProtection="1">
      <alignment vertical="center" wrapText="1" shrinkToFit="1"/>
    </xf>
    <xf numFmtId="0" fontId="41" fillId="0" borderId="50" xfId="0" applyNumberFormat="1" applyFont="1" applyFill="1" applyBorder="1" applyAlignment="1" applyProtection="1">
      <alignment vertical="center" wrapText="1"/>
    </xf>
    <xf numFmtId="0" fontId="36" fillId="0" borderId="0" xfId="0" applyFont="1"/>
    <xf numFmtId="0" fontId="56" fillId="0" borderId="0" xfId="0" applyNumberFormat="1" applyFont="1" applyFill="1" applyBorder="1" applyAlignment="1">
      <alignment wrapText="1"/>
    </xf>
    <xf numFmtId="0" fontId="41" fillId="0" borderId="0" xfId="0" applyFont="1"/>
    <xf numFmtId="0" fontId="57" fillId="0" borderId="50" xfId="0" applyNumberFormat="1" applyFont="1" applyFill="1" applyBorder="1" applyAlignment="1" applyProtection="1">
      <alignment vertical="center" wrapText="1"/>
    </xf>
    <xf numFmtId="0" fontId="57" fillId="0" borderId="50" xfId="0" applyNumberFormat="1" applyFont="1" applyFill="1" applyBorder="1" applyAlignment="1" applyProtection="1">
      <alignment vertical="center" wrapText="1" shrinkToFit="1"/>
    </xf>
    <xf numFmtId="0" fontId="36" fillId="0" borderId="50" xfId="0" applyNumberFormat="1" applyFont="1" applyFill="1" applyBorder="1" applyAlignment="1" applyProtection="1">
      <alignment vertical="center" wrapText="1"/>
    </xf>
    <xf numFmtId="0" fontId="58" fillId="0" borderId="50" xfId="0" applyNumberFormat="1" applyFont="1" applyFill="1" applyBorder="1" applyAlignment="1" applyProtection="1">
      <alignment vertical="center" wrapText="1" shrinkToFit="1"/>
    </xf>
    <xf numFmtId="0" fontId="39" fillId="0" borderId="21" xfId="0" applyFont="1" applyBorder="1" applyAlignment="1">
      <alignment vertical="center"/>
    </xf>
    <xf numFmtId="0" fontId="41" fillId="0" borderId="0" xfId="0" applyFont="1" applyFill="1" applyBorder="1" applyAlignment="1" applyProtection="1">
      <alignment vertical="center"/>
    </xf>
    <xf numFmtId="0" fontId="41" fillId="0" borderId="0" xfId="0" applyFont="1" applyFill="1" applyBorder="1" applyAlignment="1" applyProtection="1">
      <alignment horizontal="center" vertical="center"/>
    </xf>
    <xf numFmtId="0" fontId="36" fillId="0" borderId="20" xfId="0" applyFont="1" applyFill="1" applyBorder="1" applyAlignment="1" applyProtection="1">
      <alignment horizontal="center"/>
    </xf>
    <xf numFmtId="0" fontId="41" fillId="0" borderId="0" xfId="0" applyFont="1" applyFill="1" applyBorder="1" applyAlignment="1" applyProtection="1">
      <alignment horizontal="left" vertical="center"/>
    </xf>
    <xf numFmtId="0" fontId="41" fillId="0" borderId="20" xfId="0" applyFont="1" applyBorder="1" applyAlignment="1" applyProtection="1">
      <alignment vertical="center"/>
    </xf>
    <xf numFmtId="0" fontId="41" fillId="0" borderId="86" xfId="0" applyFont="1" applyFill="1" applyBorder="1" applyAlignment="1" applyProtection="1">
      <alignment horizontal="left" vertical="center"/>
    </xf>
    <xf numFmtId="0" fontId="0" fillId="0" borderId="20" xfId="0" applyBorder="1" applyAlignment="1" applyProtection="1">
      <alignment vertical="center"/>
    </xf>
    <xf numFmtId="0" fontId="0" fillId="0" borderId="48" xfId="0" applyBorder="1" applyAlignment="1" applyProtection="1">
      <alignment vertical="center"/>
    </xf>
    <xf numFmtId="0" fontId="0" fillId="0" borderId="49" xfId="0" applyBorder="1" applyAlignment="1" applyProtection="1">
      <alignment vertical="center"/>
    </xf>
    <xf numFmtId="0" fontId="0" fillId="0" borderId="49" xfId="0" applyBorder="1" applyAlignment="1">
      <alignment vertical="center"/>
    </xf>
    <xf numFmtId="0" fontId="0" fillId="0" borderId="87" xfId="0" applyBorder="1" applyAlignment="1">
      <alignment vertical="center"/>
    </xf>
    <xf numFmtId="0" fontId="41" fillId="18" borderId="0" xfId="0" applyFont="1" applyFill="1" applyBorder="1" applyAlignment="1" applyProtection="1">
      <alignment horizontal="center" vertical="center"/>
    </xf>
    <xf numFmtId="0" fontId="41" fillId="18" borderId="0" xfId="0" applyFont="1" applyFill="1" applyBorder="1" applyAlignment="1" applyProtection="1">
      <alignment horizontal="center" vertical="center" wrapText="1"/>
    </xf>
    <xf numFmtId="0" fontId="39" fillId="18" borderId="0" xfId="0" applyFont="1" applyFill="1" applyBorder="1" applyProtection="1"/>
    <xf numFmtId="0" fontId="39" fillId="18" borderId="0" xfId="0" applyFont="1" applyFill="1" applyBorder="1"/>
    <xf numFmtId="0" fontId="39" fillId="18" borderId="0" xfId="0" applyFont="1" applyFill="1" applyBorder="1" applyAlignment="1" applyProtection="1">
      <alignment vertical="center"/>
    </xf>
    <xf numFmtId="0" fontId="38" fillId="18" borderId="0" xfId="0" applyFont="1" applyFill="1" applyBorder="1" applyAlignment="1" applyProtection="1">
      <alignment vertical="center"/>
    </xf>
    <xf numFmtId="0" fontId="39" fillId="18" borderId="21" xfId="0" applyFont="1" applyFill="1" applyBorder="1" applyAlignment="1" applyProtection="1">
      <alignment vertical="center"/>
    </xf>
    <xf numFmtId="0" fontId="41" fillId="18" borderId="20" xfId="0" applyFont="1" applyFill="1" applyBorder="1" applyAlignment="1" applyProtection="1">
      <alignment horizontal="center" vertical="center"/>
    </xf>
    <xf numFmtId="0" fontId="41" fillId="18" borderId="0" xfId="0" applyFont="1" applyFill="1" applyBorder="1" applyAlignment="1" applyProtection="1">
      <alignment vertical="center"/>
    </xf>
    <xf numFmtId="0" fontId="46" fillId="18" borderId="0" xfId="0" applyFont="1" applyFill="1" applyBorder="1" applyAlignment="1" applyProtection="1">
      <alignment vertical="center"/>
    </xf>
    <xf numFmtId="0" fontId="41" fillId="18" borderId="0" xfId="0" applyFont="1" applyFill="1" applyBorder="1" applyAlignment="1">
      <alignment vertical="center"/>
    </xf>
    <xf numFmtId="0" fontId="39" fillId="18" borderId="0" xfId="0" applyFont="1" applyFill="1" applyBorder="1" applyAlignment="1" applyProtection="1">
      <alignment vertical="center" wrapText="1"/>
    </xf>
    <xf numFmtId="0" fontId="39" fillId="18" borderId="21" xfId="0" applyFont="1" applyFill="1" applyBorder="1" applyAlignment="1" applyProtection="1">
      <alignment vertical="center" wrapText="1"/>
    </xf>
    <xf numFmtId="0" fontId="41" fillId="18" borderId="20" xfId="0" applyFont="1" applyFill="1" applyBorder="1" applyAlignment="1" applyProtection="1">
      <alignment vertical="center"/>
    </xf>
    <xf numFmtId="0" fontId="39" fillId="18" borderId="0" xfId="0" applyFont="1" applyFill="1" applyBorder="1" applyAlignment="1">
      <alignment vertical="center"/>
    </xf>
    <xf numFmtId="0" fontId="39" fillId="18" borderId="0" xfId="0" applyFont="1" applyFill="1" applyBorder="1" applyAlignment="1"/>
    <xf numFmtId="0" fontId="41" fillId="18" borderId="20" xfId="0" applyFont="1" applyFill="1" applyBorder="1" applyAlignment="1" applyProtection="1">
      <alignment vertical="center"/>
      <protection locked="0"/>
    </xf>
    <xf numFmtId="0" fontId="62" fillId="18" borderId="0" xfId="0" applyFont="1" applyFill="1" applyBorder="1" applyAlignment="1" applyProtection="1">
      <alignment vertical="center"/>
      <protection locked="0"/>
    </xf>
    <xf numFmtId="0" fontId="38" fillId="18" borderId="0" xfId="0" applyFont="1" applyFill="1" applyBorder="1" applyAlignment="1" applyProtection="1">
      <alignment vertical="center"/>
      <protection locked="0"/>
    </xf>
    <xf numFmtId="0" fontId="39" fillId="18" borderId="0" xfId="0" applyFont="1" applyFill="1" applyBorder="1" applyAlignment="1" applyProtection="1">
      <alignment horizontal="center" vertical="center"/>
      <protection locked="0"/>
    </xf>
    <xf numFmtId="0" fontId="38" fillId="18" borderId="0" xfId="0" applyFont="1" applyFill="1" applyBorder="1" applyAlignment="1">
      <alignment horizontal="left" vertical="center"/>
    </xf>
    <xf numFmtId="0" fontId="41" fillId="18" borderId="0" xfId="0" applyFont="1" applyFill="1" applyBorder="1" applyAlignment="1" applyProtection="1">
      <alignment vertical="center" wrapText="1"/>
    </xf>
    <xf numFmtId="0" fontId="41" fillId="18" borderId="21" xfId="0" applyFont="1" applyFill="1" applyBorder="1" applyAlignment="1" applyProtection="1">
      <alignment vertical="center" wrapText="1"/>
    </xf>
    <xf numFmtId="0" fontId="41" fillId="18" borderId="21" xfId="0" applyFont="1" applyFill="1" applyBorder="1" applyAlignment="1" applyProtection="1">
      <alignment vertical="center"/>
    </xf>
    <xf numFmtId="0" fontId="41" fillId="18" borderId="0" xfId="0" applyFont="1" applyFill="1" applyBorder="1" applyAlignment="1" applyProtection="1">
      <alignment vertical="center"/>
      <protection locked="0"/>
    </xf>
    <xf numFmtId="0" fontId="63" fillId="18" borderId="0" xfId="0" applyFont="1" applyFill="1" applyBorder="1" applyAlignment="1" applyProtection="1">
      <alignment vertical="center"/>
      <protection locked="0"/>
    </xf>
    <xf numFmtId="0" fontId="38" fillId="18" borderId="0" xfId="0" applyFont="1" applyFill="1" applyBorder="1" applyAlignment="1">
      <alignment vertical="center" wrapText="1"/>
    </xf>
    <xf numFmtId="0" fontId="39" fillId="18" borderId="0" xfId="0" applyFont="1" applyFill="1" applyBorder="1" applyAlignment="1">
      <alignment horizontal="center" vertical="center"/>
    </xf>
    <xf numFmtId="0" fontId="39" fillId="18" borderId="21" xfId="0" applyFont="1" applyFill="1" applyBorder="1" applyAlignment="1">
      <alignment vertical="center"/>
    </xf>
    <xf numFmtId="0" fontId="62" fillId="18" borderId="0" xfId="0" applyFont="1" applyFill="1" applyBorder="1" applyAlignment="1" applyProtection="1">
      <alignment horizontal="center" vertical="center"/>
      <protection locked="0"/>
    </xf>
    <xf numFmtId="0" fontId="39" fillId="18" borderId="0" xfId="0" applyFont="1" applyFill="1" applyBorder="1" applyAlignment="1" applyProtection="1">
      <alignment vertical="center"/>
      <protection locked="0"/>
    </xf>
    <xf numFmtId="0" fontId="43" fillId="0" borderId="0" xfId="0" applyFont="1" applyFill="1" applyBorder="1" applyAlignment="1" applyProtection="1">
      <alignment vertical="center"/>
      <protection locked="0"/>
    </xf>
    <xf numFmtId="0" fontId="47" fillId="0" borderId="0" xfId="0" applyFont="1" applyFill="1" applyBorder="1" applyAlignment="1" applyProtection="1">
      <alignment vertical="center"/>
      <protection locked="0"/>
    </xf>
    <xf numFmtId="0" fontId="39" fillId="0" borderId="0" xfId="0" applyFont="1" applyFill="1" applyBorder="1" applyAlignment="1" applyProtection="1">
      <alignment vertical="center"/>
    </xf>
    <xf numFmtId="0" fontId="63" fillId="0" borderId="0" xfId="0" applyFont="1" applyFill="1" applyBorder="1" applyAlignment="1" applyProtection="1">
      <alignment vertical="center"/>
      <protection locked="0"/>
    </xf>
    <xf numFmtId="0" fontId="39" fillId="0" borderId="0" xfId="0" applyFont="1" applyBorder="1" applyAlignment="1">
      <alignment horizontal="left" vertical="center"/>
    </xf>
    <xf numFmtId="0" fontId="39" fillId="0" borderId="21" xfId="0" applyFont="1" applyBorder="1" applyAlignment="1">
      <alignment horizontal="left" vertical="center"/>
    </xf>
    <xf numFmtId="177" fontId="59" fillId="0" borderId="0" xfId="0" applyNumberFormat="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center" vertical="center" wrapText="1"/>
    </xf>
    <xf numFmtId="0" fontId="36" fillId="0" borderId="0" xfId="0" applyFont="1" applyFill="1" applyBorder="1" applyAlignment="1" applyProtection="1">
      <alignment vertical="center"/>
      <protection locked="0"/>
    </xf>
    <xf numFmtId="0" fontId="41" fillId="0" borderId="14" xfId="0" applyFont="1" applyFill="1" applyBorder="1" applyAlignment="1" applyProtection="1">
      <alignment horizontal="center" vertical="center"/>
    </xf>
    <xf numFmtId="0" fontId="36" fillId="0" borderId="0" xfId="0" applyFont="1" applyFill="1" applyBorder="1" applyAlignment="1" applyProtection="1">
      <alignment vertical="center"/>
    </xf>
    <xf numFmtId="0" fontId="41" fillId="0" borderId="14" xfId="0" applyFont="1" applyFill="1" applyBorder="1" applyAlignment="1" applyProtection="1">
      <alignment vertical="center"/>
    </xf>
    <xf numFmtId="0" fontId="39" fillId="0" borderId="0" xfId="0" applyFont="1" applyFill="1" applyBorder="1" applyAlignment="1" applyProtection="1">
      <alignment horizontal="center" vertical="center"/>
      <protection locked="0"/>
    </xf>
    <xf numFmtId="0" fontId="38" fillId="0" borderId="0" xfId="0" applyFont="1" applyBorder="1" applyAlignment="1">
      <alignment horizontal="left" vertical="center"/>
    </xf>
    <xf numFmtId="0" fontId="41" fillId="0" borderId="14" xfId="0" applyFont="1" applyFill="1" applyBorder="1" applyAlignment="1" applyProtection="1">
      <alignment horizontal="center" vertical="center"/>
      <protection locked="0"/>
    </xf>
    <xf numFmtId="0" fontId="41" fillId="0" borderId="0" xfId="0" applyFont="1" applyFill="1" applyBorder="1" applyAlignment="1" applyProtection="1">
      <alignment horizontal="center" vertical="center"/>
      <protection locked="0"/>
    </xf>
    <xf numFmtId="0" fontId="38" fillId="0" borderId="0" xfId="0" applyFont="1" applyBorder="1" applyAlignment="1">
      <alignment vertical="center" wrapText="1"/>
    </xf>
    <xf numFmtId="0" fontId="39" fillId="0" borderId="0" xfId="0" applyFont="1" applyFill="1" applyBorder="1" applyAlignment="1" applyProtection="1">
      <alignment vertical="center"/>
      <protection locked="0"/>
    </xf>
    <xf numFmtId="0" fontId="39" fillId="0" borderId="0" xfId="0" applyFont="1" applyFill="1" applyBorder="1" applyAlignment="1">
      <alignment vertical="center"/>
    </xf>
    <xf numFmtId="0" fontId="39" fillId="0" borderId="0" xfId="0" applyFont="1" applyFill="1" applyBorder="1" applyAlignment="1">
      <alignment horizontal="center" vertical="center" wrapText="1"/>
    </xf>
    <xf numFmtId="0" fontId="41" fillId="0" borderId="0" xfId="0" applyFont="1" applyFill="1" applyBorder="1" applyAlignment="1">
      <alignment horizontal="center" vertical="center"/>
    </xf>
    <xf numFmtId="0" fontId="59" fillId="0" borderId="0" xfId="0" applyFont="1" applyFill="1" applyBorder="1" applyAlignment="1">
      <alignment horizontal="center" vertical="center"/>
    </xf>
    <xf numFmtId="0" fontId="59" fillId="0" borderId="0" xfId="0" applyFont="1" applyFill="1" applyBorder="1" applyAlignment="1">
      <alignment vertical="center"/>
    </xf>
    <xf numFmtId="0" fontId="39" fillId="0" borderId="86" xfId="0" applyFont="1" applyBorder="1" applyAlignment="1">
      <alignment vertical="center"/>
    </xf>
    <xf numFmtId="0" fontId="36" fillId="0" borderId="20" xfId="0" applyFont="1" applyFill="1" applyBorder="1" applyAlignment="1" applyProtection="1">
      <alignment vertical="center"/>
    </xf>
    <xf numFmtId="0" fontId="36" fillId="0" borderId="86" xfId="0" applyFont="1" applyFill="1" applyBorder="1" applyAlignment="1" applyProtection="1">
      <alignment vertical="center"/>
    </xf>
    <xf numFmtId="49" fontId="39" fillId="0" borderId="73" xfId="0" applyNumberFormat="1" applyFont="1" applyFill="1" applyBorder="1" applyAlignment="1" applyProtection="1">
      <alignment horizontal="left" vertical="center"/>
      <protection locked="0"/>
    </xf>
    <xf numFmtId="0" fontId="39" fillId="0" borderId="0" xfId="0" applyFont="1" applyAlignment="1" applyProtection="1">
      <alignment vertical="center"/>
    </xf>
    <xf numFmtId="49" fontId="40" fillId="0" borderId="0" xfId="0" applyNumberFormat="1" applyFont="1" applyFill="1" applyBorder="1" applyAlignment="1" applyProtection="1">
      <alignment horizontal="center" vertical="center"/>
    </xf>
    <xf numFmtId="0" fontId="64" fillId="0" borderId="0" xfId="0" applyFont="1" applyFill="1" applyBorder="1" applyAlignment="1" applyProtection="1">
      <alignment horizontal="center" vertical="center"/>
    </xf>
    <xf numFmtId="49" fontId="36" fillId="0" borderId="0" xfId="0" applyNumberFormat="1" applyFont="1" applyFill="1" applyBorder="1" applyAlignment="1" applyProtection="1">
      <alignment horizontal="center" vertical="center"/>
    </xf>
    <xf numFmtId="49" fontId="37" fillId="0" borderId="0" xfId="0" applyNumberFormat="1" applyFont="1" applyFill="1" applyBorder="1" applyAlignment="1" applyProtection="1">
      <alignment horizontal="center" vertical="center"/>
    </xf>
    <xf numFmtId="177" fontId="36" fillId="0" borderId="69" xfId="0" applyNumberFormat="1" applyFont="1" applyBorder="1" applyAlignment="1">
      <alignment horizontal="center" vertical="center" wrapText="1"/>
    </xf>
    <xf numFmtId="177" fontId="36" fillId="0" borderId="69" xfId="0" applyNumberFormat="1" applyFont="1" applyBorder="1" applyAlignment="1">
      <alignment horizontal="center" vertical="center"/>
    </xf>
    <xf numFmtId="49" fontId="36" fillId="20" borderId="0" xfId="0" applyNumberFormat="1" applyFont="1" applyFill="1" applyBorder="1" applyAlignment="1" applyProtection="1">
      <alignment horizontal="left" vertical="center" indent="2"/>
      <protection locked="0"/>
    </xf>
    <xf numFmtId="49" fontId="36" fillId="20" borderId="0" xfId="0" applyNumberFormat="1" applyFont="1" applyFill="1" applyBorder="1" applyAlignment="1" applyProtection="1">
      <alignment horizontal="center" vertical="center"/>
      <protection locked="0"/>
    </xf>
    <xf numFmtId="0" fontId="36" fillId="20" borderId="0" xfId="0" applyFont="1" applyFill="1" applyBorder="1" applyAlignment="1" applyProtection="1">
      <alignment horizontal="left" vertical="center"/>
      <protection locked="0"/>
    </xf>
    <xf numFmtId="0" fontId="36" fillId="20" borderId="0" xfId="0" applyFont="1" applyFill="1" applyBorder="1" applyAlignment="1" applyProtection="1">
      <alignment horizontal="center" vertical="center"/>
      <protection locked="0"/>
    </xf>
    <xf numFmtId="0" fontId="41" fillId="20" borderId="0" xfId="0" applyFont="1" applyFill="1" applyBorder="1" applyAlignment="1">
      <alignment readingOrder="1"/>
    </xf>
    <xf numFmtId="0" fontId="61" fillId="20" borderId="0" xfId="0" applyFont="1" applyFill="1" applyBorder="1" applyAlignment="1">
      <alignment readingOrder="1"/>
    </xf>
    <xf numFmtId="0" fontId="41" fillId="20" borderId="0" xfId="0" applyFont="1" applyFill="1" applyBorder="1" applyAlignment="1" applyProtection="1">
      <alignment horizontal="center" vertical="center"/>
      <protection locked="0"/>
    </xf>
    <xf numFmtId="0" fontId="41" fillId="20" borderId="0" xfId="0" applyFont="1" applyFill="1" applyBorder="1" applyAlignment="1">
      <alignment vertical="center"/>
    </xf>
    <xf numFmtId="0" fontId="41" fillId="20" borderId="13" xfId="0" applyFont="1" applyFill="1" applyBorder="1" applyAlignment="1">
      <alignment vertical="center"/>
    </xf>
    <xf numFmtId="49" fontId="36" fillId="20" borderId="70" xfId="0" applyNumberFormat="1" applyFont="1" applyFill="1" applyBorder="1" applyAlignment="1" applyProtection="1">
      <alignment horizontal="left" vertical="center" indent="2"/>
      <protection locked="0"/>
    </xf>
    <xf numFmtId="49" fontId="36" fillId="20" borderId="71" xfId="0" applyNumberFormat="1" applyFont="1" applyFill="1" applyBorder="1" applyAlignment="1" applyProtection="1">
      <alignment horizontal="center" vertical="center"/>
      <protection locked="0"/>
    </xf>
    <xf numFmtId="0" fontId="36" fillId="20" borderId="71" xfId="0" applyFont="1" applyFill="1" applyBorder="1" applyAlignment="1" applyProtection="1">
      <alignment horizontal="left" vertical="center"/>
      <protection locked="0"/>
    </xf>
    <xf numFmtId="0" fontId="36" fillId="20" borderId="71" xfId="0" applyFont="1" applyFill="1" applyBorder="1" applyAlignment="1" applyProtection="1">
      <alignment horizontal="center" vertical="center"/>
      <protection locked="0"/>
    </xf>
    <xf numFmtId="0" fontId="41" fillId="20" borderId="71" xfId="0" applyFont="1" applyFill="1" applyBorder="1" applyAlignment="1">
      <alignment readingOrder="1"/>
    </xf>
    <xf numFmtId="0" fontId="41" fillId="20" borderId="71" xfId="0" applyFont="1" applyFill="1" applyBorder="1" applyAlignment="1" applyProtection="1">
      <alignment horizontal="center" vertical="center"/>
      <protection locked="0"/>
    </xf>
    <xf numFmtId="0" fontId="41" fillId="20" borderId="71" xfId="0" applyFont="1" applyFill="1" applyBorder="1" applyAlignment="1">
      <alignment vertical="center"/>
    </xf>
    <xf numFmtId="0" fontId="41" fillId="20" borderId="72" xfId="0" applyFont="1" applyFill="1" applyBorder="1" applyAlignment="1">
      <alignment vertical="center"/>
    </xf>
    <xf numFmtId="49" fontId="39" fillId="0" borderId="0" xfId="0" applyNumberFormat="1" applyFont="1" applyBorder="1" applyAlignment="1" applyProtection="1">
      <alignment vertical="center"/>
    </xf>
    <xf numFmtId="49" fontId="39" fillId="0" borderId="0" xfId="0" applyNumberFormat="1" applyFont="1" applyAlignment="1" applyProtection="1">
      <alignment vertical="center"/>
    </xf>
    <xf numFmtId="0" fontId="45" fillId="0" borderId="35" xfId="0" applyFont="1" applyBorder="1" applyAlignment="1">
      <alignment horizontal="center" vertical="center" wrapText="1"/>
    </xf>
    <xf numFmtId="0" fontId="45" fillId="0" borderId="35" xfId="0" applyFont="1" applyBorder="1" applyAlignment="1">
      <alignment vertical="center"/>
    </xf>
    <xf numFmtId="0" fontId="45" fillId="0" borderId="78" xfId="0" applyFont="1" applyBorder="1" applyAlignment="1">
      <alignment vertical="center"/>
    </xf>
    <xf numFmtId="0" fontId="45" fillId="0" borderId="22" xfId="0" applyFont="1" applyBorder="1" applyAlignment="1">
      <alignment horizontal="center" vertical="center" wrapText="1"/>
    </xf>
    <xf numFmtId="0" fontId="45" fillId="0" borderId="22" xfId="0" applyFont="1" applyBorder="1" applyAlignment="1">
      <alignment horizontal="center" vertical="center"/>
    </xf>
    <xf numFmtId="0" fontId="45" fillId="0" borderId="23" xfId="0" applyFont="1" applyBorder="1" applyAlignment="1">
      <alignment horizontal="center" vertical="center"/>
    </xf>
    <xf numFmtId="0" fontId="45" fillId="20" borderId="31" xfId="0" applyFont="1" applyFill="1" applyBorder="1" applyAlignment="1" applyProtection="1">
      <alignment horizontal="center" vertical="center"/>
    </xf>
    <xf numFmtId="49" fontId="45" fillId="20" borderId="30" xfId="0" applyNumberFormat="1" applyFont="1" applyFill="1" applyBorder="1" applyAlignment="1" applyProtection="1">
      <alignment horizontal="center" vertical="center"/>
    </xf>
    <xf numFmtId="49" fontId="45" fillId="20" borderId="31" xfId="0" applyNumberFormat="1" applyFont="1" applyFill="1" applyBorder="1" applyAlignment="1" applyProtection="1">
      <alignment horizontal="center" vertical="center"/>
    </xf>
    <xf numFmtId="49" fontId="45" fillId="20" borderId="32" xfId="0" applyNumberFormat="1" applyFont="1" applyFill="1" applyBorder="1" applyAlignment="1" applyProtection="1">
      <alignment horizontal="center" vertical="center"/>
    </xf>
    <xf numFmtId="0" fontId="45" fillId="20" borderId="30" xfId="0" applyFont="1" applyFill="1" applyBorder="1" applyAlignment="1" applyProtection="1">
      <alignment horizontal="center" vertical="center"/>
    </xf>
    <xf numFmtId="0" fontId="45" fillId="20" borderId="32" xfId="0" applyFont="1" applyFill="1" applyBorder="1" applyAlignment="1" applyProtection="1">
      <alignment horizontal="center" vertical="center"/>
    </xf>
    <xf numFmtId="0" fontId="45" fillId="20" borderId="31" xfId="0" applyFont="1" applyFill="1" applyBorder="1" applyAlignment="1">
      <alignment horizontal="center" vertical="center" wrapText="1"/>
    </xf>
    <xf numFmtId="0" fontId="65" fillId="20" borderId="31" xfId="0" applyFont="1" applyFill="1" applyBorder="1" applyAlignment="1">
      <alignment horizontal="center" vertical="center" wrapText="1"/>
    </xf>
    <xf numFmtId="0" fontId="45" fillId="20" borderId="31" xfId="0" applyFont="1" applyFill="1" applyBorder="1" applyAlignment="1">
      <alignment horizontal="center" vertical="center"/>
    </xf>
    <xf numFmtId="0" fontId="45" fillId="20" borderId="32" xfId="0" applyFont="1" applyFill="1" applyBorder="1" applyAlignment="1">
      <alignment horizontal="center" vertical="center"/>
    </xf>
    <xf numFmtId="0" fontId="36" fillId="0" borderId="12" xfId="0" applyFont="1" applyFill="1" applyBorder="1" applyAlignment="1" applyProtection="1">
      <alignment horizontal="center" vertical="center"/>
    </xf>
    <xf numFmtId="0" fontId="39" fillId="0" borderId="13" xfId="0" applyFont="1" applyBorder="1" applyAlignment="1">
      <alignment vertical="center"/>
    </xf>
    <xf numFmtId="0" fontId="38" fillId="0" borderId="0" xfId="0" applyFont="1" applyFill="1" applyBorder="1" applyAlignment="1" applyProtection="1">
      <alignment vertical="center"/>
      <protection locked="0"/>
    </xf>
    <xf numFmtId="0" fontId="38" fillId="0" borderId="0" xfId="0" applyFont="1" applyFill="1" applyBorder="1" applyAlignment="1" applyProtection="1">
      <alignment horizontal="center" vertical="center"/>
      <protection locked="0"/>
    </xf>
    <xf numFmtId="0" fontId="62" fillId="0" borderId="0" xfId="0" applyFont="1" applyFill="1" applyBorder="1" applyAlignment="1" applyProtection="1">
      <alignment vertical="center"/>
      <protection locked="0"/>
    </xf>
    <xf numFmtId="0" fontId="38" fillId="0" borderId="17" xfId="0" applyFont="1" applyFill="1" applyBorder="1" applyAlignment="1" applyProtection="1">
      <alignment vertical="center"/>
      <protection locked="0"/>
    </xf>
    <xf numFmtId="0" fontId="41" fillId="0" borderId="0" xfId="0" applyFont="1" applyFill="1" applyBorder="1" applyAlignment="1" applyProtection="1">
      <alignment vertical="center"/>
      <protection locked="0"/>
    </xf>
    <xf numFmtId="0" fontId="43" fillId="0" borderId="0" xfId="0" applyFont="1" applyFill="1" applyBorder="1" applyAlignment="1" applyProtection="1">
      <alignment horizontal="center" vertical="center"/>
      <protection locked="0"/>
    </xf>
    <xf numFmtId="0" fontId="46" fillId="0" borderId="0" xfId="0" applyFont="1" applyFill="1" applyBorder="1" applyAlignment="1" applyProtection="1">
      <alignment vertical="center"/>
      <protection locked="0"/>
    </xf>
    <xf numFmtId="0" fontId="41" fillId="0" borderId="21" xfId="0" applyFont="1" applyBorder="1" applyAlignment="1">
      <alignment vertical="center"/>
    </xf>
    <xf numFmtId="0" fontId="39" fillId="0" borderId="20" xfId="0" applyFont="1" applyBorder="1" applyAlignment="1" applyProtection="1">
      <alignment vertical="center"/>
    </xf>
    <xf numFmtId="0" fontId="5" fillId="0" borderId="0" xfId="0" applyNumberFormat="1" applyFont="1" applyFill="1" applyBorder="1" applyAlignment="1">
      <alignment wrapText="1"/>
    </xf>
    <xf numFmtId="0" fontId="59" fillId="0" borderId="0" xfId="0" applyNumberFormat="1" applyFont="1" applyFill="1" applyBorder="1" applyAlignment="1">
      <alignment horizontal="center" vertical="center" wrapText="1"/>
    </xf>
    <xf numFmtId="0" fontId="39" fillId="0" borderId="15" xfId="0" applyFont="1" applyFill="1" applyBorder="1" applyAlignment="1" applyProtection="1">
      <alignment vertical="center"/>
    </xf>
    <xf numFmtId="0" fontId="41" fillId="0" borderId="14" xfId="0" applyFont="1" applyFill="1" applyBorder="1" applyAlignment="1" applyProtection="1">
      <alignment vertical="center" wrapText="1"/>
    </xf>
    <xf numFmtId="0" fontId="41" fillId="0" borderId="0" xfId="0" applyFont="1" applyFill="1" applyBorder="1" applyAlignment="1" applyProtection="1">
      <alignment vertical="center" wrapText="1"/>
    </xf>
    <xf numFmtId="0" fontId="38" fillId="0" borderId="0" xfId="0" applyFont="1" applyFill="1" applyBorder="1" applyAlignment="1" applyProtection="1">
      <alignment horizontal="left" vertical="center"/>
      <protection locked="0"/>
    </xf>
    <xf numFmtId="0" fontId="41" fillId="0" borderId="14" xfId="0" applyFont="1" applyFill="1" applyBorder="1" applyAlignment="1" applyProtection="1">
      <alignment vertical="center"/>
      <protection locked="0"/>
    </xf>
    <xf numFmtId="0" fontId="39" fillId="2" borderId="0" xfId="0" applyFont="1" applyFill="1" applyBorder="1" applyAlignment="1" applyProtection="1">
      <alignment horizontal="center" vertical="center"/>
      <protection locked="0"/>
    </xf>
    <xf numFmtId="0" fontId="39" fillId="2" borderId="0" xfId="0" applyFont="1" applyFill="1" applyBorder="1" applyAlignment="1" applyProtection="1">
      <alignment vertical="center"/>
      <protection locked="0"/>
    </xf>
    <xf numFmtId="0" fontId="46" fillId="0" borderId="0" xfId="0" applyFont="1" applyBorder="1" applyAlignment="1">
      <alignment horizontal="center" vertical="center" wrapText="1"/>
    </xf>
    <xf numFmtId="0" fontId="41" fillId="0" borderId="0" xfId="0" applyFont="1" applyBorder="1" applyAlignment="1">
      <alignment horizontal="left" vertical="center"/>
    </xf>
    <xf numFmtId="0" fontId="39" fillId="0" borderId="15" xfId="0" applyFont="1" applyBorder="1" applyAlignment="1">
      <alignment horizontal="left" vertical="center"/>
    </xf>
    <xf numFmtId="0" fontId="41" fillId="0" borderId="15" xfId="0" applyFont="1" applyFill="1" applyBorder="1" applyAlignment="1" applyProtection="1">
      <alignment horizontal="left" vertical="center"/>
    </xf>
    <xf numFmtId="177" fontId="39" fillId="0" borderId="0" xfId="0" applyNumberFormat="1" applyFont="1" applyFill="1" applyBorder="1" applyAlignment="1">
      <alignment horizontal="left" vertical="center" wrapText="1"/>
    </xf>
    <xf numFmtId="177" fontId="59" fillId="0" borderId="0" xfId="0" applyNumberFormat="1" applyFont="1" applyFill="1" applyBorder="1" applyAlignment="1">
      <alignment horizontal="left" vertical="center" wrapText="1"/>
    </xf>
    <xf numFmtId="0" fontId="59" fillId="0" borderId="0" xfId="0" applyFont="1" applyFill="1" applyBorder="1" applyAlignment="1">
      <alignment horizontal="left" vertical="center" wrapText="1"/>
    </xf>
    <xf numFmtId="0" fontId="41" fillId="0" borderId="14" xfId="0" applyFont="1" applyFill="1" applyBorder="1" applyAlignment="1" applyProtection="1">
      <alignment horizontal="left" vertical="center" wrapText="1"/>
      <protection locked="0"/>
    </xf>
    <xf numFmtId="0" fontId="41" fillId="0" borderId="0" xfId="0" applyFont="1" applyFill="1" applyBorder="1" applyAlignment="1" applyProtection="1">
      <alignment horizontal="left" vertical="center" wrapText="1"/>
      <protection locked="0"/>
    </xf>
    <xf numFmtId="0" fontId="59" fillId="0" borderId="0" xfId="0" applyNumberFormat="1" applyFont="1" applyFill="1" applyBorder="1" applyAlignment="1">
      <alignment horizontal="left" vertical="center" wrapText="1"/>
    </xf>
    <xf numFmtId="0" fontId="39" fillId="0" borderId="0" xfId="0" applyFont="1" applyFill="1" applyBorder="1" applyAlignment="1">
      <alignment horizontal="left" vertical="center" wrapText="1"/>
    </xf>
    <xf numFmtId="0" fontId="39" fillId="0" borderId="0" xfId="0" applyFont="1" applyFill="1" applyBorder="1" applyAlignment="1">
      <alignment horizontal="left" vertical="center"/>
    </xf>
    <xf numFmtId="0" fontId="41" fillId="0" borderId="14" xfId="0" applyFont="1" applyFill="1" applyBorder="1" applyAlignment="1" applyProtection="1">
      <alignment horizontal="left" vertical="center"/>
      <protection locked="0"/>
    </xf>
    <xf numFmtId="0" fontId="41" fillId="0" borderId="0" xfId="0" applyFont="1" applyFill="1" applyBorder="1" applyAlignment="1" applyProtection="1">
      <alignment horizontal="left" vertical="center"/>
      <protection locked="0"/>
    </xf>
    <xf numFmtId="0" fontId="68" fillId="0" borderId="0" xfId="0" applyFont="1" applyBorder="1" applyAlignment="1">
      <alignment horizontal="left" vertical="center" wrapText="1"/>
    </xf>
    <xf numFmtId="0" fontId="46" fillId="0" borderId="0" xfId="0" applyFont="1" applyBorder="1" applyAlignment="1">
      <alignment horizontal="left" vertical="center" wrapText="1"/>
    </xf>
    <xf numFmtId="0" fontId="38" fillId="0" borderId="93" xfId="0" applyFont="1" applyFill="1" applyBorder="1" applyAlignment="1" applyProtection="1">
      <alignment vertical="center"/>
      <protection locked="0"/>
    </xf>
    <xf numFmtId="0" fontId="38" fillId="0" borderId="75" xfId="0" applyFont="1" applyFill="1" applyBorder="1" applyAlignment="1" applyProtection="1">
      <alignment vertical="center"/>
      <protection locked="0"/>
    </xf>
    <xf numFmtId="0" fontId="38" fillId="0" borderId="94" xfId="0" applyFont="1" applyFill="1" applyBorder="1" applyAlignment="1" applyProtection="1">
      <alignment vertical="center"/>
      <protection locked="0"/>
    </xf>
    <xf numFmtId="0" fontId="38" fillId="0" borderId="24" xfId="0" applyFont="1" applyFill="1" applyBorder="1" applyAlignment="1" applyProtection="1">
      <alignment vertical="center"/>
      <protection locked="0"/>
    </xf>
    <xf numFmtId="0" fontId="38" fillId="0" borderId="0" xfId="0" applyFont="1" applyFill="1" applyBorder="1" applyAlignment="1" applyProtection="1">
      <alignment horizontal="center" vertical="center"/>
    </xf>
    <xf numFmtId="0" fontId="38" fillId="21" borderId="0" xfId="0" applyFont="1" applyFill="1" applyBorder="1" applyAlignment="1" applyProtection="1">
      <alignment horizontal="center" vertical="center"/>
    </xf>
    <xf numFmtId="0" fontId="38" fillId="19" borderId="0" xfId="0" applyFont="1" applyFill="1" applyBorder="1" applyAlignment="1" applyProtection="1">
      <alignment horizontal="center" vertical="center"/>
    </xf>
    <xf numFmtId="0" fontId="0" fillId="0" borderId="0" xfId="0" applyFill="1" applyBorder="1" applyAlignment="1">
      <alignment vertical="center"/>
    </xf>
    <xf numFmtId="0" fontId="36" fillId="18" borderId="14" xfId="0" applyFont="1" applyFill="1" applyBorder="1" applyAlignment="1" applyProtection="1">
      <alignment horizontal="center" vertical="center"/>
    </xf>
    <xf numFmtId="0" fontId="36" fillId="18" borderId="0" xfId="0" applyFont="1" applyFill="1" applyBorder="1" applyAlignment="1" applyProtection="1">
      <alignment horizontal="center" vertical="center"/>
    </xf>
    <xf numFmtId="0" fontId="40" fillId="18" borderId="0" xfId="0" applyFont="1" applyFill="1" applyBorder="1" applyAlignment="1" applyProtection="1">
      <alignment horizontal="center" vertical="center"/>
    </xf>
    <xf numFmtId="0" fontId="39" fillId="18" borderId="15" xfId="0" applyFont="1" applyFill="1" applyBorder="1" applyAlignment="1">
      <alignment vertical="center"/>
    </xf>
    <xf numFmtId="0" fontId="0" fillId="18" borderId="0" xfId="0" applyFill="1"/>
    <xf numFmtId="0" fontId="35" fillId="18" borderId="0" xfId="0" applyFont="1" applyFill="1" applyBorder="1" applyAlignment="1" applyProtection="1">
      <alignment horizontal="center" vertical="center"/>
    </xf>
    <xf numFmtId="0" fontId="41" fillId="18" borderId="0" xfId="0" applyFont="1" applyFill="1" applyBorder="1" applyAlignment="1" applyProtection="1">
      <alignment horizontal="left" vertical="center"/>
    </xf>
    <xf numFmtId="0" fontId="41" fillId="18" borderId="0" xfId="0" applyFont="1" applyFill="1" applyBorder="1" applyAlignment="1">
      <alignment horizontal="left" vertical="center"/>
    </xf>
    <xf numFmtId="0" fontId="39" fillId="18" borderId="0" xfId="0" applyFont="1" applyFill="1" applyBorder="1" applyAlignment="1">
      <alignment horizontal="left" vertical="center"/>
    </xf>
    <xf numFmtId="0" fontId="39" fillId="18" borderId="15" xfId="0" applyFont="1" applyFill="1" applyBorder="1" applyAlignment="1">
      <alignment horizontal="left" vertical="center"/>
    </xf>
    <xf numFmtId="0" fontId="41" fillId="18" borderId="14" xfId="0" applyFont="1" applyFill="1" applyBorder="1" applyAlignment="1" applyProtection="1">
      <alignment horizontal="center" vertical="center"/>
    </xf>
    <xf numFmtId="177" fontId="59" fillId="18" borderId="0" xfId="0" applyNumberFormat="1" applyFont="1" applyFill="1" applyBorder="1" applyAlignment="1">
      <alignment horizontal="center" vertical="center" wrapText="1"/>
    </xf>
    <xf numFmtId="0" fontId="59" fillId="18" borderId="0" xfId="0" applyFont="1" applyFill="1" applyBorder="1" applyAlignment="1">
      <alignment horizontal="center" vertical="center" wrapText="1"/>
    </xf>
    <xf numFmtId="0" fontId="59" fillId="18" borderId="0" xfId="0" applyNumberFormat="1" applyFont="1" applyFill="1" applyBorder="1" applyAlignment="1">
      <alignment horizontal="center" vertical="center" wrapText="1"/>
    </xf>
    <xf numFmtId="0" fontId="46" fillId="18" borderId="0" xfId="0" applyFont="1" applyFill="1" applyBorder="1" applyAlignment="1">
      <alignment horizontal="center" vertical="center" wrapText="1"/>
    </xf>
    <xf numFmtId="0" fontId="39" fillId="18" borderId="15" xfId="0" applyFont="1" applyFill="1" applyBorder="1" applyAlignment="1" applyProtection="1">
      <alignment vertical="center"/>
    </xf>
    <xf numFmtId="0" fontId="41" fillId="18" borderId="14" xfId="0" applyFont="1" applyFill="1" applyBorder="1" applyAlignment="1" applyProtection="1">
      <alignment vertical="center" wrapText="1"/>
    </xf>
    <xf numFmtId="0" fontId="41" fillId="18" borderId="14" xfId="0" applyFont="1" applyFill="1" applyBorder="1" applyAlignment="1" applyProtection="1">
      <alignment vertical="center"/>
    </xf>
    <xf numFmtId="0" fontId="38" fillId="18" borderId="0" xfId="0" applyFont="1" applyFill="1" applyBorder="1" applyAlignment="1" applyProtection="1">
      <alignment horizontal="center" vertical="center"/>
      <protection locked="0"/>
    </xf>
    <xf numFmtId="0" fontId="41" fillId="18" borderId="14" xfId="0" applyFont="1" applyFill="1" applyBorder="1" applyAlignment="1" applyProtection="1">
      <alignment horizontal="center" vertical="center"/>
      <protection locked="0"/>
    </xf>
    <xf numFmtId="0" fontId="41" fillId="18" borderId="0" xfId="0" applyFont="1" applyFill="1" applyBorder="1" applyAlignment="1" applyProtection="1">
      <alignment horizontal="center" vertical="center"/>
      <protection locked="0"/>
    </xf>
    <xf numFmtId="0" fontId="38" fillId="18" borderId="0" xfId="0" applyFont="1" applyFill="1" applyBorder="1" applyAlignment="1" applyProtection="1">
      <alignment horizontal="left" vertical="center"/>
      <protection locked="0"/>
    </xf>
    <xf numFmtId="0" fontId="41" fillId="18" borderId="14" xfId="0" applyFont="1" applyFill="1" applyBorder="1" applyAlignment="1" applyProtection="1">
      <alignment vertical="center"/>
      <protection locked="0"/>
    </xf>
    <xf numFmtId="0" fontId="39" fillId="25" borderId="0" xfId="0" applyFont="1" applyFill="1" applyBorder="1" applyAlignment="1" applyProtection="1">
      <alignment horizontal="center" vertical="center"/>
      <protection locked="0"/>
    </xf>
    <xf numFmtId="0" fontId="39" fillId="25" borderId="0" xfId="0" applyFont="1" applyFill="1" applyBorder="1" applyAlignment="1" applyProtection="1">
      <alignment vertical="center"/>
      <protection locked="0"/>
    </xf>
    <xf numFmtId="0" fontId="39" fillId="18" borderId="0" xfId="0" applyFont="1" applyFill="1" applyBorder="1" applyAlignment="1">
      <alignment horizontal="center" vertical="center" wrapText="1"/>
    </xf>
    <xf numFmtId="0" fontId="41" fillId="18" borderId="0" xfId="0" applyFont="1" applyFill="1" applyBorder="1" applyAlignment="1">
      <alignment horizontal="center" vertical="center"/>
    </xf>
    <xf numFmtId="0" fontId="59" fillId="18" borderId="0" xfId="0" applyFont="1" applyFill="1" applyBorder="1" applyAlignment="1">
      <alignment horizontal="center" vertical="center"/>
    </xf>
    <xf numFmtId="0" fontId="59" fillId="18" borderId="0" xfId="0" applyFont="1" applyFill="1" applyBorder="1" applyAlignment="1">
      <alignment vertical="center"/>
    </xf>
    <xf numFmtId="0" fontId="39" fillId="18" borderId="0" xfId="0" applyFont="1" applyFill="1" applyBorder="1" applyAlignment="1" applyProtection="1">
      <alignment horizontal="left" vertical="center"/>
    </xf>
    <xf numFmtId="0" fontId="41" fillId="18" borderId="20" xfId="0" applyFont="1" applyFill="1" applyBorder="1" applyAlignment="1" applyProtection="1">
      <alignment horizontal="left" vertical="center"/>
    </xf>
    <xf numFmtId="0" fontId="46" fillId="18" borderId="0" xfId="0" applyFont="1" applyFill="1" applyBorder="1" applyAlignment="1" applyProtection="1">
      <alignment horizontal="center" vertical="center"/>
    </xf>
    <xf numFmtId="14" fontId="38" fillId="18" borderId="0" xfId="0" applyNumberFormat="1" applyFont="1" applyFill="1" applyBorder="1" applyAlignment="1" applyProtection="1">
      <alignment vertical="center"/>
    </xf>
    <xf numFmtId="0" fontId="69" fillId="18" borderId="0" xfId="0" applyFont="1" applyFill="1" applyBorder="1" applyAlignment="1" applyProtection="1">
      <alignment vertical="center"/>
    </xf>
    <xf numFmtId="0" fontId="69" fillId="18" borderId="21" xfId="0" applyFont="1" applyFill="1" applyBorder="1" applyAlignment="1" applyProtection="1">
      <alignment vertical="center"/>
    </xf>
    <xf numFmtId="0" fontId="41" fillId="0" borderId="20" xfId="0" applyFont="1" applyFill="1" applyBorder="1" applyAlignment="1" applyProtection="1">
      <alignment vertical="center"/>
      <protection locked="0"/>
    </xf>
    <xf numFmtId="0" fontId="41" fillId="18" borderId="86" xfId="0" applyFont="1" applyFill="1" applyBorder="1" applyAlignment="1" applyProtection="1">
      <alignment vertical="center"/>
    </xf>
    <xf numFmtId="0" fontId="41" fillId="18" borderId="86" xfId="0" applyFont="1" applyFill="1" applyBorder="1" applyAlignment="1" applyProtection="1">
      <alignment vertical="center" wrapText="1"/>
    </xf>
    <xf numFmtId="0" fontId="39" fillId="18" borderId="86" xfId="0" applyFont="1" applyFill="1" applyBorder="1" applyAlignment="1" applyProtection="1">
      <alignment vertical="center"/>
    </xf>
    <xf numFmtId="0" fontId="39" fillId="0" borderId="86" xfId="0" applyFont="1" applyBorder="1" applyAlignment="1" applyProtection="1">
      <alignment vertical="center"/>
    </xf>
    <xf numFmtId="0" fontId="45" fillId="20" borderId="98" xfId="0" applyFont="1" applyFill="1" applyBorder="1" applyAlignment="1">
      <alignment horizontal="center" vertical="center"/>
    </xf>
    <xf numFmtId="0" fontId="45" fillId="0" borderId="97" xfId="0" applyFont="1" applyBorder="1" applyAlignment="1">
      <alignment horizontal="center" vertical="center"/>
    </xf>
    <xf numFmtId="0" fontId="45" fillId="0" borderId="48" xfId="0" applyFont="1" applyBorder="1" applyAlignment="1">
      <alignment vertical="center"/>
    </xf>
    <xf numFmtId="0" fontId="0" fillId="0" borderId="0" xfId="0" applyAlignment="1" applyProtection="1">
      <alignment vertical="center"/>
    </xf>
    <xf numFmtId="0" fontId="0" fillId="20" borderId="0" xfId="0" applyFill="1"/>
    <xf numFmtId="0" fontId="77" fillId="20" borderId="0" xfId="0" applyFont="1" applyFill="1"/>
    <xf numFmtId="0" fontId="0" fillId="0" borderId="0" xfId="0" applyFill="1" applyBorder="1"/>
    <xf numFmtId="0" fontId="41" fillId="0" borderId="0" xfId="0" applyFont="1" applyFill="1" applyBorder="1" applyAlignment="1" applyProtection="1">
      <alignment horizontal="center" vertical="center"/>
    </xf>
    <xf numFmtId="49" fontId="39" fillId="0" borderId="69" xfId="0" applyNumberFormat="1" applyFont="1" applyFill="1" applyBorder="1" applyAlignment="1" applyProtection="1">
      <alignment horizontal="left" vertical="center"/>
      <protection locked="0"/>
    </xf>
    <xf numFmtId="0" fontId="36" fillId="11" borderId="69" xfId="0" applyFont="1" applyFill="1" applyBorder="1" applyAlignment="1" applyProtection="1">
      <alignment horizontal="center" vertical="center" wrapText="1"/>
    </xf>
    <xf numFmtId="0" fontId="36" fillId="0" borderId="0" xfId="0" applyFont="1" applyFill="1" applyBorder="1" applyAlignment="1" applyProtection="1">
      <alignment horizontal="center" vertical="center"/>
    </xf>
    <xf numFmtId="0" fontId="39" fillId="0" borderId="0" xfId="0" applyFont="1" applyBorder="1" applyAlignment="1" applyProtection="1">
      <alignment horizontal="left" vertical="center"/>
    </xf>
    <xf numFmtId="0" fontId="36" fillId="0" borderId="20" xfId="0" applyFont="1" applyFill="1" applyBorder="1" applyAlignment="1" applyProtection="1">
      <alignment horizontal="center" vertical="center"/>
    </xf>
    <xf numFmtId="0" fontId="41" fillId="0" borderId="0" xfId="0" applyFont="1" applyFill="1" applyBorder="1" applyAlignment="1" applyProtection="1">
      <alignment horizontal="left" vertical="center"/>
    </xf>
    <xf numFmtId="0" fontId="41" fillId="0" borderId="0" xfId="0" applyFont="1" applyBorder="1" applyAlignment="1" applyProtection="1">
      <alignment horizontal="left" vertical="center"/>
    </xf>
    <xf numFmtId="14" fontId="47" fillId="0" borderId="0" xfId="0" applyNumberFormat="1" applyFont="1" applyFill="1" applyBorder="1" applyAlignment="1" applyProtection="1"/>
    <xf numFmtId="14" fontId="47" fillId="0" borderId="0" xfId="0" applyNumberFormat="1" applyFont="1" applyFill="1" applyBorder="1" applyAlignment="1" applyProtection="1">
      <alignment vertical="center"/>
    </xf>
    <xf numFmtId="0" fontId="36" fillId="24" borderId="108" xfId="0" applyFont="1" applyFill="1" applyBorder="1" applyAlignment="1" applyProtection="1">
      <alignment vertical="center" textRotation="90"/>
    </xf>
    <xf numFmtId="0" fontId="36" fillId="24" borderId="109" xfId="0" applyFont="1" applyFill="1" applyBorder="1" applyAlignment="1" applyProtection="1">
      <alignment vertical="center" textRotation="90"/>
    </xf>
    <xf numFmtId="0" fontId="41" fillId="24" borderId="109" xfId="0" applyFont="1" applyFill="1" applyBorder="1" applyAlignment="1" applyProtection="1">
      <alignment vertical="center" textRotation="90"/>
    </xf>
    <xf numFmtId="0" fontId="41" fillId="24" borderId="110" xfId="0" applyFont="1" applyFill="1" applyBorder="1" applyAlignment="1" applyProtection="1">
      <alignment vertical="center" textRotation="90"/>
    </xf>
    <xf numFmtId="0" fontId="41" fillId="18" borderId="73" xfId="0" applyFont="1" applyFill="1" applyBorder="1" applyAlignment="1" applyProtection="1">
      <alignment horizontal="center" vertical="center"/>
    </xf>
    <xf numFmtId="0" fontId="41" fillId="25" borderId="73" xfId="0" applyFont="1" applyFill="1" applyBorder="1" applyAlignment="1" applyProtection="1">
      <alignment horizontal="center" vertical="center"/>
    </xf>
    <xf numFmtId="0" fontId="41" fillId="25" borderId="73" xfId="0" applyFont="1" applyFill="1" applyBorder="1" applyAlignment="1">
      <alignment horizontal="center" vertical="center"/>
    </xf>
    <xf numFmtId="0" fontId="41" fillId="25" borderId="73" xfId="0" applyFont="1" applyFill="1" applyBorder="1" applyAlignment="1" applyProtection="1">
      <alignment horizontal="center" vertical="center"/>
      <protection locked="0"/>
    </xf>
    <xf numFmtId="0" fontId="41" fillId="18" borderId="43" xfId="0" applyFont="1" applyFill="1" applyBorder="1" applyAlignment="1" applyProtection="1">
      <alignment horizontal="center" vertical="center"/>
    </xf>
    <xf numFmtId="0" fontId="41" fillId="25" borderId="43" xfId="0" applyFont="1" applyFill="1" applyBorder="1" applyAlignment="1" applyProtection="1">
      <alignment horizontal="center" vertical="center"/>
    </xf>
    <xf numFmtId="0" fontId="41" fillId="25" borderId="43" xfId="0" applyFont="1" applyFill="1" applyBorder="1" applyAlignment="1">
      <alignment horizontal="center" vertical="center"/>
    </xf>
    <xf numFmtId="0" fontId="41" fillId="25" borderId="43" xfId="0" applyFont="1" applyFill="1" applyBorder="1" applyAlignment="1" applyProtection="1">
      <alignment horizontal="center" vertical="center"/>
      <protection locked="0"/>
    </xf>
    <xf numFmtId="0" fontId="41" fillId="18" borderId="43" xfId="0" applyFont="1" applyFill="1" applyBorder="1" applyAlignment="1" applyProtection="1">
      <alignment horizontal="center" vertical="center" wrapText="1"/>
      <protection locked="0"/>
    </xf>
    <xf numFmtId="0" fontId="41" fillId="18" borderId="43" xfId="0" applyFont="1" applyFill="1" applyBorder="1" applyAlignment="1" applyProtection="1">
      <alignment horizontal="center" vertical="center" wrapText="1"/>
    </xf>
    <xf numFmtId="0" fontId="41" fillId="18" borderId="43" xfId="0" applyFont="1" applyFill="1" applyBorder="1" applyAlignment="1">
      <alignment horizontal="center" vertical="center"/>
    </xf>
    <xf numFmtId="0" fontId="41" fillId="18" borderId="35" xfId="0" applyFont="1" applyFill="1" applyBorder="1" applyAlignment="1">
      <alignment horizontal="center" vertical="center"/>
    </xf>
    <xf numFmtId="0" fontId="41" fillId="25" borderId="35" xfId="0" applyFont="1" applyFill="1" applyBorder="1" applyAlignment="1" applyProtection="1">
      <alignment horizontal="center" vertical="center"/>
      <protection locked="0"/>
    </xf>
    <xf numFmtId="0" fontId="41" fillId="0" borderId="15" xfId="0" applyFont="1" applyFill="1" applyBorder="1" applyAlignment="1" applyProtection="1">
      <alignment horizontal="center" vertical="center"/>
      <protection locked="0"/>
    </xf>
    <xf numFmtId="0" fontId="41" fillId="0" borderId="99" xfId="0" applyFont="1" applyFill="1" applyBorder="1" applyAlignment="1" applyProtection="1">
      <alignment horizontal="center" vertical="center"/>
      <protection locked="0"/>
    </xf>
    <xf numFmtId="0" fontId="41" fillId="0" borderId="100" xfId="0" applyFont="1" applyFill="1" applyBorder="1" applyAlignment="1" applyProtection="1">
      <alignment horizontal="center" vertical="center"/>
      <protection locked="0"/>
    </xf>
    <xf numFmtId="0" fontId="41" fillId="0" borderId="84" xfId="0" applyFont="1" applyFill="1" applyBorder="1" applyAlignment="1" applyProtection="1">
      <alignment horizontal="center" vertical="center"/>
      <protection locked="0"/>
    </xf>
    <xf numFmtId="0" fontId="41" fillId="0" borderId="101" xfId="0" applyFont="1" applyFill="1" applyBorder="1" applyAlignment="1" applyProtection="1">
      <alignment horizontal="center" vertical="center"/>
      <protection locked="0"/>
    </xf>
    <xf numFmtId="0" fontId="41" fillId="0" borderId="47" xfId="0" applyFont="1" applyFill="1" applyBorder="1" applyAlignment="1" applyProtection="1">
      <alignment horizontal="center" vertical="center"/>
      <protection locked="0"/>
    </xf>
    <xf numFmtId="0" fontId="41" fillId="0" borderId="21" xfId="0" applyFont="1" applyFill="1" applyBorder="1" applyAlignment="1" applyProtection="1">
      <alignment horizontal="center" vertical="center"/>
      <protection locked="0"/>
    </xf>
    <xf numFmtId="0" fontId="41" fillId="0" borderId="82" xfId="0" applyFont="1" applyFill="1" applyBorder="1" applyAlignment="1" applyProtection="1">
      <alignment horizontal="center" vertical="center"/>
      <protection locked="0"/>
    </xf>
    <xf numFmtId="0" fontId="41" fillId="0" borderId="102" xfId="0" applyFont="1" applyFill="1" applyBorder="1" applyAlignment="1" applyProtection="1">
      <alignment horizontal="center" vertical="center"/>
      <protection locked="0"/>
    </xf>
    <xf numFmtId="0" fontId="41" fillId="0" borderId="34" xfId="0" applyFont="1" applyFill="1" applyBorder="1" applyAlignment="1" applyProtection="1">
      <alignment horizontal="center" vertical="center"/>
      <protection locked="0"/>
    </xf>
    <xf numFmtId="0" fontId="0" fillId="0" borderId="109" xfId="0" applyBorder="1"/>
    <xf numFmtId="0" fontId="45" fillId="20" borderId="111" xfId="0" applyFont="1" applyFill="1" applyBorder="1" applyAlignment="1">
      <alignment horizontal="center" vertical="center" textRotation="90" wrapText="1"/>
    </xf>
    <xf numFmtId="0" fontId="74" fillId="30" borderId="108" xfId="0" applyFont="1" applyFill="1" applyBorder="1" applyAlignment="1">
      <alignment horizontal="center" vertical="center"/>
    </xf>
    <xf numFmtId="0" fontId="39" fillId="0" borderId="108" xfId="0" applyFont="1" applyBorder="1" applyAlignment="1">
      <alignment horizontal="center" vertical="center"/>
    </xf>
    <xf numFmtId="0" fontId="0" fillId="29" borderId="108" xfId="0" applyFill="1" applyBorder="1" applyAlignment="1">
      <alignment vertical="center"/>
    </xf>
    <xf numFmtId="9" fontId="39" fillId="0" borderId="108" xfId="0" applyNumberFormat="1" applyFont="1" applyBorder="1" applyAlignment="1">
      <alignment horizontal="center" vertical="center"/>
    </xf>
    <xf numFmtId="0" fontId="47" fillId="11" borderId="69" xfId="0" applyFont="1" applyFill="1" applyBorder="1" applyAlignment="1" applyProtection="1">
      <alignment horizontal="center" vertical="center" textRotation="90" wrapText="1"/>
    </xf>
    <xf numFmtId="49" fontId="39" fillId="0" borderId="112" xfId="0" applyNumberFormat="1" applyFont="1" applyFill="1" applyBorder="1" applyAlignment="1" applyProtection="1">
      <alignment horizontal="left" vertical="center"/>
      <protection locked="0"/>
    </xf>
    <xf numFmtId="49" fontId="39" fillId="0" borderId="113" xfId="0" applyNumberFormat="1" applyFont="1" applyFill="1" applyBorder="1" applyAlignment="1" applyProtection="1">
      <alignment horizontal="left" vertical="center"/>
      <protection locked="0"/>
    </xf>
    <xf numFmtId="0" fontId="41" fillId="0" borderId="124" xfId="0" applyFont="1" applyFill="1" applyBorder="1" applyAlignment="1" applyProtection="1">
      <alignment horizontal="center" vertical="center"/>
      <protection locked="0"/>
    </xf>
    <xf numFmtId="0" fontId="0" fillId="29" borderId="112" xfId="0" applyFill="1" applyBorder="1" applyAlignment="1">
      <alignment vertical="center"/>
    </xf>
    <xf numFmtId="0" fontId="29" fillId="0" borderId="0" xfId="0" applyFont="1" applyFill="1" applyBorder="1" applyAlignment="1" applyProtection="1">
      <alignment horizontal="center" vertical="center"/>
      <protection locked="0"/>
    </xf>
    <xf numFmtId="49" fontId="39" fillId="0" borderId="112" xfId="0" applyNumberFormat="1" applyFont="1" applyFill="1" applyBorder="1" applyAlignment="1" applyProtection="1">
      <alignment horizontal="left" vertical="center"/>
      <protection locked="0"/>
    </xf>
    <xf numFmtId="0" fontId="39" fillId="0" borderId="112" xfId="0" applyFont="1" applyBorder="1" applyAlignment="1">
      <alignment horizontal="center" vertical="center"/>
    </xf>
    <xf numFmtId="0" fontId="47" fillId="11" borderId="112" xfId="0" applyFont="1" applyFill="1" applyBorder="1" applyAlignment="1" applyProtection="1">
      <alignment horizontal="center" vertical="center" textRotation="90" wrapText="1"/>
    </xf>
    <xf numFmtId="0" fontId="39" fillId="0" borderId="112" xfId="0" applyFont="1" applyBorder="1" applyAlignment="1">
      <alignment horizontal="center" vertical="center"/>
    </xf>
    <xf numFmtId="0" fontId="36" fillId="0" borderId="0" xfId="0" applyFont="1" applyFill="1" applyBorder="1" applyAlignment="1" applyProtection="1">
      <alignment horizontal="center" vertical="center"/>
    </xf>
    <xf numFmtId="49" fontId="39" fillId="0" borderId="120" xfId="0" applyNumberFormat="1" applyFont="1" applyFill="1" applyBorder="1" applyAlignment="1" applyProtection="1">
      <alignment horizontal="left" vertical="center"/>
      <protection locked="0"/>
    </xf>
    <xf numFmtId="49" fontId="88" fillId="20" borderId="108" xfId="0" applyNumberFormat="1" applyFont="1" applyFill="1" applyBorder="1" applyAlignment="1" applyProtection="1">
      <alignment horizontal="left" vertical="center" indent="2"/>
      <protection locked="0"/>
    </xf>
    <xf numFmtId="0" fontId="91" fillId="20" borderId="109" xfId="0" applyFont="1" applyFill="1" applyBorder="1" applyAlignment="1" applyProtection="1">
      <alignment horizontal="center" vertical="center"/>
      <protection locked="0"/>
    </xf>
    <xf numFmtId="49" fontId="36" fillId="20" borderId="109" xfId="0" applyNumberFormat="1" applyFont="1" applyFill="1" applyBorder="1" applyAlignment="1" applyProtection="1">
      <alignment horizontal="center" vertical="center"/>
      <protection locked="0"/>
    </xf>
    <xf numFmtId="0" fontId="36" fillId="20" borderId="109" xfId="0" applyFont="1" applyFill="1" applyBorder="1" applyAlignment="1" applyProtection="1">
      <alignment horizontal="left" vertical="center"/>
      <protection locked="0"/>
    </xf>
    <xf numFmtId="0" fontId="36" fillId="20" borderId="109" xfId="0" applyFont="1" applyFill="1" applyBorder="1" applyAlignment="1" applyProtection="1">
      <alignment horizontal="center" vertical="center"/>
      <protection locked="0"/>
    </xf>
    <xf numFmtId="0" fontId="41" fillId="20" borderId="109" xfId="0" applyFont="1" applyFill="1" applyBorder="1" applyAlignment="1">
      <alignment readingOrder="1"/>
    </xf>
    <xf numFmtId="0" fontId="61" fillId="20" borderId="109" xfId="0" applyFont="1" applyFill="1" applyBorder="1" applyAlignment="1">
      <alignment readingOrder="1"/>
    </xf>
    <xf numFmtId="0" fontId="41" fillId="20" borderId="109" xfId="0" applyFont="1" applyFill="1" applyBorder="1" applyAlignment="1" applyProtection="1">
      <alignment horizontal="center" vertical="center"/>
      <protection locked="0"/>
    </xf>
    <xf numFmtId="0" fontId="41" fillId="20" borderId="109" xfId="0" applyFont="1" applyFill="1" applyBorder="1" applyAlignment="1">
      <alignment vertical="center"/>
    </xf>
    <xf numFmtId="0" fontId="41" fillId="20" borderId="110" xfId="0" applyFont="1" applyFill="1" applyBorder="1" applyAlignment="1">
      <alignment vertical="center"/>
    </xf>
    <xf numFmtId="0" fontId="41" fillId="18" borderId="120" xfId="0" applyFont="1" applyFill="1" applyBorder="1" applyAlignment="1" applyProtection="1">
      <alignment horizontal="center" vertical="center"/>
    </xf>
    <xf numFmtId="0" fontId="41" fillId="25" borderId="120" xfId="0" applyFont="1" applyFill="1" applyBorder="1" applyAlignment="1" applyProtection="1">
      <alignment horizontal="center" vertical="center"/>
    </xf>
    <xf numFmtId="0" fontId="41" fillId="25" borderId="120" xfId="0" applyFont="1" applyFill="1" applyBorder="1" applyAlignment="1">
      <alignment horizontal="center" vertical="center"/>
    </xf>
    <xf numFmtId="0" fontId="41" fillId="25" borderId="120" xfId="0" applyFont="1" applyFill="1" applyBorder="1" applyAlignment="1" applyProtection="1">
      <alignment horizontal="center" vertical="center"/>
      <protection locked="0"/>
    </xf>
    <xf numFmtId="0" fontId="41" fillId="18" borderId="121" xfId="0" applyFont="1" applyFill="1" applyBorder="1" applyAlignment="1" applyProtection="1">
      <alignment horizontal="center" vertical="center"/>
    </xf>
    <xf numFmtId="0" fontId="41" fillId="25" borderId="121" xfId="0" applyFont="1" applyFill="1" applyBorder="1" applyAlignment="1" applyProtection="1">
      <alignment horizontal="center" vertical="center"/>
    </xf>
    <xf numFmtId="0" fontId="41" fillId="25" borderId="121" xfId="0" applyFont="1" applyFill="1" applyBorder="1" applyAlignment="1">
      <alignment horizontal="center" vertical="center"/>
    </xf>
    <xf numFmtId="0" fontId="41" fillId="25" borderId="121" xfId="0" applyFont="1" applyFill="1" applyBorder="1" applyAlignment="1" applyProtection="1">
      <alignment horizontal="center" vertical="center"/>
      <protection locked="0"/>
    </xf>
    <xf numFmtId="0" fontId="41" fillId="18" borderId="121" xfId="0" applyFont="1" applyFill="1" applyBorder="1" applyAlignment="1" applyProtection="1">
      <alignment horizontal="center" vertical="center" wrapText="1"/>
      <protection locked="0"/>
    </xf>
    <xf numFmtId="0" fontId="41" fillId="18" borderId="121" xfId="0" applyFont="1" applyFill="1" applyBorder="1" applyAlignment="1" applyProtection="1">
      <alignment horizontal="center" vertical="center" wrapText="1"/>
    </xf>
    <xf numFmtId="0" fontId="41" fillId="18" borderId="121" xfId="0" applyFont="1" applyFill="1" applyBorder="1" applyAlignment="1">
      <alignment readingOrder="1"/>
    </xf>
    <xf numFmtId="49" fontId="36" fillId="20" borderId="108" xfId="0" applyNumberFormat="1" applyFont="1" applyFill="1" applyBorder="1" applyAlignment="1" applyProtection="1">
      <alignment horizontal="left" vertical="center" indent="2"/>
      <protection locked="0"/>
    </xf>
    <xf numFmtId="0" fontId="41" fillId="18" borderId="114" xfId="0" applyFont="1" applyFill="1" applyBorder="1" applyAlignment="1">
      <alignment readingOrder="1"/>
    </xf>
    <xf numFmtId="0" fontId="41" fillId="25" borderId="114" xfId="0" applyFont="1" applyFill="1" applyBorder="1" applyAlignment="1" applyProtection="1">
      <alignment horizontal="center" vertical="center"/>
      <protection locked="0"/>
    </xf>
    <xf numFmtId="0" fontId="24" fillId="18" borderId="15" xfId="0" applyFont="1" applyFill="1" applyBorder="1" applyAlignment="1" applyProtection="1">
      <alignment horizontal="center" vertical="center" wrapText="1"/>
      <protection locked="0"/>
    </xf>
    <xf numFmtId="0" fontId="45" fillId="20" borderId="108" xfId="0" applyFont="1" applyFill="1" applyBorder="1" applyAlignment="1" applyProtection="1">
      <alignment horizontal="left" vertical="center" indent="1"/>
    </xf>
    <xf numFmtId="0" fontId="92" fillId="20" borderId="109" xfId="0" applyFont="1" applyFill="1" applyBorder="1" applyAlignment="1" applyProtection="1">
      <alignment horizontal="left"/>
    </xf>
    <xf numFmtId="0" fontId="45" fillId="20" borderId="109" xfId="0" applyFont="1" applyFill="1" applyBorder="1" applyAlignment="1" applyProtection="1">
      <alignment horizontal="center" vertical="center"/>
    </xf>
    <xf numFmtId="0" fontId="78" fillId="0" borderId="109" xfId="0" applyFont="1" applyBorder="1"/>
    <xf numFmtId="0" fontId="0" fillId="0" borderId="110" xfId="0" applyBorder="1"/>
    <xf numFmtId="0" fontId="0" fillId="30" borderId="108" xfId="0" applyFill="1" applyBorder="1"/>
    <xf numFmtId="0" fontId="0" fillId="30" borderId="109" xfId="0" applyFill="1" applyBorder="1"/>
    <xf numFmtId="0" fontId="0" fillId="30" borderId="110" xfId="0" applyFill="1" applyBorder="1"/>
    <xf numFmtId="0" fontId="45" fillId="20" borderId="112" xfId="0" applyFont="1" applyFill="1" applyBorder="1" applyAlignment="1">
      <alignment horizontal="center" vertical="center"/>
    </xf>
    <xf numFmtId="0" fontId="39" fillId="28" borderId="111" xfId="0" applyFont="1" applyFill="1" applyBorder="1" applyAlignment="1">
      <alignment horizontal="center" vertical="center" wrapText="1"/>
    </xf>
    <xf numFmtId="0" fontId="39" fillId="28" borderId="120" xfId="0" applyFont="1" applyFill="1" applyBorder="1" applyAlignment="1">
      <alignment horizontal="center" vertical="center" wrapText="1"/>
    </xf>
    <xf numFmtId="0" fontId="39" fillId="29" borderId="112" xfId="0" applyFont="1" applyFill="1" applyBorder="1" applyAlignment="1">
      <alignment horizontal="center" vertical="center"/>
    </xf>
    <xf numFmtId="0" fontId="38" fillId="29" borderId="112" xfId="0" applyFont="1" applyFill="1" applyBorder="1" applyAlignment="1">
      <alignment horizontal="center" vertical="center"/>
    </xf>
    <xf numFmtId="0" fontId="47" fillId="29" borderId="112" xfId="0" applyFont="1" applyFill="1" applyBorder="1" applyAlignment="1">
      <alignment horizontal="center" vertical="center"/>
    </xf>
    <xf numFmtId="0" fontId="74" fillId="0" borderId="112" xfId="0" applyFont="1" applyBorder="1" applyAlignment="1">
      <alignment horizontal="center" vertical="center"/>
    </xf>
    <xf numFmtId="181" fontId="0" fillId="0" borderId="112" xfId="0" applyNumberFormat="1" applyBorder="1" applyAlignment="1">
      <alignment horizontal="center" vertical="center"/>
    </xf>
    <xf numFmtId="0" fontId="0" fillId="0" borderId="112" xfId="0" applyBorder="1"/>
    <xf numFmtId="0" fontId="74" fillId="0" borderId="112" xfId="0" applyFont="1" applyFill="1" applyBorder="1" applyAlignment="1">
      <alignment horizontal="center" vertical="center"/>
    </xf>
    <xf numFmtId="0" fontId="93" fillId="0" borderId="0" xfId="0" applyFont="1"/>
    <xf numFmtId="0" fontId="39" fillId="0" borderId="112" xfId="0" applyFont="1" applyFill="1" applyBorder="1" applyAlignment="1">
      <alignment horizontal="center" vertical="center" wrapText="1"/>
    </xf>
    <xf numFmtId="0" fontId="0" fillId="0" borderId="112" xfId="0" applyFill="1" applyBorder="1" applyAlignment="1">
      <alignment vertical="center"/>
    </xf>
    <xf numFmtId="0" fontId="38" fillId="0" borderId="112" xfId="0" applyFont="1" applyFill="1" applyBorder="1" applyAlignment="1">
      <alignment horizontal="center" vertical="center"/>
    </xf>
    <xf numFmtId="0" fontId="47" fillId="0" borderId="112" xfId="0" applyFont="1" applyFill="1" applyBorder="1" applyAlignment="1">
      <alignment horizontal="center" vertical="center"/>
    </xf>
    <xf numFmtId="0" fontId="74" fillId="0" borderId="120" xfId="0" applyFont="1" applyFill="1" applyBorder="1" applyAlignment="1">
      <alignment horizontal="center" vertical="center"/>
    </xf>
    <xf numFmtId="0" fontId="74" fillId="30" borderId="109" xfId="0" applyFont="1" applyFill="1" applyBorder="1" applyAlignment="1">
      <alignment horizontal="center" vertical="center"/>
    </xf>
    <xf numFmtId="0" fontId="35" fillId="20" borderId="121" xfId="183" applyFont="1" applyFill="1" applyBorder="1" applyAlignment="1">
      <alignment horizontal="center" vertical="center"/>
    </xf>
    <xf numFmtId="0" fontId="76" fillId="31" borderId="121" xfId="183" applyFont="1" applyFill="1" applyBorder="1" applyAlignment="1" applyProtection="1">
      <alignment horizontal="center" vertical="center"/>
      <protection locked="0"/>
    </xf>
    <xf numFmtId="0" fontId="35" fillId="28" borderId="121" xfId="183" applyFont="1" applyFill="1" applyBorder="1" applyAlignment="1">
      <alignment horizontal="center" vertical="center"/>
    </xf>
    <xf numFmtId="0" fontId="35" fillId="28" borderId="117" xfId="183" applyFont="1" applyFill="1" applyBorder="1" applyAlignment="1">
      <alignment horizontal="center" vertical="center"/>
    </xf>
    <xf numFmtId="0" fontId="35" fillId="28" borderId="112" xfId="183" applyFont="1" applyFill="1" applyBorder="1" applyAlignment="1">
      <alignment horizontal="center" vertical="center"/>
    </xf>
    <xf numFmtId="0" fontId="0" fillId="20" borderId="108" xfId="0" applyFill="1" applyBorder="1"/>
    <xf numFmtId="0" fontId="77" fillId="20" borderId="109" xfId="0" applyFont="1" applyFill="1" applyBorder="1"/>
    <xf numFmtId="0" fontId="0" fillId="20" borderId="109" xfId="0" applyFill="1" applyBorder="1"/>
    <xf numFmtId="0" fontId="0" fillId="20" borderId="110" xfId="0" applyFill="1" applyBorder="1"/>
    <xf numFmtId="14" fontId="0" fillId="0" borderId="110" xfId="0" applyNumberFormat="1" applyBorder="1"/>
    <xf numFmtId="0" fontId="45" fillId="20" borderId="126" xfId="0" applyFont="1" applyFill="1" applyBorder="1" applyAlignment="1">
      <alignment horizontal="center" vertical="center" textRotation="90" wrapText="1"/>
    </xf>
    <xf numFmtId="0" fontId="39" fillId="28" borderId="126" xfId="0" applyFont="1" applyFill="1" applyBorder="1" applyAlignment="1">
      <alignment horizontal="center" vertical="center" wrapText="1"/>
    </xf>
    <xf numFmtId="2" fontId="39" fillId="0" borderId="112" xfId="0" applyNumberFormat="1" applyFont="1" applyBorder="1" applyAlignment="1">
      <alignment horizontal="center" vertical="center"/>
    </xf>
    <xf numFmtId="0" fontId="41" fillId="0" borderId="112" xfId="0" applyFont="1" applyBorder="1" applyAlignment="1">
      <alignment horizontal="center" vertical="center"/>
    </xf>
    <xf numFmtId="2" fontId="39" fillId="0" borderId="108" xfId="0" applyNumberFormat="1" applyFont="1" applyBorder="1" applyAlignment="1">
      <alignment horizontal="center" vertical="center"/>
    </xf>
    <xf numFmtId="0" fontId="39" fillId="0" borderId="108" xfId="0" applyFont="1" applyFill="1" applyBorder="1" applyAlignment="1">
      <alignment horizontal="center" vertical="center"/>
    </xf>
    <xf numFmtId="2" fontId="39" fillId="0" borderId="108" xfId="0" applyNumberFormat="1" applyFont="1" applyFill="1" applyBorder="1" applyAlignment="1">
      <alignment horizontal="center" vertical="center"/>
    </xf>
    <xf numFmtId="9" fontId="39" fillId="0" borderId="108" xfId="0" applyNumberFormat="1" applyFont="1" applyFill="1" applyBorder="1" applyAlignment="1">
      <alignment horizontal="center" vertical="center"/>
    </xf>
    <xf numFmtId="181" fontId="0" fillId="0" borderId="112" xfId="0" applyNumberFormat="1" applyFill="1" applyBorder="1" applyAlignment="1">
      <alignment horizontal="center" vertical="center"/>
    </xf>
    <xf numFmtId="0" fontId="41" fillId="0" borderId="112" xfId="0" applyFont="1" applyFill="1" applyBorder="1" applyAlignment="1">
      <alignment horizontal="center" vertical="center"/>
    </xf>
    <xf numFmtId="0" fontId="0" fillId="0" borderId="0" xfId="0" applyFill="1"/>
    <xf numFmtId="0" fontId="39" fillId="32" borderId="108" xfId="0" applyFont="1" applyFill="1" applyBorder="1" applyAlignment="1">
      <alignment horizontal="center" vertical="center"/>
    </xf>
    <xf numFmtId="0" fontId="41" fillId="0" borderId="112" xfId="0" applyFont="1" applyFill="1" applyBorder="1" applyAlignment="1">
      <alignment horizontal="center" vertical="center" wrapText="1"/>
    </xf>
    <xf numFmtId="0" fontId="36" fillId="0" borderId="112" xfId="0" applyFont="1" applyFill="1" applyBorder="1" applyAlignment="1">
      <alignment horizontal="center" vertical="center"/>
    </xf>
    <xf numFmtId="0" fontId="41" fillId="29" borderId="112" xfId="0" applyFont="1" applyFill="1" applyBorder="1" applyAlignment="1">
      <alignment horizontal="center" vertical="center"/>
    </xf>
    <xf numFmtId="0" fontId="36" fillId="29" borderId="112" xfId="0" applyFont="1" applyFill="1" applyBorder="1" applyAlignment="1">
      <alignment horizontal="center" vertical="center"/>
    </xf>
    <xf numFmtId="0" fontId="74" fillId="35" borderId="112" xfId="0" applyFont="1" applyFill="1" applyBorder="1" applyAlignment="1">
      <alignment horizontal="center" vertical="center"/>
    </xf>
    <xf numFmtId="0" fontId="39" fillId="35" borderId="108" xfId="0" applyFont="1" applyFill="1" applyBorder="1" applyAlignment="1">
      <alignment horizontal="center" vertical="center"/>
    </xf>
    <xf numFmtId="2" fontId="39" fillId="35" borderId="108" xfId="0" applyNumberFormat="1" applyFont="1" applyFill="1" applyBorder="1" applyAlignment="1">
      <alignment horizontal="center" vertical="center"/>
    </xf>
    <xf numFmtId="9" fontId="39" fillId="35" borderId="108" xfId="0" applyNumberFormat="1" applyFont="1" applyFill="1" applyBorder="1" applyAlignment="1">
      <alignment horizontal="center" vertical="center"/>
    </xf>
    <xf numFmtId="181" fontId="0" fillId="35" borderId="112" xfId="0" applyNumberFormat="1" applyFill="1" applyBorder="1" applyAlignment="1">
      <alignment horizontal="center" vertical="center"/>
    </xf>
    <xf numFmtId="0" fontId="41" fillId="35" borderId="112" xfId="0" applyFont="1" applyFill="1" applyBorder="1" applyAlignment="1">
      <alignment horizontal="center" vertical="center"/>
    </xf>
    <xf numFmtId="0" fontId="36" fillId="35" borderId="112" xfId="0" applyFont="1" applyFill="1" applyBorder="1" applyAlignment="1">
      <alignment horizontal="center" vertical="center"/>
    </xf>
    <xf numFmtId="0" fontId="96" fillId="0" borderId="109" xfId="0" applyFont="1" applyBorder="1"/>
    <xf numFmtId="0" fontId="36" fillId="0" borderId="127" xfId="0" applyFont="1" applyFill="1" applyBorder="1" applyAlignment="1" applyProtection="1">
      <alignment horizontal="center" vertical="center"/>
    </xf>
    <xf numFmtId="0" fontId="41" fillId="0" borderId="120" xfId="0" applyFont="1" applyFill="1" applyBorder="1" applyAlignment="1" applyProtection="1">
      <alignment horizontal="center" vertical="center"/>
    </xf>
    <xf numFmtId="0" fontId="41" fillId="0" borderId="43" xfId="0" applyFont="1" applyFill="1" applyBorder="1" applyAlignment="1" applyProtection="1">
      <alignment horizontal="center" vertical="center"/>
    </xf>
    <xf numFmtId="0" fontId="41" fillId="0" borderId="43" xfId="0" applyFont="1" applyFill="1" applyBorder="1" applyAlignment="1">
      <alignment horizontal="center" vertical="center"/>
    </xf>
    <xf numFmtId="0" fontId="41" fillId="0" borderId="43" xfId="0" applyFont="1" applyFill="1" applyBorder="1" applyAlignment="1" applyProtection="1">
      <alignment horizontal="center" vertical="center"/>
      <protection locked="0"/>
    </xf>
    <xf numFmtId="0" fontId="41" fillId="0" borderId="43" xfId="0" applyFont="1" applyFill="1" applyBorder="1" applyAlignment="1" applyProtection="1">
      <alignment horizontal="center" vertical="center" wrapText="1"/>
      <protection locked="0"/>
    </xf>
    <xf numFmtId="0" fontId="41" fillId="0" borderId="43" xfId="0" applyFont="1" applyFill="1" applyBorder="1" applyAlignment="1" applyProtection="1">
      <alignment horizontal="center" vertical="center" wrapText="1"/>
    </xf>
    <xf numFmtId="0" fontId="41" fillId="0" borderId="120" xfId="0" applyFont="1" applyFill="1" applyBorder="1" applyAlignment="1">
      <alignment horizontal="center" vertical="center"/>
    </xf>
    <xf numFmtId="0" fontId="41" fillId="0" borderId="120" xfId="0" applyFont="1" applyFill="1" applyBorder="1" applyAlignment="1" applyProtection="1">
      <alignment horizontal="center" vertical="center"/>
      <protection locked="0"/>
    </xf>
    <xf numFmtId="0" fontId="41" fillId="0" borderId="114" xfId="0" applyFont="1" applyFill="1" applyBorder="1" applyAlignment="1">
      <alignment horizontal="center" vertical="center"/>
    </xf>
    <xf numFmtId="0" fontId="41" fillId="0" borderId="114" xfId="0" applyFont="1" applyFill="1" applyBorder="1" applyAlignment="1" applyProtection="1">
      <alignment horizontal="center" vertical="center"/>
      <protection locked="0"/>
    </xf>
    <xf numFmtId="14" fontId="36" fillId="18" borderId="17" xfId="0" applyNumberFormat="1" applyFont="1" applyFill="1" applyBorder="1" applyAlignment="1" applyProtection="1">
      <alignment horizontal="center" vertical="center"/>
    </xf>
    <xf numFmtId="14" fontId="36" fillId="18" borderId="0" xfId="0" applyNumberFormat="1" applyFont="1" applyFill="1" applyBorder="1" applyAlignment="1" applyProtection="1">
      <alignment horizontal="center" vertical="center"/>
    </xf>
    <xf numFmtId="0" fontId="36" fillId="18" borderId="127" xfId="0" applyFont="1" applyFill="1" applyBorder="1" applyAlignment="1" applyProtection="1">
      <alignment horizontal="center" vertical="center"/>
    </xf>
    <xf numFmtId="0" fontId="0" fillId="18" borderId="0" xfId="0" applyFill="1" applyAlignment="1">
      <alignment vertical="center"/>
    </xf>
    <xf numFmtId="0" fontId="77" fillId="20" borderId="0" xfId="0" applyFont="1" applyFill="1" applyAlignment="1">
      <alignment horizontal="center" vertical="center"/>
    </xf>
    <xf numFmtId="0" fontId="0" fillId="0" borderId="109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0" borderId="109" xfId="0" applyFill="1" applyBorder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112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97" fillId="0" borderId="112" xfId="0" quotePrefix="1" applyFont="1" applyFill="1" applyBorder="1" applyAlignment="1">
      <alignment horizontal="center" vertical="center" wrapText="1"/>
    </xf>
    <xf numFmtId="0" fontId="41" fillId="0" borderId="120" xfId="0" applyFont="1" applyFill="1" applyBorder="1" applyAlignment="1" applyProtection="1">
      <alignment horizontal="center" vertical="center"/>
    </xf>
    <xf numFmtId="14" fontId="36" fillId="0" borderId="0" xfId="0" applyNumberFormat="1" applyFont="1" applyFill="1" applyBorder="1" applyAlignment="1" applyProtection="1">
      <alignment horizontal="center" vertical="center"/>
    </xf>
    <xf numFmtId="0" fontId="36" fillId="0" borderId="0" xfId="0" applyFont="1" applyFill="1" applyBorder="1" applyAlignment="1" applyProtection="1">
      <alignment horizontal="center" vertical="center"/>
    </xf>
    <xf numFmtId="14" fontId="36" fillId="0" borderId="127" xfId="0" applyNumberFormat="1" applyFont="1" applyFill="1" applyBorder="1" applyAlignment="1" applyProtection="1">
      <alignment horizontal="center" vertical="center"/>
    </xf>
    <xf numFmtId="14" fontId="36" fillId="0" borderId="17" xfId="0" applyNumberFormat="1" applyFont="1" applyFill="1" applyBorder="1" applyAlignment="1" applyProtection="1">
      <alignment horizontal="center" vertical="center"/>
    </xf>
    <xf numFmtId="0" fontId="39" fillId="0" borderId="127" xfId="0" applyFont="1" applyBorder="1" applyAlignment="1" applyProtection="1">
      <alignment vertical="center"/>
    </xf>
    <xf numFmtId="14" fontId="36" fillId="18" borderId="127" xfId="0" applyNumberFormat="1" applyFont="1" applyFill="1" applyBorder="1" applyAlignment="1" applyProtection="1">
      <alignment horizontal="center" vertical="center"/>
    </xf>
    <xf numFmtId="0" fontId="2" fillId="0" borderId="121" xfId="286" applyBorder="1" applyAlignment="1">
      <alignment horizontal="center" vertical="center"/>
    </xf>
    <xf numFmtId="0" fontId="2" fillId="0" borderId="43" xfId="286" applyBorder="1" applyAlignment="1">
      <alignment horizontal="center" vertical="center"/>
    </xf>
    <xf numFmtId="0" fontId="2" fillId="0" borderId="43" xfId="286" applyBorder="1" applyAlignment="1">
      <alignment horizontal="center" vertical="center"/>
    </xf>
    <xf numFmtId="0" fontId="47" fillId="39" borderId="132" xfId="0" applyFont="1" applyFill="1" applyBorder="1" applyAlignment="1" applyProtection="1">
      <alignment horizontal="center" vertical="center" textRotation="90" wrapText="1"/>
    </xf>
    <xf numFmtId="0" fontId="0" fillId="40" borderId="0" xfId="0" applyFill="1" applyAlignment="1">
      <alignment vertical="center"/>
    </xf>
    <xf numFmtId="0" fontId="41" fillId="18" borderId="121" xfId="0" applyFont="1" applyFill="1" applyBorder="1" applyAlignment="1">
      <alignment horizontal="center" vertical="center"/>
    </xf>
    <xf numFmtId="0" fontId="41" fillId="18" borderId="133" xfId="0" applyFont="1" applyFill="1" applyBorder="1" applyAlignment="1">
      <alignment horizontal="center" vertical="center"/>
    </xf>
    <xf numFmtId="0" fontId="41" fillId="25" borderId="133" xfId="0" applyFont="1" applyFill="1" applyBorder="1" applyAlignment="1" applyProtection="1">
      <alignment horizontal="center" vertical="center"/>
      <protection locked="0"/>
    </xf>
    <xf numFmtId="0" fontId="41" fillId="18" borderId="114" xfId="0" applyFont="1" applyFill="1" applyBorder="1" applyAlignment="1">
      <alignment horizontal="center" vertical="center"/>
    </xf>
    <xf numFmtId="0" fontId="114" fillId="0" borderId="0" xfId="0" applyFont="1" applyAlignment="1" applyProtection="1">
      <alignment vertical="center"/>
    </xf>
    <xf numFmtId="0" fontId="114" fillId="0" borderId="0" xfId="0" applyFont="1" applyBorder="1" applyAlignment="1" applyProtection="1">
      <alignment vertical="center"/>
    </xf>
    <xf numFmtId="0" fontId="114" fillId="0" borderId="127" xfId="0" applyFont="1" applyBorder="1" applyAlignment="1" applyProtection="1">
      <alignment vertical="center"/>
    </xf>
    <xf numFmtId="0" fontId="41" fillId="18" borderId="133" xfId="0" applyFont="1" applyFill="1" applyBorder="1" applyAlignment="1" applyProtection="1">
      <alignment horizontal="center" vertical="center"/>
    </xf>
    <xf numFmtId="0" fontId="116" fillId="18" borderId="0" xfId="0" applyFont="1" applyFill="1" applyBorder="1" applyAlignment="1" applyProtection="1">
      <alignment horizontal="left"/>
    </xf>
    <xf numFmtId="0" fontId="39" fillId="18" borderId="108" xfId="0" applyFont="1" applyFill="1" applyBorder="1" applyAlignment="1">
      <alignment horizontal="center" vertical="center"/>
    </xf>
    <xf numFmtId="2" fontId="39" fillId="18" borderId="108" xfId="0" applyNumberFormat="1" applyFont="1" applyFill="1" applyBorder="1" applyAlignment="1">
      <alignment horizontal="center" vertical="center"/>
    </xf>
    <xf numFmtId="9" fontId="39" fillId="18" borderId="108" xfId="0" applyNumberFormat="1" applyFont="1" applyFill="1" applyBorder="1" applyAlignment="1">
      <alignment horizontal="center" vertical="center"/>
    </xf>
    <xf numFmtId="181" fontId="0" fillId="18" borderId="112" xfId="0" applyNumberFormat="1" applyFill="1" applyBorder="1" applyAlignment="1">
      <alignment horizontal="center" vertical="center"/>
    </xf>
    <xf numFmtId="0" fontId="41" fillId="18" borderId="112" xfId="0" applyFont="1" applyFill="1" applyBorder="1" applyAlignment="1">
      <alignment horizontal="center" vertical="center" wrapText="1"/>
    </xf>
    <xf numFmtId="0" fontId="81" fillId="0" borderId="112" xfId="0" applyFont="1" applyBorder="1" applyAlignment="1">
      <alignment horizontal="center" vertical="center"/>
    </xf>
    <xf numFmtId="0" fontId="97" fillId="0" borderId="112" xfId="0" applyFont="1" applyFill="1" applyBorder="1" applyAlignment="1">
      <alignment horizontal="center" vertical="center"/>
    </xf>
    <xf numFmtId="0" fontId="0" fillId="0" borderId="112" xfId="0" applyFont="1" applyBorder="1" applyAlignment="1">
      <alignment horizontal="center"/>
    </xf>
    <xf numFmtId="0" fontId="0" fillId="0" borderId="112" xfId="0" applyFont="1" applyFill="1" applyBorder="1" applyAlignment="1">
      <alignment horizontal="center" vertical="center"/>
    </xf>
    <xf numFmtId="0" fontId="39" fillId="42" borderId="0" xfId="0" applyFont="1" applyFill="1" applyAlignment="1" applyProtection="1">
      <alignment vertical="center"/>
    </xf>
    <xf numFmtId="0" fontId="39" fillId="42" borderId="0" xfId="0" applyFont="1" applyFill="1" applyAlignment="1">
      <alignment vertical="center"/>
    </xf>
    <xf numFmtId="0" fontId="61" fillId="0" borderId="112" xfId="0" applyFont="1" applyFill="1" applyBorder="1" applyAlignment="1">
      <alignment horizontal="center" vertical="center" wrapText="1"/>
    </xf>
    <xf numFmtId="0" fontId="61" fillId="0" borderId="112" xfId="0" applyFont="1" applyFill="1" applyBorder="1" applyAlignment="1">
      <alignment horizontal="center" vertical="center"/>
    </xf>
    <xf numFmtId="0" fontId="0" fillId="29" borderId="132" xfId="0" applyFill="1" applyBorder="1" applyAlignment="1">
      <alignment vertical="center"/>
    </xf>
    <xf numFmtId="0" fontId="0" fillId="0" borderId="155" xfId="0" applyBorder="1"/>
    <xf numFmtId="0" fontId="0" fillId="30" borderId="155" xfId="0" applyFill="1" applyBorder="1"/>
    <xf numFmtId="0" fontId="90" fillId="28" borderId="133" xfId="0" applyFont="1" applyFill="1" applyBorder="1" applyAlignment="1">
      <alignment horizontal="center" vertical="center" wrapText="1"/>
    </xf>
    <xf numFmtId="0" fontId="39" fillId="43" borderId="0" xfId="0" applyFont="1" applyFill="1" applyAlignment="1" applyProtection="1">
      <alignment vertical="center"/>
    </xf>
    <xf numFmtId="0" fontId="39" fillId="43" borderId="0" xfId="0" applyFont="1" applyFill="1" applyAlignment="1">
      <alignment vertical="center"/>
    </xf>
    <xf numFmtId="0" fontId="0" fillId="43" borderId="0" xfId="0" applyFill="1" applyAlignment="1">
      <alignment vertical="center"/>
    </xf>
    <xf numFmtId="0" fontId="41" fillId="0" borderId="0" xfId="0" applyFont="1" applyAlignment="1">
      <alignment horizontal="center" vertical="center"/>
    </xf>
    <xf numFmtId="0" fontId="39" fillId="0" borderId="0" xfId="0" applyFont="1" applyAlignment="1" applyProtection="1">
      <alignment vertical="top"/>
    </xf>
    <xf numFmtId="0" fontId="39" fillId="0" borderId="117" xfId="0" applyFont="1" applyBorder="1" applyAlignment="1" applyProtection="1">
      <alignment vertical="center"/>
    </xf>
    <xf numFmtId="0" fontId="39" fillId="0" borderId="156" xfId="0" applyFont="1" applyBorder="1" applyAlignment="1" applyProtection="1">
      <alignment vertical="center"/>
    </xf>
    <xf numFmtId="0" fontId="120" fillId="0" borderId="0" xfId="0" applyFont="1" applyAlignment="1" applyProtection="1">
      <alignment vertical="center"/>
      <protection locked="0"/>
    </xf>
    <xf numFmtId="0" fontId="73" fillId="0" borderId="0" xfId="0" applyFont="1" applyBorder="1" applyAlignment="1">
      <alignment horizontal="right" vertical="center"/>
    </xf>
    <xf numFmtId="0" fontId="120" fillId="0" borderId="0" xfId="0" applyFont="1" applyBorder="1" applyAlignment="1">
      <alignment horizontal="left" vertical="center"/>
    </xf>
    <xf numFmtId="0" fontId="39" fillId="0" borderId="132" xfId="0" applyFont="1" applyBorder="1" applyAlignment="1">
      <alignment horizontal="center" vertical="center"/>
    </xf>
    <xf numFmtId="0" fontId="121" fillId="0" borderId="136" xfId="0" applyFont="1" applyFill="1" applyBorder="1" applyAlignment="1">
      <alignment horizontal="center" vertical="center"/>
    </xf>
    <xf numFmtId="179" fontId="47" fillId="0" borderId="0" xfId="0" applyNumberFormat="1" applyFont="1" applyFill="1" applyBorder="1" applyAlignment="1" applyProtection="1">
      <alignment vertical="center"/>
    </xf>
    <xf numFmtId="14" fontId="36" fillId="0" borderId="0" xfId="0" applyNumberFormat="1" applyFont="1" applyFill="1" applyBorder="1" applyAlignment="1" applyProtection="1">
      <alignment horizontal="center" vertical="center"/>
    </xf>
    <xf numFmtId="14" fontId="36" fillId="0" borderId="17" xfId="0" applyNumberFormat="1" applyFont="1" applyFill="1" applyBorder="1" applyAlignment="1" applyProtection="1">
      <alignment horizontal="center" vertical="center"/>
    </xf>
    <xf numFmtId="0" fontId="36" fillId="0" borderId="0" xfId="0" applyFont="1" applyFill="1" applyBorder="1" applyAlignment="1" applyProtection="1">
      <alignment horizontal="center" vertical="center"/>
    </xf>
    <xf numFmtId="0" fontId="45" fillId="0" borderId="0" xfId="0" applyFont="1" applyBorder="1" applyAlignment="1" applyProtection="1">
      <alignment horizontal="center" vertical="center"/>
    </xf>
    <xf numFmtId="14" fontId="45" fillId="0" borderId="17" xfId="0" applyNumberFormat="1" applyFont="1" applyBorder="1" applyAlignment="1" applyProtection="1">
      <alignment horizontal="center" vertical="center"/>
    </xf>
    <xf numFmtId="0" fontId="41" fillId="25" borderId="133" xfId="0" applyFont="1" applyFill="1" applyBorder="1" applyAlignment="1" applyProtection="1">
      <alignment horizontal="center" vertical="center"/>
    </xf>
    <xf numFmtId="0" fontId="41" fillId="25" borderId="133" xfId="0" applyFont="1" applyFill="1" applyBorder="1" applyAlignment="1">
      <alignment horizontal="center" vertical="center"/>
    </xf>
    <xf numFmtId="0" fontId="36" fillId="0" borderId="117" xfId="0" applyFont="1" applyFill="1" applyBorder="1" applyAlignment="1" applyProtection="1">
      <alignment horizontal="center" vertical="center"/>
    </xf>
    <xf numFmtId="0" fontId="36" fillId="0" borderId="164" xfId="0" applyFont="1" applyFill="1" applyBorder="1" applyAlignment="1" applyProtection="1">
      <alignment horizontal="center" vertical="center"/>
    </xf>
    <xf numFmtId="0" fontId="45" fillId="0" borderId="117" xfId="0" applyFont="1" applyBorder="1" applyAlignment="1" applyProtection="1">
      <alignment horizontal="center" vertical="center"/>
    </xf>
    <xf numFmtId="0" fontId="45" fillId="0" borderId="164" xfId="0" applyFont="1" applyBorder="1" applyAlignment="1" applyProtection="1">
      <alignment horizontal="center" vertical="center"/>
    </xf>
    <xf numFmtId="0" fontId="73" fillId="0" borderId="0" xfId="0" applyFont="1" applyAlignment="1" applyProtection="1">
      <alignment horizontal="center" vertical="center"/>
      <protection locked="0"/>
    </xf>
    <xf numFmtId="0" fontId="41" fillId="40" borderId="0" xfId="0" applyFont="1" applyFill="1" applyBorder="1" applyAlignment="1" applyProtection="1">
      <alignment horizontal="center" vertical="center"/>
    </xf>
    <xf numFmtId="0" fontId="36" fillId="40" borderId="0" xfId="0" applyFont="1" applyFill="1" applyBorder="1" applyAlignment="1" applyProtection="1">
      <alignment horizontal="center" vertical="center"/>
    </xf>
    <xf numFmtId="0" fontId="36" fillId="40" borderId="0" xfId="0" applyFont="1" applyFill="1" applyBorder="1" applyAlignment="1" applyProtection="1">
      <alignment vertical="center"/>
    </xf>
    <xf numFmtId="0" fontId="39" fillId="40" borderId="0" xfId="0" applyFont="1" applyFill="1" applyBorder="1" applyAlignment="1" applyProtection="1">
      <alignment vertical="center"/>
    </xf>
    <xf numFmtId="0" fontId="41" fillId="45" borderId="109" xfId="0" applyFont="1" applyFill="1" applyBorder="1" applyAlignment="1" applyProtection="1">
      <alignment vertical="center" textRotation="90"/>
    </xf>
    <xf numFmtId="0" fontId="39" fillId="40" borderId="0" xfId="0" applyFont="1" applyFill="1" applyAlignment="1" applyProtection="1">
      <alignment vertical="center"/>
    </xf>
    <xf numFmtId="0" fontId="0" fillId="40" borderId="0" xfId="0" applyFill="1" applyAlignment="1" applyProtection="1">
      <alignment vertical="center"/>
    </xf>
    <xf numFmtId="0" fontId="39" fillId="40" borderId="0" xfId="0" applyFont="1" applyFill="1" applyBorder="1" applyAlignment="1">
      <alignment vertical="center"/>
    </xf>
    <xf numFmtId="0" fontId="39" fillId="40" borderId="0" xfId="0" applyFont="1" applyFill="1" applyAlignment="1">
      <alignment vertical="center"/>
    </xf>
    <xf numFmtId="0" fontId="36" fillId="40" borderId="69" xfId="0" applyNumberFormat="1" applyFont="1" applyFill="1" applyBorder="1" applyAlignment="1">
      <alignment horizontal="center" vertical="center" wrapText="1"/>
    </xf>
    <xf numFmtId="177" fontId="36" fillId="40" borderId="69" xfId="0" applyNumberFormat="1" applyFont="1" applyFill="1" applyBorder="1" applyAlignment="1">
      <alignment horizontal="center" vertical="center" wrapText="1"/>
    </xf>
    <xf numFmtId="0" fontId="41" fillId="47" borderId="109" xfId="0" applyFont="1" applyFill="1" applyBorder="1" applyAlignment="1">
      <alignment readingOrder="1"/>
    </xf>
    <xf numFmtId="0" fontId="41" fillId="47" borderId="0" xfId="0" applyFont="1" applyFill="1" applyBorder="1" applyAlignment="1">
      <alignment readingOrder="1"/>
    </xf>
    <xf numFmtId="0" fontId="41" fillId="41" borderId="73" xfId="0" applyFont="1" applyFill="1" applyBorder="1" applyAlignment="1" applyProtection="1">
      <alignment horizontal="center" vertical="center"/>
    </xf>
    <xf numFmtId="0" fontId="41" fillId="41" borderId="43" xfId="0" applyFont="1" applyFill="1" applyBorder="1" applyAlignment="1" applyProtection="1">
      <alignment horizontal="center" vertical="center"/>
    </xf>
    <xf numFmtId="0" fontId="41" fillId="41" borderId="43" xfId="0" applyFont="1" applyFill="1" applyBorder="1" applyAlignment="1" applyProtection="1">
      <alignment horizontal="center" vertical="center" wrapText="1"/>
      <protection locked="0"/>
    </xf>
    <xf numFmtId="0" fontId="2" fillId="40" borderId="121" xfId="286" applyFill="1" applyBorder="1" applyAlignment="1">
      <alignment horizontal="center" vertical="center"/>
    </xf>
    <xf numFmtId="0" fontId="41" fillId="41" borderId="43" xfId="0" applyFont="1" applyFill="1" applyBorder="1" applyAlignment="1">
      <alignment horizontal="center" vertical="center"/>
    </xf>
    <xf numFmtId="0" fontId="41" fillId="41" borderId="120" xfId="0" applyFont="1" applyFill="1" applyBorder="1" applyAlignment="1" applyProtection="1">
      <alignment horizontal="center" vertical="center"/>
    </xf>
    <xf numFmtId="0" fontId="41" fillId="41" borderId="121" xfId="0" applyFont="1" applyFill="1" applyBorder="1" applyAlignment="1" applyProtection="1">
      <alignment horizontal="center" vertical="center"/>
    </xf>
    <xf numFmtId="0" fontId="41" fillId="41" borderId="121" xfId="0" applyFont="1" applyFill="1" applyBorder="1" applyAlignment="1" applyProtection="1">
      <alignment horizontal="center" vertical="center" wrapText="1"/>
      <protection locked="0"/>
    </xf>
    <xf numFmtId="0" fontId="41" fillId="41" borderId="114" xfId="0" applyFont="1" applyFill="1" applyBorder="1" applyAlignment="1">
      <alignment readingOrder="1"/>
    </xf>
    <xf numFmtId="0" fontId="41" fillId="41" borderId="133" xfId="0" applyFont="1" applyFill="1" applyBorder="1" applyAlignment="1">
      <alignment horizontal="center" vertical="center"/>
    </xf>
    <xf numFmtId="0" fontId="41" fillId="41" borderId="121" xfId="0" applyFont="1" applyFill="1" applyBorder="1" applyAlignment="1">
      <alignment horizontal="center" vertical="center"/>
    </xf>
    <xf numFmtId="0" fontId="41" fillId="41" borderId="114" xfId="0" applyFont="1" applyFill="1" applyBorder="1" applyAlignment="1">
      <alignment horizontal="center" vertical="center"/>
    </xf>
    <xf numFmtId="0" fontId="41" fillId="41" borderId="35" xfId="0" applyFont="1" applyFill="1" applyBorder="1" applyAlignment="1">
      <alignment horizontal="center" vertical="center"/>
    </xf>
    <xf numFmtId="0" fontId="41" fillId="47" borderId="71" xfId="0" applyFont="1" applyFill="1" applyBorder="1" applyAlignment="1">
      <alignment readingOrder="1"/>
    </xf>
    <xf numFmtId="0" fontId="41" fillId="41" borderId="133" xfId="0" applyFont="1" applyFill="1" applyBorder="1" applyAlignment="1" applyProtection="1">
      <alignment horizontal="center" vertical="center"/>
    </xf>
    <xf numFmtId="0" fontId="41" fillId="40" borderId="120" xfId="0" applyFont="1" applyFill="1" applyBorder="1" applyAlignment="1" applyProtection="1">
      <alignment horizontal="center" vertical="center"/>
    </xf>
    <xf numFmtId="0" fontId="41" fillId="40" borderId="43" xfId="0" applyFont="1" applyFill="1" applyBorder="1" applyAlignment="1" applyProtection="1">
      <alignment horizontal="center" vertical="center"/>
    </xf>
    <xf numFmtId="0" fontId="41" fillId="40" borderId="43" xfId="0" applyFont="1" applyFill="1" applyBorder="1" applyAlignment="1" applyProtection="1">
      <alignment horizontal="center" vertical="center" wrapText="1"/>
      <protection locked="0"/>
    </xf>
    <xf numFmtId="0" fontId="41" fillId="40" borderId="114" xfId="0" applyFont="1" applyFill="1" applyBorder="1" applyAlignment="1">
      <alignment horizontal="center" vertical="center"/>
    </xf>
    <xf numFmtId="0" fontId="41" fillId="41" borderId="121" xfId="0" applyFont="1" applyFill="1" applyBorder="1" applyAlignment="1">
      <alignment readingOrder="1"/>
    </xf>
    <xf numFmtId="0" fontId="24" fillId="41" borderId="15" xfId="0" applyFont="1" applyFill="1" applyBorder="1" applyAlignment="1" applyProtection="1">
      <alignment horizontal="center" vertical="center" wrapText="1"/>
      <protection locked="0"/>
    </xf>
    <xf numFmtId="0" fontId="61" fillId="47" borderId="109" xfId="0" applyFont="1" applyFill="1" applyBorder="1" applyAlignment="1">
      <alignment readingOrder="1"/>
    </xf>
    <xf numFmtId="0" fontId="61" fillId="47" borderId="0" xfId="0" applyFont="1" applyFill="1" applyBorder="1" applyAlignment="1">
      <alignment readingOrder="1"/>
    </xf>
    <xf numFmtId="0" fontId="2" fillId="40" borderId="43" xfId="286" applyFill="1" applyBorder="1" applyAlignment="1">
      <alignment horizontal="center" vertical="center"/>
    </xf>
    <xf numFmtId="0" fontId="45" fillId="40" borderId="35" xfId="0" applyFont="1" applyFill="1" applyBorder="1" applyAlignment="1">
      <alignment horizontal="center" vertical="center" wrapText="1"/>
    </xf>
    <xf numFmtId="0" fontId="45" fillId="40" borderId="22" xfId="0" applyFont="1" applyFill="1" applyBorder="1" applyAlignment="1">
      <alignment horizontal="center" vertical="center" wrapText="1"/>
    </xf>
    <xf numFmtId="0" fontId="45" fillId="47" borderId="31" xfId="0" applyFont="1" applyFill="1" applyBorder="1" applyAlignment="1">
      <alignment horizontal="center" vertical="center" wrapText="1"/>
    </xf>
    <xf numFmtId="0" fontId="41" fillId="40" borderId="124" xfId="0" applyFont="1" applyFill="1" applyBorder="1" applyAlignment="1" applyProtection="1">
      <alignment horizontal="center" vertical="center"/>
      <protection locked="0"/>
    </xf>
    <xf numFmtId="0" fontId="41" fillId="40" borderId="99" xfId="0" applyFont="1" applyFill="1" applyBorder="1" applyAlignment="1" applyProtection="1">
      <alignment horizontal="center" vertical="center"/>
      <protection locked="0"/>
    </xf>
    <xf numFmtId="0" fontId="41" fillId="40" borderId="82" xfId="0" applyFont="1" applyFill="1" applyBorder="1" applyAlignment="1" applyProtection="1">
      <alignment horizontal="center" vertical="center"/>
      <protection locked="0"/>
    </xf>
    <xf numFmtId="0" fontId="65" fillId="47" borderId="31" xfId="0" applyFont="1" applyFill="1" applyBorder="1" applyAlignment="1">
      <alignment horizontal="center" vertical="center" wrapText="1"/>
    </xf>
    <xf numFmtId="14" fontId="127" fillId="0" borderId="0" xfId="0" applyNumberFormat="1" applyFont="1" applyFill="1" applyBorder="1" applyAlignment="1" applyProtection="1">
      <alignment vertical="center"/>
    </xf>
    <xf numFmtId="0" fontId="129" fillId="0" borderId="108" xfId="0" applyFont="1" applyBorder="1"/>
    <xf numFmtId="0" fontId="130" fillId="0" borderId="109" xfId="0" applyFont="1" applyBorder="1" applyAlignment="1">
      <alignment horizontal="center"/>
    </xf>
    <xf numFmtId="0" fontId="30" fillId="29" borderId="112" xfId="0" applyFont="1" applyFill="1" applyBorder="1" applyAlignment="1">
      <alignment horizontal="center" vertical="center"/>
    </xf>
    <xf numFmtId="0" fontId="30" fillId="0" borderId="112" xfId="0" applyFont="1" applyFill="1" applyBorder="1" applyAlignment="1">
      <alignment horizontal="center" vertical="center"/>
    </xf>
    <xf numFmtId="0" fontId="30" fillId="0" borderId="0" xfId="0" applyFont="1"/>
    <xf numFmtId="0" fontId="132" fillId="20" borderId="0" xfId="0" applyFont="1" applyFill="1"/>
    <xf numFmtId="0" fontId="132" fillId="0" borderId="109" xfId="0" applyFont="1" applyBorder="1"/>
    <xf numFmtId="0" fontId="132" fillId="0" borderId="0" xfId="0" applyFont="1"/>
    <xf numFmtId="0" fontId="133" fillId="20" borderId="158" xfId="0" applyFont="1" applyFill="1" applyBorder="1" applyAlignment="1">
      <alignment horizontal="left" vertical="center" indent="1"/>
    </xf>
    <xf numFmtId="0" fontId="133" fillId="29" borderId="158" xfId="0" applyFont="1" applyFill="1" applyBorder="1" applyAlignment="1">
      <alignment horizontal="left" vertical="center" indent="1"/>
    </xf>
    <xf numFmtId="0" fontId="132" fillId="0" borderId="109" xfId="0" applyFont="1" applyBorder="1" applyAlignment="1">
      <alignment horizontal="left" vertical="center" indent="1"/>
    </xf>
    <xf numFmtId="0" fontId="133" fillId="29" borderId="109" xfId="0" applyFont="1" applyFill="1" applyBorder="1" applyAlignment="1">
      <alignment horizontal="left" vertical="center" indent="1"/>
    </xf>
    <xf numFmtId="0" fontId="132" fillId="0" borderId="109" xfId="0" applyFont="1" applyFill="1" applyBorder="1" applyAlignment="1">
      <alignment horizontal="left" vertical="center" indent="1"/>
    </xf>
    <xf numFmtId="0" fontId="129" fillId="0" borderId="0" xfId="0" applyFont="1"/>
    <xf numFmtId="0" fontId="133" fillId="29" borderId="108" xfId="0" applyFont="1" applyFill="1" applyBorder="1" applyAlignment="1">
      <alignment horizontal="left" vertical="center" indent="1"/>
    </xf>
    <xf numFmtId="0" fontId="132" fillId="35" borderId="109" xfId="0" applyFont="1" applyFill="1" applyBorder="1" applyAlignment="1">
      <alignment horizontal="left" vertical="center" indent="1"/>
    </xf>
    <xf numFmtId="0" fontId="30" fillId="35" borderId="112" xfId="0" applyFont="1" applyFill="1" applyBorder="1" applyAlignment="1">
      <alignment horizontal="center" vertical="center"/>
    </xf>
    <xf numFmtId="0" fontId="73" fillId="20" borderId="158" xfId="0" applyFont="1" applyFill="1" applyBorder="1" applyAlignment="1">
      <alignment horizontal="left" vertical="center" indent="1"/>
    </xf>
    <xf numFmtId="0" fontId="45" fillId="28" borderId="133" xfId="0" applyFont="1" applyFill="1" applyBorder="1" applyAlignment="1">
      <alignment horizontal="center" vertical="center" wrapText="1"/>
    </xf>
    <xf numFmtId="0" fontId="136" fillId="28" borderId="133" xfId="0" applyFont="1" applyFill="1" applyBorder="1" applyAlignment="1">
      <alignment horizontal="center" vertical="center" wrapText="1"/>
    </xf>
    <xf numFmtId="0" fontId="137" fillId="0" borderId="112" xfId="0" applyFont="1" applyBorder="1" applyAlignment="1">
      <alignment horizontal="center" vertical="center"/>
    </xf>
    <xf numFmtId="0" fontId="138" fillId="0" borderId="0" xfId="0" applyFont="1" applyFill="1" applyBorder="1"/>
    <xf numFmtId="0" fontId="138" fillId="0" borderId="112" xfId="0" applyFont="1" applyBorder="1" applyAlignment="1">
      <alignment horizontal="center" vertical="center"/>
    </xf>
    <xf numFmtId="0" fontId="97" fillId="0" borderId="112" xfId="0" applyFont="1" applyFill="1" applyBorder="1" applyAlignment="1">
      <alignment horizontal="center" vertical="center" wrapText="1"/>
    </xf>
    <xf numFmtId="0" fontId="38" fillId="0" borderId="112" xfId="0" applyFont="1" applyFill="1" applyBorder="1" applyAlignment="1">
      <alignment horizontal="center" vertical="center" wrapText="1"/>
    </xf>
    <xf numFmtId="0" fontId="138" fillId="0" borderId="112" xfId="0" applyFont="1" applyFill="1" applyBorder="1" applyAlignment="1">
      <alignment horizontal="center" vertical="center"/>
    </xf>
    <xf numFmtId="0" fontId="138" fillId="0" borderId="0" xfId="0" applyFont="1" applyFill="1" applyBorder="1" applyAlignment="1">
      <alignment horizontal="center" vertical="center"/>
    </xf>
    <xf numFmtId="0" fontId="138" fillId="0" borderId="0" xfId="0" applyFont="1"/>
    <xf numFmtId="0" fontId="139" fillId="0" borderId="112" xfId="0" applyFont="1" applyBorder="1" applyAlignment="1">
      <alignment wrapText="1"/>
    </xf>
    <xf numFmtId="181" fontId="140" fillId="0" borderId="112" xfId="0" applyNumberFormat="1" applyFont="1" applyBorder="1" applyAlignment="1">
      <alignment horizontal="center" vertical="center"/>
    </xf>
    <xf numFmtId="0" fontId="140" fillId="0" borderId="112" xfId="0" applyFont="1" applyBorder="1"/>
    <xf numFmtId="0" fontId="140" fillId="0" borderId="112" xfId="0" applyFont="1" applyFill="1" applyBorder="1" applyAlignment="1">
      <alignment horizontal="center" vertical="center" wrapText="1"/>
    </xf>
    <xf numFmtId="0" fontId="140" fillId="29" borderId="112" xfId="0" applyFont="1" applyFill="1" applyBorder="1" applyAlignment="1">
      <alignment horizontal="center" vertical="center"/>
    </xf>
    <xf numFmtId="0" fontId="140" fillId="29" borderId="132" xfId="0" applyFont="1" applyFill="1" applyBorder="1" applyAlignment="1">
      <alignment vertical="center"/>
    </xf>
    <xf numFmtId="0" fontId="139" fillId="0" borderId="112" xfId="0" applyFont="1" applyFill="1" applyBorder="1" applyAlignment="1">
      <alignment horizontal="center" vertical="center" wrapText="1"/>
    </xf>
    <xf numFmtId="0" fontId="140" fillId="0" borderId="112" xfId="0" applyFont="1" applyFill="1" applyBorder="1" applyAlignment="1">
      <alignment horizontal="center" vertical="center"/>
    </xf>
    <xf numFmtId="0" fontId="140" fillId="0" borderId="0" xfId="0" applyFont="1" applyFill="1" applyBorder="1"/>
    <xf numFmtId="0" fontId="93" fillId="20" borderId="0" xfId="0" applyFont="1" applyFill="1" applyAlignment="1">
      <alignment horizontal="center"/>
    </xf>
    <xf numFmtId="0" fontId="93" fillId="0" borderId="158" xfId="0" applyFont="1" applyBorder="1" applyAlignment="1">
      <alignment horizontal="center"/>
    </xf>
    <xf numFmtId="0" fontId="93" fillId="0" borderId="0" xfId="0" applyFont="1" applyAlignment="1">
      <alignment horizontal="center"/>
    </xf>
    <xf numFmtId="0" fontId="93" fillId="0" borderId="0" xfId="0" applyFont="1" applyFill="1" applyBorder="1" applyAlignment="1">
      <alignment horizontal="center"/>
    </xf>
    <xf numFmtId="0" fontId="135" fillId="0" borderId="0" xfId="0" applyFont="1" applyFill="1" applyBorder="1" applyAlignment="1">
      <alignment horizontal="center" vertical="center" wrapText="1"/>
    </xf>
    <xf numFmtId="0" fontId="93" fillId="0" borderId="0" xfId="0" quotePrefix="1" applyFont="1" applyFill="1" applyBorder="1" applyAlignment="1">
      <alignment horizontal="center"/>
    </xf>
    <xf numFmtId="0" fontId="93" fillId="0" borderId="0" xfId="0" quotePrefix="1" applyFont="1" applyFill="1" applyBorder="1" applyAlignment="1">
      <alignment horizontal="center" vertical="center" wrapText="1"/>
    </xf>
    <xf numFmtId="0" fontId="93" fillId="0" borderId="0" xfId="0" quotePrefix="1" applyFont="1" applyFill="1" applyBorder="1" applyAlignment="1">
      <alignment horizontal="center" vertical="center"/>
    </xf>
    <xf numFmtId="0" fontId="93" fillId="0" borderId="0" xfId="0" applyFont="1" applyFill="1" applyBorder="1" applyAlignment="1">
      <alignment horizontal="center" vertical="center"/>
    </xf>
    <xf numFmtId="0" fontId="139" fillId="0" borderId="0" xfId="0" quotePrefix="1" applyFont="1" applyFill="1" applyBorder="1" applyAlignment="1">
      <alignment horizontal="center" vertical="center"/>
    </xf>
    <xf numFmtId="0" fontId="141" fillId="0" borderId="109" xfId="0" applyFont="1" applyFill="1" applyBorder="1" applyAlignment="1">
      <alignment horizontal="left" vertical="center"/>
    </xf>
    <xf numFmtId="0" fontId="141" fillId="0" borderId="109" xfId="0" applyFont="1" applyBorder="1" applyAlignment="1">
      <alignment horizontal="left" vertical="center"/>
    </xf>
    <xf numFmtId="0" fontId="141" fillId="0" borderId="108" xfId="0" applyFont="1" applyFill="1" applyBorder="1" applyAlignment="1">
      <alignment horizontal="left" vertical="center"/>
    </xf>
    <xf numFmtId="0" fontId="141" fillId="0" borderId="108" xfId="0" applyFont="1" applyBorder="1" applyAlignment="1">
      <alignment horizontal="left" vertical="center"/>
    </xf>
    <xf numFmtId="183" fontId="0" fillId="0" borderId="0" xfId="0" applyNumberFormat="1"/>
    <xf numFmtId="0" fontId="139" fillId="0" borderId="0" xfId="0" quotePrefix="1" applyFont="1" applyFill="1" applyBorder="1" applyAlignment="1">
      <alignment horizontal="center"/>
    </xf>
    <xf numFmtId="0" fontId="139" fillId="0" borderId="0" xfId="0" quotePrefix="1" applyFont="1" applyFill="1" applyBorder="1" applyAlignment="1">
      <alignment horizontal="center" vertical="center" wrapText="1"/>
    </xf>
    <xf numFmtId="0" fontId="138" fillId="18" borderId="112" xfId="0" applyFont="1" applyFill="1" applyBorder="1" applyAlignment="1">
      <alignment horizontal="center" vertical="center" wrapText="1"/>
    </xf>
    <xf numFmtId="0" fontId="138" fillId="0" borderId="112" xfId="0" applyFont="1" applyFill="1" applyBorder="1" applyAlignment="1">
      <alignment horizontal="center" vertical="center" wrapText="1"/>
    </xf>
    <xf numFmtId="0" fontId="131" fillId="0" borderId="112" xfId="0" applyFont="1" applyFill="1" applyBorder="1" applyAlignment="1">
      <alignment horizontal="center" vertical="center"/>
    </xf>
    <xf numFmtId="0" fontId="140" fillId="0" borderId="112" xfId="0" applyFont="1" applyBorder="1" applyAlignment="1">
      <alignment horizontal="center" vertical="center"/>
    </xf>
    <xf numFmtId="181" fontId="140" fillId="0" borderId="112" xfId="0" applyNumberFormat="1" applyFont="1" applyFill="1" applyBorder="1" applyAlignment="1">
      <alignment horizontal="center" vertical="center"/>
    </xf>
    <xf numFmtId="0" fontId="140" fillId="35" borderId="112" xfId="0" applyFont="1" applyFill="1" applyBorder="1" applyAlignment="1">
      <alignment horizontal="center" vertical="center"/>
    </xf>
    <xf numFmtId="0" fontId="140" fillId="0" borderId="0" xfId="0" applyFont="1"/>
    <xf numFmtId="0" fontId="140" fillId="48" borderId="112" xfId="0" applyFont="1" applyFill="1" applyBorder="1" applyAlignment="1">
      <alignment horizontal="center" vertical="center"/>
    </xf>
    <xf numFmtId="0" fontId="140" fillId="0" borderId="0" xfId="0" quotePrefix="1" applyFont="1" applyFill="1" applyBorder="1" applyAlignment="1">
      <alignment horizontal="center"/>
    </xf>
    <xf numFmtId="0" fontId="140" fillId="0" borderId="0" xfId="0" quotePrefix="1" applyFont="1" applyFill="1" applyBorder="1" applyAlignment="1">
      <alignment horizontal="center" vertical="center"/>
    </xf>
    <xf numFmtId="0" fontId="93" fillId="32" borderId="0" xfId="0" applyFont="1" applyFill="1" applyBorder="1" applyAlignment="1">
      <alignment horizontal="center" vertical="center"/>
    </xf>
    <xf numFmtId="184" fontId="143" fillId="0" borderId="0" xfId="0" applyNumberFormat="1" applyFont="1"/>
    <xf numFmtId="0" fontId="93" fillId="29" borderId="109" xfId="0" applyFont="1" applyFill="1" applyBorder="1" applyAlignment="1">
      <alignment vertical="center"/>
    </xf>
    <xf numFmtId="0" fontId="93" fillId="29" borderId="109" xfId="0" applyFont="1" applyFill="1" applyBorder="1" applyAlignment="1" applyProtection="1">
      <alignment vertical="center"/>
      <protection locked="0"/>
    </xf>
    <xf numFmtId="0" fontId="93" fillId="29" borderId="110" xfId="0" applyFont="1" applyFill="1" applyBorder="1" applyAlignment="1">
      <alignment vertical="center"/>
    </xf>
    <xf numFmtId="0" fontId="93" fillId="29" borderId="112" xfId="0" applyFont="1" applyFill="1" applyBorder="1" applyAlignment="1">
      <alignment vertical="center"/>
    </xf>
    <xf numFmtId="181" fontId="93" fillId="0" borderId="112" xfId="0" applyNumberFormat="1" applyFont="1" applyBorder="1" applyAlignment="1">
      <alignment horizontal="center" vertical="center"/>
    </xf>
    <xf numFmtId="182" fontId="46" fillId="0" borderId="158" xfId="183" applyNumberFormat="1" applyFont="1" applyBorder="1" applyAlignment="1" applyProtection="1">
      <alignment horizontal="center" vertical="center"/>
      <protection locked="0"/>
    </xf>
    <xf numFmtId="182" fontId="46" fillId="0" borderId="112" xfId="183" applyNumberFormat="1" applyFont="1" applyBorder="1" applyAlignment="1" applyProtection="1">
      <alignment horizontal="center" vertical="center"/>
      <protection locked="0"/>
    </xf>
    <xf numFmtId="182" fontId="46" fillId="0" borderId="112" xfId="183" applyNumberFormat="1" applyFont="1" applyFill="1" applyBorder="1" applyAlignment="1" applyProtection="1">
      <alignment horizontal="center" vertical="center"/>
      <protection locked="0"/>
    </xf>
    <xf numFmtId="182" fontId="93" fillId="29" borderId="109" xfId="0" applyNumberFormat="1" applyFont="1" applyFill="1" applyBorder="1" applyAlignment="1">
      <alignment vertical="center"/>
    </xf>
    <xf numFmtId="182" fontId="93" fillId="29" borderId="158" xfId="0" applyNumberFormat="1" applyFont="1" applyFill="1" applyBorder="1" applyAlignment="1">
      <alignment vertical="center"/>
    </xf>
    <xf numFmtId="182" fontId="93" fillId="29" borderId="112" xfId="0" applyNumberFormat="1" applyFont="1" applyFill="1" applyBorder="1" applyAlignment="1">
      <alignment vertical="center"/>
    </xf>
    <xf numFmtId="0" fontId="93" fillId="29" borderId="132" xfId="0" applyFont="1" applyFill="1" applyBorder="1" applyAlignment="1">
      <alignment vertical="center"/>
    </xf>
    <xf numFmtId="0" fontId="35" fillId="0" borderId="112" xfId="183" applyFont="1" applyBorder="1" applyAlignment="1" applyProtection="1">
      <alignment horizontal="center" vertical="center"/>
      <protection locked="0"/>
    </xf>
    <xf numFmtId="0" fontId="144" fillId="0" borderId="0" xfId="0" applyFont="1"/>
    <xf numFmtId="0" fontId="132" fillId="0" borderId="158" xfId="0" applyFont="1" applyBorder="1" applyAlignment="1">
      <alignment horizontal="left" vertical="center" indent="1"/>
    </xf>
    <xf numFmtId="0" fontId="132" fillId="0" borderId="158" xfId="0" applyFont="1" applyFill="1" applyBorder="1" applyAlignment="1">
      <alignment horizontal="left" vertical="center" indent="1"/>
    </xf>
    <xf numFmtId="0" fontId="145" fillId="0" borderId="0" xfId="0" applyFont="1"/>
    <xf numFmtId="0" fontId="144" fillId="0" borderId="112" xfId="0" applyFont="1" applyBorder="1"/>
    <xf numFmtId="0" fontId="144" fillId="0" borderId="112" xfId="0" applyFont="1" applyBorder="1" applyAlignment="1">
      <alignment horizontal="center"/>
    </xf>
    <xf numFmtId="0" fontId="93" fillId="0" borderId="112" xfId="0" applyFont="1" applyBorder="1" applyAlignment="1">
      <alignment horizontal="center"/>
    </xf>
    <xf numFmtId="0" fontId="146" fillId="0" borderId="112" xfId="0" applyFont="1" applyFill="1" applyBorder="1" applyAlignment="1">
      <alignment horizontal="left" vertical="center"/>
    </xf>
    <xf numFmtId="0" fontId="146" fillId="0" borderId="112" xfId="0" applyFont="1" applyBorder="1"/>
    <xf numFmtId="0" fontId="146" fillId="0" borderId="0" xfId="0" applyFont="1"/>
    <xf numFmtId="0" fontId="93" fillId="0" borderId="112" xfId="0" applyFont="1" applyBorder="1" applyAlignment="1">
      <alignment horizontal="center" vertical="center"/>
    </xf>
    <xf numFmtId="181" fontId="93" fillId="0" borderId="112" xfId="0" applyNumberFormat="1" applyFont="1" applyFill="1" applyBorder="1" applyAlignment="1">
      <alignment horizontal="center" vertical="center"/>
    </xf>
    <xf numFmtId="182" fontId="93" fillId="21" borderId="158" xfId="183" applyNumberFormat="1" applyFont="1" applyFill="1" applyBorder="1" applyAlignment="1" applyProtection="1">
      <alignment horizontal="center" vertical="center"/>
      <protection locked="0"/>
    </xf>
    <xf numFmtId="182" fontId="93" fillId="21" borderId="112" xfId="183" applyNumberFormat="1" applyFont="1" applyFill="1" applyBorder="1" applyAlignment="1" applyProtection="1">
      <alignment horizontal="center" vertical="center"/>
      <protection locked="0"/>
    </xf>
    <xf numFmtId="182" fontId="93" fillId="0" borderId="158" xfId="183" applyNumberFormat="1" applyFont="1" applyFill="1" applyBorder="1" applyAlignment="1" applyProtection="1">
      <alignment horizontal="center" vertical="center"/>
      <protection locked="0"/>
    </xf>
    <xf numFmtId="182" fontId="93" fillId="0" borderId="158" xfId="183" applyNumberFormat="1" applyFont="1" applyBorder="1" applyAlignment="1" applyProtection="1">
      <alignment horizontal="center" vertical="center"/>
      <protection locked="0"/>
    </xf>
    <xf numFmtId="182" fontId="93" fillId="0" borderId="112" xfId="183" applyNumberFormat="1" applyFont="1" applyBorder="1" applyAlignment="1" applyProtection="1">
      <alignment horizontal="center" vertical="center"/>
      <protection locked="0"/>
    </xf>
    <xf numFmtId="182" fontId="93" fillId="0" borderId="112" xfId="183" applyNumberFormat="1" applyFont="1" applyFill="1" applyBorder="1" applyAlignment="1" applyProtection="1">
      <alignment horizontal="center" vertical="center"/>
      <protection locked="0"/>
    </xf>
    <xf numFmtId="182" fontId="93" fillId="0" borderId="112" xfId="183" applyNumberFormat="1" applyFont="1" applyBorder="1" applyAlignment="1">
      <alignment horizontal="center" vertical="center"/>
    </xf>
    <xf numFmtId="0" fontId="93" fillId="0" borderId="112" xfId="0" applyFont="1" applyFill="1" applyBorder="1" applyAlignment="1">
      <alignment horizontal="center" vertical="center" wrapText="1"/>
    </xf>
    <xf numFmtId="0" fontId="93" fillId="0" borderId="112" xfId="0" applyFont="1" applyFill="1" applyBorder="1" applyAlignment="1">
      <alignment horizontal="center" vertical="center"/>
    </xf>
    <xf numFmtId="0" fontId="93" fillId="29" borderId="112" xfId="0" applyFont="1" applyFill="1" applyBorder="1" applyAlignment="1">
      <alignment horizontal="center" vertical="center"/>
    </xf>
    <xf numFmtId="0" fontId="93" fillId="35" borderId="112" xfId="0" applyFont="1" applyFill="1" applyBorder="1" applyAlignment="1">
      <alignment horizontal="center" vertical="center"/>
    </xf>
    <xf numFmtId="0" fontId="141" fillId="0" borderId="109" xfId="0" applyFont="1" applyBorder="1" applyAlignment="1">
      <alignment horizontal="left" vertical="center" indent="1"/>
    </xf>
    <xf numFmtId="0" fontId="141" fillId="0" borderId="109" xfId="0" applyFont="1" applyFill="1" applyBorder="1" applyAlignment="1">
      <alignment horizontal="left" vertical="center" indent="1"/>
    </xf>
    <xf numFmtId="0" fontId="141" fillId="35" borderId="109" xfId="0" applyFont="1" applyFill="1" applyBorder="1" applyAlignment="1">
      <alignment horizontal="left" vertical="center" indent="1"/>
    </xf>
    <xf numFmtId="0" fontId="141" fillId="0" borderId="0" xfId="0" applyFont="1"/>
    <xf numFmtId="0" fontId="148" fillId="0" borderId="0" xfId="0" applyFont="1" applyAlignment="1">
      <alignment horizontal="right"/>
    </xf>
    <xf numFmtId="0" fontId="41" fillId="0" borderId="0" xfId="0" applyFont="1" applyFill="1" applyBorder="1" applyAlignment="1" applyProtection="1">
      <alignment horizontal="center" vertical="center"/>
    </xf>
    <xf numFmtId="0" fontId="36" fillId="0" borderId="12" xfId="0" applyFont="1" applyFill="1" applyBorder="1" applyAlignment="1" applyProtection="1">
      <alignment horizontal="center" vertical="center"/>
    </xf>
    <xf numFmtId="0" fontId="36" fillId="0" borderId="0" xfId="0" applyFont="1" applyFill="1" applyBorder="1" applyAlignment="1" applyProtection="1">
      <alignment horizontal="center" vertical="center"/>
    </xf>
    <xf numFmtId="0" fontId="36" fillId="0" borderId="127" xfId="0" applyFont="1" applyFill="1" applyBorder="1" applyAlignment="1" applyProtection="1">
      <alignment horizontal="center" vertical="center"/>
    </xf>
    <xf numFmtId="14" fontId="36" fillId="0" borderId="0" xfId="0" applyNumberFormat="1" applyFont="1" applyFill="1" applyBorder="1" applyAlignment="1" applyProtection="1">
      <alignment horizontal="center" vertical="center"/>
    </xf>
    <xf numFmtId="14" fontId="36" fillId="0" borderId="127" xfId="0" applyNumberFormat="1" applyFont="1" applyFill="1" applyBorder="1" applyAlignment="1" applyProtection="1">
      <alignment horizontal="center" vertical="center"/>
    </xf>
    <xf numFmtId="14" fontId="36" fillId="0" borderId="17" xfId="0" applyNumberFormat="1" applyFont="1" applyFill="1" applyBorder="1" applyAlignment="1" applyProtection="1">
      <alignment horizontal="center" vertical="center"/>
    </xf>
    <xf numFmtId="0" fontId="36" fillId="0" borderId="20" xfId="0" applyFont="1" applyFill="1" applyBorder="1" applyAlignment="1" applyProtection="1">
      <alignment horizontal="center" vertical="center"/>
    </xf>
    <xf numFmtId="0" fontId="93" fillId="0" borderId="0" xfId="0" applyFont="1" applyAlignment="1">
      <alignment vertical="center"/>
    </xf>
    <xf numFmtId="14" fontId="140" fillId="0" borderId="17" xfId="0" applyNumberFormat="1" applyFont="1" applyFill="1" applyBorder="1" applyAlignment="1" applyProtection="1">
      <alignment horizontal="center" vertical="center"/>
    </xf>
    <xf numFmtId="14" fontId="140" fillId="0" borderId="0" xfId="0" applyNumberFormat="1" applyFont="1" applyFill="1" applyBorder="1" applyAlignment="1" applyProtection="1">
      <alignment horizontal="center" vertical="center"/>
    </xf>
    <xf numFmtId="0" fontId="140" fillId="0" borderId="117" xfId="0" applyFont="1" applyFill="1" applyBorder="1" applyAlignment="1" applyProtection="1">
      <alignment horizontal="center" vertical="center"/>
    </xf>
    <xf numFmtId="0" fontId="140" fillId="0" borderId="0" xfId="0" applyFont="1" applyFill="1" applyBorder="1" applyAlignment="1" applyProtection="1">
      <alignment horizontal="center" vertical="center"/>
    </xf>
    <xf numFmtId="0" fontId="140" fillId="0" borderId="164" xfId="0" applyFont="1" applyFill="1" applyBorder="1" applyAlignment="1" applyProtection="1">
      <alignment horizontal="center" vertical="center"/>
    </xf>
    <xf numFmtId="14" fontId="139" fillId="0" borderId="0" xfId="0" applyNumberFormat="1" applyFont="1" applyFill="1" applyBorder="1" applyAlignment="1" applyProtection="1">
      <alignment vertical="center"/>
    </xf>
    <xf numFmtId="0" fontId="93" fillId="0" borderId="0" xfId="0" applyFont="1" applyAlignment="1" applyProtection="1">
      <alignment vertical="center"/>
    </xf>
    <xf numFmtId="0" fontId="150" fillId="0" borderId="0" xfId="0" applyFont="1" applyBorder="1" applyAlignment="1">
      <alignment horizontal="right" vertical="center"/>
    </xf>
    <xf numFmtId="0" fontId="151" fillId="0" borderId="0" xfId="0" applyFont="1" applyBorder="1" applyAlignment="1">
      <alignment horizontal="left" vertical="center"/>
    </xf>
    <xf numFmtId="0" fontId="150" fillId="0" borderId="0" xfId="0" applyFont="1" applyAlignment="1" applyProtection="1">
      <alignment horizontal="center" vertical="center"/>
      <protection locked="0"/>
    </xf>
    <xf numFmtId="0" fontId="151" fillId="0" borderId="0" xfId="0" applyFont="1" applyAlignment="1" applyProtection="1">
      <alignment vertical="center"/>
      <protection locked="0"/>
    </xf>
    <xf numFmtId="14" fontId="140" fillId="0" borderId="17" xfId="0" applyNumberFormat="1" applyFont="1" applyBorder="1" applyAlignment="1" applyProtection="1">
      <alignment horizontal="center" vertical="center"/>
    </xf>
    <xf numFmtId="0" fontId="140" fillId="0" borderId="0" xfId="0" applyFont="1" applyBorder="1" applyAlignment="1" applyProtection="1">
      <alignment horizontal="center" vertical="center"/>
    </xf>
    <xf numFmtId="0" fontId="140" fillId="0" borderId="117" xfId="0" applyFont="1" applyBorder="1" applyAlignment="1" applyProtection="1">
      <alignment horizontal="center" vertical="center"/>
    </xf>
    <xf numFmtId="0" fontId="93" fillId="0" borderId="0" xfId="0" applyFont="1" applyBorder="1" applyAlignment="1" applyProtection="1">
      <alignment vertical="center"/>
    </xf>
    <xf numFmtId="0" fontId="155" fillId="0" borderId="0" xfId="0" applyFont="1" applyAlignment="1" applyProtection="1">
      <alignment vertical="center"/>
    </xf>
    <xf numFmtId="0" fontId="93" fillId="0" borderId="117" xfId="0" applyFont="1" applyBorder="1" applyAlignment="1" applyProtection="1">
      <alignment vertical="center"/>
    </xf>
    <xf numFmtId="0" fontId="93" fillId="0" borderId="164" xfId="0" applyFont="1" applyBorder="1" applyAlignment="1" applyProtection="1">
      <alignment vertical="center"/>
    </xf>
    <xf numFmtId="0" fontId="156" fillId="18" borderId="0" xfId="308" applyFont="1" applyFill="1">
      <alignment vertical="center"/>
    </xf>
    <xf numFmtId="0" fontId="157" fillId="0" borderId="164" xfId="0" applyFont="1" applyBorder="1" applyAlignment="1" applyProtection="1">
      <alignment vertical="center"/>
    </xf>
    <xf numFmtId="0" fontId="144" fillId="0" borderId="112" xfId="0" applyFont="1" applyFill="1" applyBorder="1" applyAlignment="1">
      <alignment horizontal="center"/>
    </xf>
    <xf numFmtId="0" fontId="93" fillId="0" borderId="112" xfId="0" applyFont="1" applyFill="1" applyBorder="1" applyAlignment="1">
      <alignment horizontal="center"/>
    </xf>
    <xf numFmtId="0" fontId="157" fillId="0" borderId="165" xfId="0" applyFont="1" applyBorder="1" applyAlignment="1" applyProtection="1">
      <alignment vertical="center"/>
    </xf>
    <xf numFmtId="0" fontId="158" fillId="0" borderId="109" xfId="0" applyFont="1" applyBorder="1" applyAlignment="1">
      <alignment horizontal="left" vertical="center"/>
    </xf>
    <xf numFmtId="14" fontId="47" fillId="0" borderId="18" xfId="0" applyNumberFormat="1" applyFont="1" applyFill="1" applyBorder="1" applyAlignment="1" applyProtection="1">
      <alignment horizontal="center" vertical="center" wrapText="1"/>
    </xf>
    <xf numFmtId="0" fontId="47" fillId="0" borderId="18" xfId="0" applyFont="1" applyFill="1" applyBorder="1" applyAlignment="1" applyProtection="1">
      <alignment horizontal="center" vertical="center" wrapText="1"/>
    </xf>
    <xf numFmtId="0" fontId="36" fillId="6" borderId="18" xfId="0" applyFont="1" applyFill="1" applyBorder="1" applyAlignment="1" applyProtection="1">
      <alignment horizontal="center" vertical="center"/>
    </xf>
    <xf numFmtId="0" fontId="47" fillId="0" borderId="18" xfId="0" applyFont="1" applyFill="1" applyBorder="1" applyAlignment="1" applyProtection="1">
      <alignment horizontal="center" vertical="center"/>
    </xf>
    <xf numFmtId="0" fontId="47" fillId="0" borderId="18" xfId="0" applyFont="1" applyBorder="1" applyAlignment="1">
      <alignment horizontal="center" vertical="center"/>
    </xf>
    <xf numFmtId="179" fontId="47" fillId="0" borderId="0" xfId="0" applyNumberFormat="1" applyFont="1" applyFill="1" applyBorder="1" applyAlignment="1" applyProtection="1">
      <alignment horizontal="center" vertical="center"/>
    </xf>
    <xf numFmtId="179" fontId="47" fillId="0" borderId="21" xfId="0" applyNumberFormat="1" applyFont="1" applyFill="1" applyBorder="1" applyAlignment="1" applyProtection="1">
      <alignment horizontal="center" vertical="center"/>
    </xf>
    <xf numFmtId="0" fontId="38" fillId="0" borderId="18" xfId="0" applyFont="1" applyFill="1" applyBorder="1" applyAlignment="1" applyProtection="1">
      <alignment horizontal="center" vertical="center"/>
    </xf>
    <xf numFmtId="0" fontId="87" fillId="20" borderId="0" xfId="0" applyFont="1" applyFill="1" applyBorder="1" applyAlignment="1" applyProtection="1">
      <alignment horizontal="center" vertical="center"/>
      <protection locked="0"/>
    </xf>
    <xf numFmtId="0" fontId="36" fillId="6" borderId="30" xfId="0" applyFont="1" applyFill="1" applyBorder="1" applyAlignment="1" applyProtection="1">
      <alignment horizontal="center" vertical="center"/>
    </xf>
    <xf numFmtId="0" fontId="36" fillId="6" borderId="31" xfId="0" applyFont="1" applyFill="1" applyBorder="1" applyAlignment="1" applyProtection="1">
      <alignment horizontal="center" vertical="center"/>
    </xf>
    <xf numFmtId="0" fontId="36" fillId="6" borderId="32" xfId="0" applyFont="1" applyFill="1" applyBorder="1" applyAlignment="1" applyProtection="1">
      <alignment horizontal="center" vertical="center"/>
    </xf>
    <xf numFmtId="179" fontId="101" fillId="0" borderId="117" xfId="0" applyNumberFormat="1" applyFont="1" applyFill="1" applyBorder="1" applyAlignment="1" applyProtection="1">
      <alignment horizontal="left" vertical="center"/>
    </xf>
    <xf numFmtId="179" fontId="101" fillId="0" borderId="0" xfId="0" applyNumberFormat="1" applyFont="1" applyFill="1" applyBorder="1" applyAlignment="1" applyProtection="1">
      <alignment horizontal="left" vertical="center"/>
    </xf>
    <xf numFmtId="179" fontId="117" fillId="0" borderId="0" xfId="0" applyNumberFormat="1" applyFont="1" applyFill="1" applyBorder="1" applyAlignment="1" applyProtection="1">
      <alignment horizontal="center" vertical="center"/>
    </xf>
    <xf numFmtId="0" fontId="36" fillId="6" borderId="61" xfId="0" applyFont="1" applyFill="1" applyBorder="1" applyAlignment="1" applyProtection="1">
      <alignment horizontal="center" vertical="center"/>
    </xf>
    <xf numFmtId="0" fontId="36" fillId="6" borderId="62" xfId="0" applyFont="1" applyFill="1" applyBorder="1" applyAlignment="1" applyProtection="1">
      <alignment horizontal="center" vertical="center"/>
    </xf>
    <xf numFmtId="0" fontId="35" fillId="0" borderId="61" xfId="0" applyFont="1" applyFill="1" applyBorder="1" applyAlignment="1" applyProtection="1">
      <alignment horizontal="center" vertical="center"/>
    </xf>
    <xf numFmtId="0" fontId="35" fillId="0" borderId="62" xfId="0" applyFont="1" applyFill="1" applyBorder="1" applyAlignment="1" applyProtection="1">
      <alignment horizontal="center" vertical="center"/>
    </xf>
    <xf numFmtId="0" fontId="43" fillId="0" borderId="61" xfId="0" applyFont="1" applyBorder="1" applyAlignment="1">
      <alignment horizontal="center" vertical="center" wrapText="1"/>
    </xf>
    <xf numFmtId="0" fontId="43" fillId="0" borderId="61" xfId="0" applyFont="1" applyBorder="1" applyAlignment="1">
      <alignment horizontal="center" vertical="center"/>
    </xf>
    <xf numFmtId="0" fontId="43" fillId="0" borderId="62" xfId="0" applyFont="1" applyBorder="1" applyAlignment="1">
      <alignment horizontal="center" vertical="center"/>
    </xf>
    <xf numFmtId="0" fontId="48" fillId="22" borderId="45" xfId="0" quotePrefix="1" applyFont="1" applyFill="1" applyBorder="1" applyAlignment="1" applyProtection="1">
      <alignment horizontal="center" vertical="center"/>
    </xf>
    <xf numFmtId="0" fontId="48" fillId="22" borderId="46" xfId="0" quotePrefix="1" applyFont="1" applyFill="1" applyBorder="1" applyAlignment="1" applyProtection="1">
      <alignment horizontal="center" vertical="center"/>
    </xf>
    <xf numFmtId="0" fontId="48" fillId="22" borderId="47" xfId="0" quotePrefix="1" applyFont="1" applyFill="1" applyBorder="1" applyAlignment="1" applyProtection="1">
      <alignment horizontal="center" vertical="center"/>
    </xf>
    <xf numFmtId="0" fontId="48" fillId="0" borderId="20" xfId="0" quotePrefix="1" applyFont="1" applyFill="1" applyBorder="1" applyAlignment="1" applyProtection="1">
      <alignment horizontal="center" vertical="center"/>
    </xf>
    <xf numFmtId="0" fontId="48" fillId="0" borderId="0" xfId="0" quotePrefix="1" applyFont="1" applyFill="1" applyBorder="1" applyAlignment="1" applyProtection="1">
      <alignment horizontal="center" vertical="center"/>
    </xf>
    <xf numFmtId="0" fontId="48" fillId="0" borderId="21" xfId="0" quotePrefix="1" applyFont="1" applyFill="1" applyBorder="1" applyAlignment="1" applyProtection="1">
      <alignment horizontal="center" vertical="center"/>
    </xf>
    <xf numFmtId="0" fontId="36" fillId="23" borderId="22" xfId="0" applyFont="1" applyFill="1" applyBorder="1" applyAlignment="1" applyProtection="1">
      <alignment horizontal="center" vertical="center" wrapText="1"/>
    </xf>
    <xf numFmtId="0" fontId="36" fillId="23" borderId="35" xfId="0" applyFont="1" applyFill="1" applyBorder="1" applyAlignment="1" applyProtection="1">
      <alignment horizontal="center" vertical="center" wrapText="1"/>
    </xf>
    <xf numFmtId="0" fontId="36" fillId="23" borderId="22" xfId="0" applyFont="1" applyFill="1" applyBorder="1" applyAlignment="1" applyProtection="1">
      <alignment horizontal="center" vertical="center"/>
    </xf>
    <xf numFmtId="0" fontId="36" fillId="23" borderId="35" xfId="0" applyFont="1" applyFill="1" applyBorder="1" applyAlignment="1" applyProtection="1">
      <alignment horizontal="center" vertical="center"/>
    </xf>
    <xf numFmtId="0" fontId="36" fillId="18" borderId="22" xfId="0" applyFont="1" applyFill="1" applyBorder="1" applyAlignment="1" applyProtection="1">
      <alignment horizontal="center" vertical="center"/>
    </xf>
    <xf numFmtId="0" fontId="36" fillId="18" borderId="35" xfId="0" applyFont="1" applyFill="1" applyBorder="1" applyAlignment="1" applyProtection="1">
      <alignment horizontal="center" vertical="center"/>
    </xf>
    <xf numFmtId="0" fontId="36" fillId="18" borderId="120" xfId="0" applyFont="1" applyFill="1" applyBorder="1" applyAlignment="1" applyProtection="1">
      <alignment horizontal="left" vertical="center"/>
    </xf>
    <xf numFmtId="0" fontId="36" fillId="18" borderId="114" xfId="0" applyFont="1" applyFill="1" applyBorder="1" applyAlignment="1" applyProtection="1">
      <alignment horizontal="left" vertical="center"/>
    </xf>
    <xf numFmtId="0" fontId="41" fillId="0" borderId="25" xfId="0" applyFont="1" applyFill="1" applyBorder="1" applyAlignment="1" applyProtection="1">
      <alignment horizontal="center" vertical="center"/>
    </xf>
    <xf numFmtId="0" fontId="41" fillId="0" borderId="0" xfId="0" applyFont="1" applyFill="1" applyBorder="1" applyAlignment="1" applyProtection="1">
      <alignment horizontal="center" vertical="center"/>
    </xf>
    <xf numFmtId="0" fontId="35" fillId="18" borderId="22" xfId="0" applyFont="1" applyFill="1" applyBorder="1" applyAlignment="1" applyProtection="1">
      <alignment horizontal="center" vertical="center"/>
    </xf>
    <xf numFmtId="0" fontId="35" fillId="18" borderId="35" xfId="0" applyFont="1" applyFill="1" applyBorder="1" applyAlignment="1" applyProtection="1">
      <alignment horizontal="center" vertical="center"/>
    </xf>
    <xf numFmtId="14" fontId="38" fillId="0" borderId="18" xfId="0" applyNumberFormat="1" applyFont="1" applyBorder="1" applyAlignment="1">
      <alignment horizontal="center" vertical="center"/>
    </xf>
    <xf numFmtId="0" fontId="43" fillId="6" borderId="18" xfId="0" applyFont="1" applyFill="1" applyBorder="1" applyAlignment="1" applyProtection="1">
      <alignment horizontal="center" vertical="center"/>
    </xf>
    <xf numFmtId="14" fontId="38" fillId="0" borderId="18" xfId="0" applyNumberFormat="1" applyFont="1" applyFill="1" applyBorder="1" applyAlignment="1" applyProtection="1">
      <alignment horizontal="center" vertical="center"/>
    </xf>
    <xf numFmtId="0" fontId="41" fillId="0" borderId="25" xfId="0" applyFont="1" applyFill="1" applyBorder="1" applyAlignment="1" applyProtection="1">
      <alignment horizontal="center"/>
    </xf>
    <xf numFmtId="0" fontId="41" fillId="0" borderId="26" xfId="0" applyFont="1" applyFill="1" applyBorder="1" applyAlignment="1" applyProtection="1">
      <alignment horizontal="center"/>
    </xf>
    <xf numFmtId="0" fontId="41" fillId="0" borderId="27" xfId="0" applyFont="1" applyFill="1" applyBorder="1" applyAlignment="1" applyProtection="1">
      <alignment horizontal="center"/>
    </xf>
    <xf numFmtId="177" fontId="41" fillId="0" borderId="28" xfId="0" applyNumberFormat="1" applyFont="1" applyFill="1" applyBorder="1" applyAlignment="1" applyProtection="1">
      <alignment horizontal="center" vertical="center"/>
      <protection locked="0"/>
    </xf>
    <xf numFmtId="0" fontId="41" fillId="0" borderId="29" xfId="0" applyFont="1" applyFill="1" applyBorder="1" applyAlignment="1" applyProtection="1">
      <alignment horizontal="center" vertical="center"/>
      <protection locked="0"/>
    </xf>
    <xf numFmtId="0" fontId="41" fillId="0" borderId="28" xfId="0" applyNumberFormat="1" applyFont="1" applyFill="1" applyBorder="1" applyAlignment="1" applyProtection="1">
      <alignment horizontal="left" vertical="center"/>
      <protection locked="0"/>
    </xf>
    <xf numFmtId="0" fontId="41" fillId="0" borderId="28" xfId="0" applyFont="1" applyFill="1" applyBorder="1" applyAlignment="1" applyProtection="1">
      <alignment horizontal="center" vertical="center"/>
      <protection locked="0"/>
    </xf>
    <xf numFmtId="177" fontId="41" fillId="40" borderId="128" xfId="0" applyNumberFormat="1" applyFont="1" applyFill="1" applyBorder="1" applyAlignment="1" applyProtection="1">
      <alignment horizontal="center" vertical="center"/>
      <protection locked="0"/>
    </xf>
    <xf numFmtId="0" fontId="41" fillId="40" borderId="129" xfId="0" applyFont="1" applyFill="1" applyBorder="1" applyAlignment="1" applyProtection="1">
      <alignment horizontal="center" vertical="center"/>
      <protection locked="0"/>
    </xf>
    <xf numFmtId="0" fontId="41" fillId="40" borderId="128" xfId="0" applyNumberFormat="1" applyFont="1" applyFill="1" applyBorder="1" applyAlignment="1" applyProtection="1">
      <alignment horizontal="left" vertical="center"/>
      <protection locked="0"/>
    </xf>
    <xf numFmtId="0" fontId="41" fillId="0" borderId="28" xfId="0" applyFont="1" applyFill="1" applyBorder="1" applyAlignment="1" applyProtection="1">
      <alignment horizontal="center" vertical="center" wrapText="1"/>
      <protection locked="0"/>
    </xf>
    <xf numFmtId="0" fontId="41" fillId="40" borderId="28" xfId="0" applyFont="1" applyFill="1" applyBorder="1" applyAlignment="1" applyProtection="1">
      <alignment horizontal="center" vertical="center" wrapText="1"/>
      <protection locked="0"/>
    </xf>
    <xf numFmtId="0" fontId="36" fillId="6" borderId="28" xfId="0" applyFont="1" applyFill="1" applyBorder="1" applyAlignment="1" applyProtection="1">
      <alignment horizontal="center" vertical="center"/>
      <protection locked="0"/>
    </xf>
    <xf numFmtId="0" fontId="36" fillId="6" borderId="29" xfId="0" applyFont="1" applyFill="1" applyBorder="1" applyAlignment="1" applyProtection="1">
      <alignment horizontal="center" vertical="center"/>
      <protection locked="0"/>
    </xf>
    <xf numFmtId="0" fontId="36" fillId="6" borderId="28" xfId="0" applyFont="1" applyFill="1" applyBorder="1" applyAlignment="1" applyProtection="1">
      <alignment horizontal="center" vertical="center" wrapText="1"/>
      <protection locked="0"/>
    </xf>
    <xf numFmtId="0" fontId="29" fillId="0" borderId="0" xfId="0" applyFont="1" applyFill="1" applyBorder="1" applyAlignment="1" applyProtection="1">
      <alignment horizontal="center" vertical="center"/>
      <protection locked="0"/>
    </xf>
    <xf numFmtId="0" fontId="36" fillId="17" borderId="28" xfId="0" applyFont="1" applyFill="1" applyBorder="1" applyAlignment="1" applyProtection="1">
      <alignment horizontal="center" vertical="center"/>
      <protection locked="0"/>
    </xf>
    <xf numFmtId="0" fontId="36" fillId="0" borderId="29" xfId="0" applyFont="1" applyFill="1" applyBorder="1" applyAlignment="1" applyProtection="1">
      <alignment horizontal="center" vertical="center"/>
      <protection locked="0"/>
    </xf>
    <xf numFmtId="0" fontId="36" fillId="0" borderId="28" xfId="0" applyFont="1" applyFill="1" applyBorder="1" applyAlignment="1" applyProtection="1">
      <alignment horizontal="center" vertical="center"/>
      <protection locked="0"/>
    </xf>
    <xf numFmtId="177" fontId="41" fillId="0" borderId="128" xfId="0" quotePrefix="1" applyNumberFormat="1" applyFont="1" applyFill="1" applyBorder="1" applyAlignment="1" applyProtection="1">
      <alignment horizontal="center" vertical="center"/>
      <protection locked="0"/>
    </xf>
    <xf numFmtId="177" fontId="41" fillId="0" borderId="128" xfId="0" applyNumberFormat="1" applyFont="1" applyFill="1" applyBorder="1" applyAlignment="1" applyProtection="1">
      <alignment horizontal="center" vertical="center"/>
      <protection locked="0"/>
    </xf>
    <xf numFmtId="0" fontId="41" fillId="0" borderId="129" xfId="0" applyFont="1" applyFill="1" applyBorder="1" applyAlignment="1" applyProtection="1">
      <alignment horizontal="center" vertical="center"/>
      <protection locked="0"/>
    </xf>
    <xf numFmtId="0" fontId="41" fillId="0" borderId="128" xfId="0" applyNumberFormat="1" applyFont="1" applyFill="1" applyBorder="1" applyAlignment="1" applyProtection="1">
      <alignment horizontal="left" vertical="center"/>
      <protection locked="0"/>
    </xf>
    <xf numFmtId="0" fontId="41" fillId="0" borderId="61" xfId="0" applyFont="1" applyFill="1" applyBorder="1" applyAlignment="1" applyProtection="1">
      <alignment horizontal="center" vertical="center"/>
    </xf>
    <xf numFmtId="0" fontId="41" fillId="0" borderId="62" xfId="0" applyFont="1" applyFill="1" applyBorder="1" applyAlignment="1" applyProtection="1">
      <alignment horizontal="center" vertical="center"/>
    </xf>
    <xf numFmtId="0" fontId="39" fillId="0" borderId="61" xfId="0" applyFont="1" applyBorder="1" applyAlignment="1">
      <alignment horizontal="center" vertical="center" wrapText="1"/>
    </xf>
    <xf numFmtId="0" fontId="39" fillId="0" borderId="66" xfId="0" applyFont="1" applyBorder="1" applyAlignment="1">
      <alignment horizontal="center" vertical="center" wrapText="1"/>
    </xf>
    <xf numFmtId="0" fontId="39" fillId="0" borderId="62" xfId="0" applyFont="1" applyBorder="1" applyAlignment="1">
      <alignment horizontal="center" vertical="center" wrapText="1"/>
    </xf>
    <xf numFmtId="0" fontId="39" fillId="0" borderId="68" xfId="0" applyFont="1" applyBorder="1" applyAlignment="1">
      <alignment horizontal="center" vertical="center" wrapText="1"/>
    </xf>
    <xf numFmtId="0" fontId="44" fillId="22" borderId="29" xfId="0" quotePrefix="1" applyFont="1" applyFill="1" applyBorder="1" applyAlignment="1" applyProtection="1">
      <alignment horizontal="center" vertical="center"/>
    </xf>
    <xf numFmtId="0" fontId="44" fillId="22" borderId="63" xfId="0" quotePrefix="1" applyFont="1" applyFill="1" applyBorder="1" applyAlignment="1" applyProtection="1">
      <alignment horizontal="center" vertical="center"/>
    </xf>
    <xf numFmtId="0" fontId="44" fillId="22" borderId="64" xfId="0" quotePrefix="1" applyFont="1" applyFill="1" applyBorder="1" applyAlignment="1" applyProtection="1">
      <alignment horizontal="center" vertical="center"/>
    </xf>
    <xf numFmtId="0" fontId="41" fillId="0" borderId="28" xfId="0" applyFont="1" applyFill="1" applyBorder="1" applyAlignment="1" applyProtection="1">
      <alignment horizontal="center" vertical="center"/>
    </xf>
    <xf numFmtId="0" fontId="36" fillId="6" borderId="28" xfId="0" applyFont="1" applyFill="1" applyBorder="1" applyAlignment="1" applyProtection="1">
      <alignment horizontal="center" vertical="center"/>
    </xf>
    <xf numFmtId="0" fontId="39" fillId="0" borderId="28" xfId="0" applyFont="1" applyFill="1" applyBorder="1" applyAlignment="1" applyProtection="1">
      <alignment horizontal="center" vertical="center"/>
    </xf>
    <xf numFmtId="0" fontId="36" fillId="6" borderId="65" xfId="0" applyFont="1" applyFill="1" applyBorder="1" applyAlignment="1" applyProtection="1">
      <alignment horizontal="center" vertical="center"/>
    </xf>
    <xf numFmtId="0" fontId="36" fillId="6" borderId="67" xfId="0" applyFont="1" applyFill="1" applyBorder="1" applyAlignment="1" applyProtection="1">
      <alignment horizontal="center" vertical="center"/>
    </xf>
    <xf numFmtId="0" fontId="61" fillId="0" borderId="112" xfId="0" applyFont="1" applyFill="1" applyBorder="1" applyAlignment="1" applyProtection="1">
      <alignment horizontal="center" vertical="center" wrapText="1"/>
    </xf>
    <xf numFmtId="0" fontId="84" fillId="0" borderId="112" xfId="0" applyFont="1" applyFill="1" applyBorder="1" applyAlignment="1" applyProtection="1">
      <alignment horizontal="center" vertical="center" wrapText="1"/>
    </xf>
    <xf numFmtId="178" fontId="36" fillId="0" borderId="112" xfId="0" applyNumberFormat="1" applyFont="1" applyFill="1" applyBorder="1" applyAlignment="1">
      <alignment horizontal="center" vertical="center"/>
    </xf>
    <xf numFmtId="49" fontId="36" fillId="0" borderId="112" xfId="0" applyNumberFormat="1" applyFont="1" applyFill="1" applyBorder="1" applyAlignment="1" applyProtection="1">
      <alignment horizontal="center" vertical="center" wrapText="1"/>
      <protection locked="0"/>
    </xf>
    <xf numFmtId="0" fontId="47" fillId="0" borderId="112" xfId="0" applyFont="1" applyFill="1" applyBorder="1" applyAlignment="1" applyProtection="1">
      <alignment horizontal="center" vertical="center"/>
      <protection locked="0"/>
    </xf>
    <xf numFmtId="0" fontId="36" fillId="0" borderId="112" xfId="0" applyFont="1" applyFill="1" applyBorder="1" applyAlignment="1" applyProtection="1">
      <alignment horizontal="center" vertical="center" wrapText="1"/>
      <protection locked="0"/>
    </xf>
    <xf numFmtId="0" fontId="41" fillId="40" borderId="112" xfId="0" applyFont="1" applyFill="1" applyBorder="1" applyAlignment="1" applyProtection="1">
      <alignment horizontal="center" vertical="center" wrapText="1"/>
    </xf>
    <xf numFmtId="0" fontId="41" fillId="0" borderId="112" xfId="0" applyFont="1" applyFill="1" applyBorder="1" applyAlignment="1" applyProtection="1">
      <alignment horizontal="center" vertical="center" wrapText="1"/>
    </xf>
    <xf numFmtId="0" fontId="82" fillId="40" borderId="112" xfId="0" applyFont="1" applyFill="1" applyBorder="1" applyAlignment="1" applyProtection="1">
      <alignment horizontal="center" vertical="center" wrapText="1"/>
    </xf>
    <xf numFmtId="0" fontId="82" fillId="0" borderId="112" xfId="0" applyFont="1" applyFill="1" applyBorder="1" applyAlignment="1" applyProtection="1">
      <alignment horizontal="center" vertical="center" wrapText="1"/>
    </xf>
    <xf numFmtId="49" fontId="39" fillId="40" borderId="112" xfId="0" applyNumberFormat="1" applyFont="1" applyFill="1" applyBorder="1" applyAlignment="1" applyProtection="1">
      <alignment vertical="center"/>
      <protection locked="0"/>
    </xf>
    <xf numFmtId="0" fontId="41" fillId="40" borderId="112" xfId="0" applyFont="1" applyFill="1" applyBorder="1" applyAlignment="1" applyProtection="1">
      <alignment horizontal="left" vertical="center" wrapText="1" shrinkToFit="1"/>
    </xf>
    <xf numFmtId="0" fontId="41" fillId="40" borderId="112" xfId="0" applyFont="1" applyFill="1" applyBorder="1" applyAlignment="1" applyProtection="1">
      <alignment horizontal="left" vertical="center" wrapText="1"/>
    </xf>
    <xf numFmtId="0" fontId="41" fillId="40" borderId="130" xfId="0" applyFont="1" applyFill="1" applyBorder="1" applyAlignment="1" applyProtection="1">
      <alignment horizontal="center" vertical="center" wrapText="1"/>
    </xf>
    <xf numFmtId="0" fontId="41" fillId="40" borderId="116" xfId="0" applyFont="1" applyFill="1" applyBorder="1" applyAlignment="1" applyProtection="1">
      <alignment horizontal="center" vertical="center" wrapText="1"/>
    </xf>
    <xf numFmtId="0" fontId="41" fillId="40" borderId="126" xfId="0" applyFont="1" applyFill="1" applyBorder="1" applyAlignment="1" applyProtection="1">
      <alignment horizontal="center" vertical="center" wrapText="1"/>
    </xf>
    <xf numFmtId="0" fontId="41" fillId="40" borderId="119" xfId="0" applyFont="1" applyFill="1" applyBorder="1" applyAlignment="1" applyProtection="1">
      <alignment horizontal="center" vertical="center" wrapText="1"/>
    </xf>
    <xf numFmtId="0" fontId="41" fillId="40" borderId="49" xfId="0" applyFont="1" applyFill="1" applyBorder="1" applyAlignment="1" applyProtection="1">
      <alignment horizontal="center" vertical="center" wrapText="1"/>
    </xf>
    <xf numFmtId="0" fontId="41" fillId="40" borderId="87" xfId="0" applyFont="1" applyFill="1" applyBorder="1" applyAlignment="1" applyProtection="1">
      <alignment horizontal="center" vertical="center" wrapText="1"/>
    </xf>
    <xf numFmtId="0" fontId="41" fillId="0" borderId="130" xfId="0" applyFont="1" applyFill="1" applyBorder="1" applyAlignment="1" applyProtection="1">
      <alignment horizontal="center" vertical="center" wrapText="1"/>
    </xf>
    <xf numFmtId="0" fontId="41" fillId="0" borderId="116" xfId="0" applyFont="1" applyFill="1" applyBorder="1" applyAlignment="1" applyProtection="1">
      <alignment horizontal="center" vertical="center" wrapText="1"/>
    </xf>
    <xf numFmtId="0" fontId="41" fillId="0" borderId="126" xfId="0" applyFont="1" applyFill="1" applyBorder="1" applyAlignment="1" applyProtection="1">
      <alignment horizontal="center" vertical="center" wrapText="1"/>
    </xf>
    <xf numFmtId="0" fontId="41" fillId="0" borderId="119" xfId="0" applyFont="1" applyFill="1" applyBorder="1" applyAlignment="1" applyProtection="1">
      <alignment horizontal="center" vertical="center" wrapText="1"/>
    </xf>
    <xf numFmtId="0" fontId="41" fillId="0" borderId="49" xfId="0" applyFont="1" applyFill="1" applyBorder="1" applyAlignment="1" applyProtection="1">
      <alignment horizontal="center" vertical="center" wrapText="1"/>
    </xf>
    <xf numFmtId="0" fontId="41" fillId="0" borderId="87" xfId="0" applyFont="1" applyFill="1" applyBorder="1" applyAlignment="1" applyProtection="1">
      <alignment horizontal="center" vertical="center" wrapText="1"/>
    </xf>
    <xf numFmtId="0" fontId="36" fillId="24" borderId="112" xfId="0" applyFont="1" applyFill="1" applyBorder="1" applyAlignment="1" applyProtection="1">
      <alignment horizontal="center" vertical="center" textRotation="90"/>
    </xf>
    <xf numFmtId="0" fontId="36" fillId="11" borderId="112" xfId="0" applyFont="1" applyFill="1" applyBorder="1" applyAlignment="1" applyProtection="1">
      <alignment horizontal="center" vertical="center" textRotation="90"/>
    </xf>
    <xf numFmtId="178" fontId="36" fillId="40" borderId="112" xfId="0" applyNumberFormat="1" applyFont="1" applyFill="1" applyBorder="1" applyAlignment="1">
      <alignment horizontal="center" vertical="center"/>
    </xf>
    <xf numFmtId="0" fontId="36" fillId="40" borderId="112" xfId="0" applyFont="1" applyFill="1" applyBorder="1" applyAlignment="1" applyProtection="1">
      <alignment vertical="center" wrapText="1" shrinkToFit="1"/>
    </xf>
    <xf numFmtId="0" fontId="47" fillId="40" borderId="112" xfId="0" applyFont="1" applyFill="1" applyBorder="1" applyAlignment="1" applyProtection="1">
      <alignment horizontal="center" vertical="center"/>
      <protection locked="0"/>
    </xf>
    <xf numFmtId="0" fontId="36" fillId="40" borderId="115" xfId="0" applyFont="1" applyFill="1" applyBorder="1" applyAlignment="1" applyProtection="1">
      <alignment horizontal="left" vertical="center" wrapText="1"/>
      <protection locked="0"/>
    </xf>
    <xf numFmtId="0" fontId="36" fillId="40" borderId="116" xfId="0" applyFont="1" applyFill="1" applyBorder="1" applyAlignment="1" applyProtection="1">
      <alignment horizontal="left" vertical="center" wrapText="1"/>
      <protection locked="0"/>
    </xf>
    <xf numFmtId="0" fontId="36" fillId="40" borderId="126" xfId="0" applyFont="1" applyFill="1" applyBorder="1" applyAlignment="1" applyProtection="1">
      <alignment horizontal="left" vertical="center" wrapText="1"/>
      <protection locked="0"/>
    </xf>
    <xf numFmtId="0" fontId="36" fillId="40" borderId="117" xfId="0" applyFont="1" applyFill="1" applyBorder="1" applyAlignment="1" applyProtection="1">
      <alignment horizontal="left" vertical="center" wrapText="1"/>
      <protection locked="0"/>
    </xf>
    <xf numFmtId="0" fontId="36" fillId="40" borderId="0" xfId="0" applyFont="1" applyFill="1" applyBorder="1" applyAlignment="1" applyProtection="1">
      <alignment horizontal="left" vertical="center" wrapText="1"/>
      <protection locked="0"/>
    </xf>
    <xf numFmtId="0" fontId="36" fillId="40" borderId="125" xfId="0" applyFont="1" applyFill="1" applyBorder="1" applyAlignment="1" applyProtection="1">
      <alignment horizontal="left" vertical="center" wrapText="1"/>
      <protection locked="0"/>
    </xf>
    <xf numFmtId="0" fontId="36" fillId="40" borderId="119" xfId="0" applyFont="1" applyFill="1" applyBorder="1" applyAlignment="1" applyProtection="1">
      <alignment horizontal="left" vertical="center" wrapText="1"/>
      <protection locked="0"/>
    </xf>
    <xf numFmtId="0" fontId="36" fillId="40" borderId="49" xfId="0" applyFont="1" applyFill="1" applyBorder="1" applyAlignment="1" applyProtection="1">
      <alignment horizontal="left" vertical="center" wrapText="1"/>
      <protection locked="0"/>
    </xf>
    <xf numFmtId="0" fontId="36" fillId="40" borderId="87" xfId="0" applyFont="1" applyFill="1" applyBorder="1" applyAlignment="1" applyProtection="1">
      <alignment horizontal="left" vertical="center" wrapText="1"/>
      <protection locked="0"/>
    </xf>
    <xf numFmtId="0" fontId="36" fillId="0" borderId="112" xfId="0" applyFont="1" applyFill="1" applyBorder="1" applyAlignment="1" applyProtection="1">
      <alignment vertical="center" wrapText="1" shrinkToFit="1"/>
    </xf>
    <xf numFmtId="49" fontId="39" fillId="0" borderId="69" xfId="0" applyNumberFormat="1" applyFont="1" applyFill="1" applyBorder="1" applyAlignment="1" applyProtection="1">
      <alignment horizontal="left" vertical="center"/>
      <protection locked="0"/>
    </xf>
    <xf numFmtId="0" fontId="41" fillId="0" borderId="112" xfId="0" applyFont="1" applyFill="1" applyBorder="1" applyAlignment="1" applyProtection="1">
      <alignment horizontal="left" vertical="center" wrapText="1"/>
    </xf>
    <xf numFmtId="0" fontId="47" fillId="18" borderId="112" xfId="0" applyFont="1" applyFill="1" applyBorder="1" applyAlignment="1" applyProtection="1">
      <alignment horizontal="center" vertical="center"/>
      <protection locked="0"/>
    </xf>
    <xf numFmtId="0" fontId="36" fillId="0" borderId="112" xfId="0" quotePrefix="1" applyFont="1" applyFill="1" applyBorder="1" applyAlignment="1" applyProtection="1">
      <alignment horizontal="center" vertical="center" wrapText="1"/>
      <protection locked="0"/>
    </xf>
    <xf numFmtId="0" fontId="36" fillId="0" borderId="112" xfId="0" applyFont="1" applyFill="1" applyBorder="1" applyAlignment="1" applyProtection="1">
      <alignment horizontal="left" vertical="center" wrapText="1"/>
      <protection locked="0"/>
    </xf>
    <xf numFmtId="0" fontId="90" fillId="40" borderId="112" xfId="0" applyFont="1" applyFill="1" applyBorder="1" applyAlignment="1" applyProtection="1">
      <alignment horizontal="center" vertical="center" wrapText="1"/>
    </xf>
    <xf numFmtId="178" fontId="36" fillId="0" borderId="69" xfId="0" applyNumberFormat="1" applyFont="1" applyFill="1" applyBorder="1" applyAlignment="1">
      <alignment horizontal="center" vertical="center"/>
    </xf>
    <xf numFmtId="0" fontId="39" fillId="0" borderId="69" xfId="0" applyFont="1" applyFill="1" applyBorder="1" applyAlignment="1" applyProtection="1">
      <alignment horizontal="center" vertical="center" wrapText="1"/>
    </xf>
    <xf numFmtId="0" fontId="47" fillId="11" borderId="120" xfId="0" applyFont="1" applyFill="1" applyBorder="1" applyAlignment="1" applyProtection="1">
      <alignment horizontal="center" vertical="center" textRotation="90" wrapText="1"/>
    </xf>
    <xf numFmtId="0" fontId="47" fillId="11" borderId="121" xfId="0" applyFont="1" applyFill="1" applyBorder="1" applyAlignment="1" applyProtection="1">
      <alignment horizontal="center" vertical="center" textRotation="90" wrapText="1"/>
    </xf>
    <xf numFmtId="0" fontId="47" fillId="11" borderId="114" xfId="0" applyFont="1" applyFill="1" applyBorder="1" applyAlignment="1" applyProtection="1">
      <alignment horizontal="center" vertical="center" textRotation="90" wrapText="1"/>
    </xf>
    <xf numFmtId="49" fontId="39" fillId="0" borderId="112" xfId="0" applyNumberFormat="1" applyFont="1" applyFill="1" applyBorder="1" applyAlignment="1" applyProtection="1">
      <alignment vertical="center"/>
      <protection locked="0"/>
    </xf>
    <xf numFmtId="0" fontId="41" fillId="0" borderId="112" xfId="0" applyFont="1" applyFill="1" applyBorder="1" applyAlignment="1" applyProtection="1">
      <alignment horizontal="left" vertical="center" wrapText="1" shrinkToFit="1"/>
    </xf>
    <xf numFmtId="49" fontId="39" fillId="0" borderId="112" xfId="0" applyNumberFormat="1" applyFont="1" applyFill="1" applyBorder="1" applyAlignment="1" applyProtection="1">
      <alignment horizontal="left" vertical="center"/>
      <protection locked="0"/>
    </xf>
    <xf numFmtId="0" fontId="41" fillId="0" borderId="108" xfId="0" applyFont="1" applyFill="1" applyBorder="1" applyAlignment="1" applyProtection="1">
      <alignment horizontal="left" vertical="center" wrapText="1"/>
    </xf>
    <xf numFmtId="0" fontId="41" fillId="0" borderId="109" xfId="0" applyFont="1" applyFill="1" applyBorder="1" applyAlignment="1" applyProtection="1">
      <alignment horizontal="left" vertical="center" wrapText="1"/>
    </xf>
    <xf numFmtId="0" fontId="41" fillId="0" borderId="110" xfId="0" applyFont="1" applyFill="1" applyBorder="1" applyAlignment="1" applyProtection="1">
      <alignment horizontal="left" vertical="center" wrapText="1"/>
    </xf>
    <xf numFmtId="0" fontId="36" fillId="24" borderId="108" xfId="0" applyFont="1" applyFill="1" applyBorder="1" applyAlignment="1" applyProtection="1">
      <alignment horizontal="center" vertical="center" textRotation="90"/>
    </xf>
    <xf numFmtId="0" fontId="36" fillId="24" borderId="109" xfId="0" applyFont="1" applyFill="1" applyBorder="1" applyAlignment="1" applyProtection="1">
      <alignment horizontal="center" vertical="center" textRotation="90"/>
    </xf>
    <xf numFmtId="0" fontId="36" fillId="24" borderId="110" xfId="0" applyFont="1" applyFill="1" applyBorder="1" applyAlignment="1" applyProtection="1">
      <alignment horizontal="center" vertical="center" textRotation="90"/>
    </xf>
    <xf numFmtId="0" fontId="47" fillId="11" borderId="112" xfId="0" applyFont="1" applyFill="1" applyBorder="1" applyAlignment="1" applyProtection="1">
      <alignment horizontal="center" vertical="center" textRotation="90" wrapText="1"/>
    </xf>
    <xf numFmtId="0" fontId="36" fillId="0" borderId="108" xfId="0" applyFont="1" applyFill="1" applyBorder="1" applyAlignment="1" applyProtection="1">
      <alignment vertical="center" wrapText="1" shrinkToFit="1"/>
    </xf>
    <xf numFmtId="0" fontId="36" fillId="0" borderId="109" xfId="0" applyFont="1" applyFill="1" applyBorder="1" applyAlignment="1" applyProtection="1">
      <alignment vertical="center" wrapText="1" shrinkToFit="1"/>
    </xf>
    <xf numFmtId="0" fontId="36" fillId="0" borderId="110" xfId="0" applyFont="1" applyFill="1" applyBorder="1" applyAlignment="1" applyProtection="1">
      <alignment vertical="center" wrapText="1" shrinkToFit="1"/>
    </xf>
    <xf numFmtId="0" fontId="88" fillId="24" borderId="119" xfId="0" applyFont="1" applyFill="1" applyBorder="1" applyAlignment="1" applyProtection="1">
      <alignment horizontal="center" vertical="center"/>
    </xf>
    <xf numFmtId="0" fontId="88" fillId="24" borderId="49" xfId="0" applyFont="1" applyFill="1" applyBorder="1" applyAlignment="1" applyProtection="1">
      <alignment horizontal="center" vertical="center"/>
    </xf>
    <xf numFmtId="0" fontId="88" fillId="24" borderId="87" xfId="0" applyFont="1" applyFill="1" applyBorder="1" applyAlignment="1" applyProtection="1">
      <alignment horizontal="center" vertical="center"/>
    </xf>
    <xf numFmtId="0" fontId="36" fillId="11" borderId="114" xfId="0" applyFont="1" applyFill="1" applyBorder="1" applyAlignment="1" applyProtection="1">
      <alignment horizontal="center" vertical="center" textRotation="90"/>
    </xf>
    <xf numFmtId="0" fontId="36" fillId="11" borderId="120" xfId="0" applyFont="1" applyFill="1" applyBorder="1" applyAlignment="1" applyProtection="1">
      <alignment horizontal="center" vertical="center" textRotation="90"/>
    </xf>
    <xf numFmtId="49" fontId="89" fillId="0" borderId="114" xfId="0" applyNumberFormat="1" applyFont="1" applyFill="1" applyBorder="1" applyAlignment="1">
      <alignment horizontal="center" vertical="center"/>
    </xf>
    <xf numFmtId="49" fontId="89" fillId="0" borderId="112" xfId="0" applyNumberFormat="1" applyFont="1" applyFill="1" applyBorder="1" applyAlignment="1">
      <alignment horizontal="center" vertical="center"/>
    </xf>
    <xf numFmtId="49" fontId="89" fillId="0" borderId="120" xfId="0" applyNumberFormat="1" applyFont="1" applyFill="1" applyBorder="1" applyAlignment="1">
      <alignment horizontal="center" vertical="center"/>
    </xf>
    <xf numFmtId="49" fontId="39" fillId="0" borderId="114" xfId="0" applyNumberFormat="1" applyFont="1" applyFill="1" applyBorder="1" applyAlignment="1" applyProtection="1">
      <alignment horizontal="left" vertical="center"/>
      <protection locked="0"/>
    </xf>
    <xf numFmtId="0" fontId="41" fillId="0" borderId="114" xfId="0" applyFont="1" applyFill="1" applyBorder="1" applyAlignment="1" applyProtection="1">
      <alignment horizontal="center" vertical="center"/>
    </xf>
    <xf numFmtId="0" fontId="41" fillId="0" borderId="112" xfId="0" applyFont="1" applyFill="1" applyBorder="1" applyAlignment="1" applyProtection="1">
      <alignment horizontal="center" vertical="center"/>
    </xf>
    <xf numFmtId="0" fontId="41" fillId="0" borderId="120" xfId="0" applyFont="1" applyFill="1" applyBorder="1" applyAlignment="1" applyProtection="1">
      <alignment horizontal="center" vertical="center"/>
    </xf>
    <xf numFmtId="0" fontId="36" fillId="0" borderId="117" xfId="0" applyFont="1" applyFill="1" applyBorder="1" applyAlignment="1" applyProtection="1">
      <alignment horizontal="center" vertical="center" wrapText="1"/>
    </xf>
    <xf numFmtId="0" fontId="36" fillId="0" borderId="0" xfId="0" applyFont="1" applyFill="1" applyBorder="1" applyAlignment="1" applyProtection="1">
      <alignment horizontal="center" vertical="center" wrapText="1"/>
    </xf>
    <xf numFmtId="0" fontId="36" fillId="0" borderId="125" xfId="0" applyFont="1" applyFill="1" applyBorder="1" applyAlignment="1" applyProtection="1">
      <alignment horizontal="center" vertical="center" wrapText="1"/>
    </xf>
    <xf numFmtId="0" fontId="36" fillId="40" borderId="114" xfId="0" applyFont="1" applyFill="1" applyBorder="1" applyAlignment="1">
      <alignment horizontal="center" vertical="center" wrapText="1"/>
    </xf>
    <xf numFmtId="0" fontId="36" fillId="40" borderId="112" xfId="0" applyFont="1" applyFill="1" applyBorder="1" applyAlignment="1">
      <alignment horizontal="center" vertical="center" wrapText="1"/>
    </xf>
    <xf numFmtId="0" fontId="36" fillId="40" borderId="120" xfId="0" applyFont="1" applyFill="1" applyBorder="1" applyAlignment="1">
      <alignment horizontal="center" vertical="center" wrapText="1"/>
    </xf>
    <xf numFmtId="0" fontId="36" fillId="0" borderId="114" xfId="0" applyFont="1" applyBorder="1" applyAlignment="1">
      <alignment horizontal="center" vertical="center" wrapText="1"/>
    </xf>
    <xf numFmtId="0" fontId="36" fillId="0" borderId="112" xfId="0" applyFont="1" applyBorder="1" applyAlignment="1">
      <alignment horizontal="center" vertical="center" wrapText="1"/>
    </xf>
    <xf numFmtId="0" fontId="36" fillId="0" borderId="120" xfId="0" applyFont="1" applyBorder="1" applyAlignment="1">
      <alignment horizontal="center" vertical="center" wrapText="1"/>
    </xf>
    <xf numFmtId="0" fontId="36" fillId="46" borderId="112" xfId="0" applyFont="1" applyFill="1" applyBorder="1" applyAlignment="1">
      <alignment horizontal="center" vertical="center" wrapText="1"/>
    </xf>
    <xf numFmtId="0" fontId="36" fillId="46" borderId="120" xfId="0" applyFont="1" applyFill="1" applyBorder="1" applyAlignment="1">
      <alignment horizontal="center" vertical="center" wrapText="1"/>
    </xf>
    <xf numFmtId="0" fontId="36" fillId="34" borderId="112" xfId="0" applyFont="1" applyFill="1" applyBorder="1" applyAlignment="1">
      <alignment horizontal="center" vertical="center" wrapText="1"/>
    </xf>
    <xf numFmtId="0" fontId="36" fillId="34" borderId="120" xfId="0" applyFont="1" applyFill="1" applyBorder="1" applyAlignment="1">
      <alignment horizontal="center" vertical="center" wrapText="1"/>
    </xf>
    <xf numFmtId="0" fontId="45" fillId="0" borderId="114" xfId="0" applyFont="1" applyBorder="1" applyAlignment="1">
      <alignment horizontal="center" vertical="center"/>
    </xf>
    <xf numFmtId="0" fontId="45" fillId="0" borderId="112" xfId="0" applyFont="1" applyBorder="1" applyAlignment="1">
      <alignment horizontal="center" vertical="center"/>
    </xf>
    <xf numFmtId="0" fontId="45" fillId="0" borderId="120" xfId="0" applyFont="1" applyBorder="1" applyAlignment="1">
      <alignment horizontal="center" vertical="center"/>
    </xf>
    <xf numFmtId="0" fontId="41" fillId="0" borderId="112" xfId="0" applyFont="1" applyFill="1" applyBorder="1" applyAlignment="1" applyProtection="1">
      <alignment vertical="center"/>
    </xf>
    <xf numFmtId="0" fontId="41" fillId="0" borderId="112" xfId="0" applyFont="1" applyFill="1" applyBorder="1" applyAlignment="1" applyProtection="1">
      <alignment vertical="center"/>
      <protection locked="0"/>
    </xf>
    <xf numFmtId="0" fontId="41" fillId="0" borderId="120" xfId="0" applyFont="1" applyFill="1" applyBorder="1" applyAlignment="1" applyProtection="1">
      <alignment vertical="center"/>
      <protection locked="0"/>
    </xf>
    <xf numFmtId="49" fontId="39" fillId="0" borderId="69" xfId="0" applyNumberFormat="1" applyFont="1" applyFill="1" applyBorder="1" applyAlignment="1" applyProtection="1">
      <alignment vertical="center"/>
      <protection locked="0"/>
    </xf>
    <xf numFmtId="0" fontId="39" fillId="40" borderId="69" xfId="0" applyFont="1" applyFill="1" applyBorder="1" applyAlignment="1" applyProtection="1">
      <alignment horizontal="center" vertical="center" wrapText="1"/>
    </xf>
    <xf numFmtId="0" fontId="41" fillId="40" borderId="69" xfId="0" applyFont="1" applyFill="1" applyBorder="1" applyAlignment="1" applyProtection="1">
      <alignment horizontal="center" vertical="center" wrapText="1"/>
    </xf>
    <xf numFmtId="49" fontId="36" fillId="0" borderId="69" xfId="0" applyNumberFormat="1" applyFont="1" applyFill="1" applyBorder="1" applyAlignment="1" applyProtection="1">
      <alignment horizontal="center" vertical="center" wrapText="1"/>
      <protection locked="0"/>
    </xf>
    <xf numFmtId="0" fontId="47" fillId="0" borderId="69" xfId="0" applyFont="1" applyFill="1" applyBorder="1" applyAlignment="1" applyProtection="1">
      <alignment horizontal="center" vertical="center"/>
      <protection locked="0"/>
    </xf>
    <xf numFmtId="0" fontId="36" fillId="0" borderId="69" xfId="0" applyFont="1" applyFill="1" applyBorder="1" applyAlignment="1" applyProtection="1">
      <alignment horizontal="center" vertical="center" wrapText="1"/>
      <protection locked="0"/>
    </xf>
    <xf numFmtId="0" fontId="41" fillId="0" borderId="69" xfId="0" applyFont="1" applyFill="1" applyBorder="1" applyAlignment="1" applyProtection="1">
      <alignment horizontal="center" vertical="center" wrapText="1"/>
    </xf>
    <xf numFmtId="0" fontId="39" fillId="0" borderId="35" xfId="0" applyFont="1" applyBorder="1" applyAlignment="1">
      <alignment horizontal="center" vertical="center"/>
    </xf>
    <xf numFmtId="0" fontId="39" fillId="0" borderId="69" xfId="0" applyFont="1" applyBorder="1" applyAlignment="1">
      <alignment horizontal="center" vertical="center"/>
    </xf>
    <xf numFmtId="0" fontId="39" fillId="0" borderId="73" xfId="0" applyFont="1" applyBorder="1" applyAlignment="1">
      <alignment horizontal="center" vertical="center"/>
    </xf>
    <xf numFmtId="0" fontId="41" fillId="40" borderId="35" xfId="0" applyFont="1" applyFill="1" applyBorder="1" applyAlignment="1">
      <alignment horizontal="center" vertical="center" wrapText="1"/>
    </xf>
    <xf numFmtId="0" fontId="41" fillId="40" borderId="69" xfId="0" applyFont="1" applyFill="1" applyBorder="1" applyAlignment="1">
      <alignment horizontal="center" vertical="center" wrapText="1"/>
    </xf>
    <xf numFmtId="0" fontId="41" fillId="40" borderId="73" xfId="0" applyFont="1" applyFill="1" applyBorder="1" applyAlignment="1">
      <alignment horizontal="center" vertical="center" wrapText="1"/>
    </xf>
    <xf numFmtId="0" fontId="41" fillId="0" borderId="35" xfId="0" applyFont="1" applyBorder="1" applyAlignment="1">
      <alignment horizontal="center" vertical="center" wrapText="1"/>
    </xf>
    <xf numFmtId="0" fontId="41" fillId="0" borderId="69" xfId="0" applyFont="1" applyBorder="1" applyAlignment="1">
      <alignment horizontal="center" vertical="center" wrapText="1"/>
    </xf>
    <xf numFmtId="0" fontId="41" fillId="0" borderId="73" xfId="0" applyFont="1" applyBorder="1" applyAlignment="1">
      <alignment horizontal="center" vertical="center" wrapText="1"/>
    </xf>
    <xf numFmtId="0" fontId="41" fillId="40" borderId="112" xfId="0" applyFont="1" applyFill="1" applyBorder="1" applyAlignment="1">
      <alignment horizontal="center" vertical="center" wrapText="1"/>
    </xf>
    <xf numFmtId="0" fontId="41" fillId="40" borderId="113" xfId="0" applyFont="1" applyFill="1" applyBorder="1" applyAlignment="1">
      <alignment horizontal="center" vertical="center" wrapText="1"/>
    </xf>
    <xf numFmtId="0" fontId="41" fillId="0" borderId="112" xfId="0" applyFont="1" applyBorder="1" applyAlignment="1">
      <alignment horizontal="center" vertical="center" wrapText="1"/>
    </xf>
    <xf numFmtId="0" fontId="41" fillId="0" borderId="113" xfId="0" applyFont="1" applyBorder="1" applyAlignment="1">
      <alignment horizontal="center" vertical="center" wrapText="1"/>
    </xf>
    <xf numFmtId="0" fontId="36" fillId="11" borderId="69" xfId="0" applyFont="1" applyFill="1" applyBorder="1" applyAlignment="1" applyProtection="1">
      <alignment horizontal="center" vertical="center" textRotation="90"/>
    </xf>
    <xf numFmtId="0" fontId="47" fillId="11" borderId="69" xfId="0" applyFont="1" applyFill="1" applyBorder="1" applyAlignment="1" applyProtection="1">
      <alignment horizontal="center" vertical="center" textRotation="90" wrapText="1"/>
    </xf>
    <xf numFmtId="0" fontId="47" fillId="33" borderId="112" xfId="0" applyFont="1" applyFill="1" applyBorder="1" applyAlignment="1" applyProtection="1">
      <alignment horizontal="center" vertical="center"/>
      <protection locked="0"/>
    </xf>
    <xf numFmtId="0" fontId="47" fillId="29" borderId="112" xfId="0" applyFont="1" applyFill="1" applyBorder="1" applyAlignment="1" applyProtection="1">
      <alignment horizontal="center" vertical="center"/>
      <protection locked="0"/>
    </xf>
    <xf numFmtId="178" fontId="36" fillId="40" borderId="69" xfId="0" applyNumberFormat="1" applyFont="1" applyFill="1" applyBorder="1" applyAlignment="1">
      <alignment horizontal="center" vertical="center"/>
    </xf>
    <xf numFmtId="49" fontId="39" fillId="40" borderId="69" xfId="0" applyNumberFormat="1" applyFont="1" applyFill="1" applyBorder="1" applyAlignment="1" applyProtection="1">
      <alignment horizontal="left" vertical="center"/>
      <protection locked="0"/>
    </xf>
    <xf numFmtId="0" fontId="39" fillId="0" borderId="112" xfId="0" applyFont="1" applyBorder="1" applyAlignment="1">
      <alignment horizontal="center" vertical="center"/>
    </xf>
    <xf numFmtId="0" fontId="39" fillId="0" borderId="113" xfId="0" applyFont="1" applyBorder="1" applyAlignment="1">
      <alignment horizontal="center" vertical="center"/>
    </xf>
    <xf numFmtId="0" fontId="36" fillId="11" borderId="113" xfId="0" applyFont="1" applyFill="1" applyBorder="1" applyAlignment="1" applyProtection="1">
      <alignment horizontal="center" vertical="center" textRotation="90"/>
    </xf>
    <xf numFmtId="49" fontId="36" fillId="0" borderId="35" xfId="0" applyNumberFormat="1" applyFont="1" applyFill="1" applyBorder="1" applyAlignment="1">
      <alignment horizontal="center" vertical="center"/>
    </xf>
    <xf numFmtId="49" fontId="36" fillId="0" borderId="69" xfId="0" applyNumberFormat="1" applyFont="1" applyFill="1" applyBorder="1" applyAlignment="1">
      <alignment horizontal="center" vertical="center"/>
    </xf>
    <xf numFmtId="49" fontId="36" fillId="0" borderId="73" xfId="0" applyNumberFormat="1" applyFont="1" applyFill="1" applyBorder="1" applyAlignment="1">
      <alignment horizontal="center" vertical="center"/>
    </xf>
    <xf numFmtId="0" fontId="36" fillId="18" borderId="112" xfId="0" applyFont="1" applyFill="1" applyBorder="1" applyAlignment="1" applyProtection="1">
      <alignment vertical="center" wrapText="1" shrinkToFit="1"/>
    </xf>
    <xf numFmtId="0" fontId="41" fillId="0" borderId="136" xfId="0" applyFont="1" applyFill="1" applyBorder="1" applyAlignment="1" applyProtection="1">
      <alignment vertical="center"/>
    </xf>
    <xf numFmtId="49" fontId="36" fillId="0" borderId="112" xfId="0" applyNumberFormat="1" applyFont="1" applyFill="1" applyBorder="1" applyAlignment="1">
      <alignment horizontal="center" vertical="center"/>
    </xf>
    <xf numFmtId="49" fontId="36" fillId="0" borderId="113" xfId="0" applyNumberFormat="1" applyFont="1" applyFill="1" applyBorder="1" applyAlignment="1">
      <alignment horizontal="center" vertical="center"/>
    </xf>
    <xf numFmtId="0" fontId="36" fillId="11" borderId="69" xfId="0" applyFont="1" applyFill="1" applyBorder="1" applyAlignment="1" applyProtection="1">
      <alignment horizontal="center" vertical="center" wrapText="1"/>
    </xf>
    <xf numFmtId="0" fontId="36" fillId="6" borderId="69" xfId="0" applyFont="1" applyFill="1" applyBorder="1" applyAlignment="1" applyProtection="1">
      <alignment horizontal="center" vertical="center"/>
    </xf>
    <xf numFmtId="0" fontId="41" fillId="0" borderId="69" xfId="0" applyFont="1" applyFill="1" applyBorder="1" applyAlignment="1" applyProtection="1">
      <alignment horizontal="center" vertical="center"/>
    </xf>
    <xf numFmtId="0" fontId="36" fillId="11" borderId="35" xfId="0" applyFont="1" applyFill="1" applyBorder="1" applyAlignment="1" applyProtection="1">
      <alignment horizontal="center" vertical="center" textRotation="90"/>
    </xf>
    <xf numFmtId="0" fontId="36" fillId="11" borderId="73" xfId="0" applyFont="1" applyFill="1" applyBorder="1" applyAlignment="1" applyProtection="1">
      <alignment horizontal="center" vertical="center" textRotation="90"/>
    </xf>
    <xf numFmtId="0" fontId="36" fillId="0" borderId="20" xfId="0" applyFont="1" applyFill="1" applyBorder="1" applyAlignment="1" applyProtection="1">
      <alignment horizontal="center" vertical="center" wrapText="1"/>
    </xf>
    <xf numFmtId="0" fontId="36" fillId="0" borderId="86" xfId="0" applyFont="1" applyFill="1" applyBorder="1" applyAlignment="1" applyProtection="1">
      <alignment horizontal="center" vertical="center" wrapText="1"/>
    </xf>
    <xf numFmtId="0" fontId="41" fillId="0" borderId="35" xfId="0" applyFont="1" applyFill="1" applyBorder="1" applyAlignment="1" applyProtection="1">
      <alignment horizontal="center" vertical="center"/>
    </xf>
    <xf numFmtId="0" fontId="41" fillId="0" borderId="73" xfId="0" applyFont="1" applyFill="1" applyBorder="1" applyAlignment="1" applyProtection="1">
      <alignment horizontal="center" vertical="center"/>
    </xf>
    <xf numFmtId="49" fontId="39" fillId="0" borderId="35" xfId="0" applyNumberFormat="1" applyFont="1" applyFill="1" applyBorder="1" applyAlignment="1" applyProtection="1">
      <alignment horizontal="left" vertical="center"/>
      <protection locked="0"/>
    </xf>
    <xf numFmtId="0" fontId="36" fillId="0" borderId="112" xfId="0" applyFont="1" applyFill="1" applyBorder="1" applyAlignment="1" applyProtection="1">
      <alignment horizontal="center" vertical="center" wrapText="1"/>
    </xf>
    <xf numFmtId="0" fontId="36" fillId="0" borderId="113" xfId="0" applyFont="1" applyFill="1" applyBorder="1" applyAlignment="1" applyProtection="1">
      <alignment horizontal="center" vertical="center" wrapText="1"/>
    </xf>
    <xf numFmtId="0" fontId="41" fillId="29" borderId="112" xfId="0" applyFont="1" applyFill="1" applyBorder="1" applyAlignment="1" applyProtection="1">
      <alignment horizontal="center" vertical="center"/>
    </xf>
    <xf numFmtId="0" fontId="41" fillId="29" borderId="113" xfId="0" applyFont="1" applyFill="1" applyBorder="1" applyAlignment="1" applyProtection="1">
      <alignment horizontal="center" vertical="center"/>
    </xf>
    <xf numFmtId="0" fontId="41" fillId="0" borderId="113" xfId="0" applyFont="1" applyFill="1" applyBorder="1" applyAlignment="1" applyProtection="1">
      <alignment vertical="center"/>
      <protection locked="0"/>
    </xf>
    <xf numFmtId="0" fontId="44" fillId="22" borderId="70" xfId="0" quotePrefix="1" applyFont="1" applyFill="1" applyBorder="1" applyAlignment="1" applyProtection="1">
      <alignment horizontal="center" vertical="center"/>
    </xf>
    <xf numFmtId="0" fontId="44" fillId="22" borderId="71" xfId="0" quotePrefix="1" applyFont="1" applyFill="1" applyBorder="1" applyAlignment="1" applyProtection="1">
      <alignment horizontal="center" vertical="center"/>
    </xf>
    <xf numFmtId="0" fontId="44" fillId="22" borderId="72" xfId="0" quotePrefix="1" applyFont="1" applyFill="1" applyBorder="1" applyAlignment="1" applyProtection="1">
      <alignment horizontal="center" vertical="center"/>
    </xf>
    <xf numFmtId="0" fontId="45" fillId="40" borderId="70" xfId="0" applyNumberFormat="1" applyFont="1" applyFill="1" applyBorder="1" applyAlignment="1" applyProtection="1">
      <alignment horizontal="center" vertical="center" wrapText="1"/>
    </xf>
    <xf numFmtId="0" fontId="45" fillId="40" borderId="71" xfId="0" applyNumberFormat="1" applyFont="1" applyFill="1" applyBorder="1" applyAlignment="1" applyProtection="1">
      <alignment horizontal="center" vertical="center" wrapText="1"/>
    </xf>
    <xf numFmtId="0" fontId="45" fillId="40" borderId="72" xfId="0" applyNumberFormat="1" applyFont="1" applyFill="1" applyBorder="1" applyAlignment="1" applyProtection="1">
      <alignment horizontal="center" vertical="center" wrapText="1"/>
    </xf>
    <xf numFmtId="0" fontId="45" fillId="0" borderId="73" xfId="0" applyNumberFormat="1" applyFont="1" applyBorder="1" applyAlignment="1" applyProtection="1">
      <alignment horizontal="center" vertical="center" wrapText="1"/>
    </xf>
    <xf numFmtId="0" fontId="45" fillId="40" borderId="73" xfId="0" applyNumberFormat="1" applyFont="1" applyFill="1" applyBorder="1" applyAlignment="1" applyProtection="1">
      <alignment horizontal="center" vertical="center" wrapText="1"/>
    </xf>
    <xf numFmtId="177" fontId="45" fillId="0" borderId="73" xfId="0" applyNumberFormat="1" applyFont="1" applyBorder="1" applyAlignment="1" applyProtection="1">
      <alignment horizontal="center" vertical="center" wrapText="1"/>
    </xf>
    <xf numFmtId="177" fontId="45" fillId="40" borderId="74" xfId="0" applyNumberFormat="1" applyFont="1" applyFill="1" applyBorder="1" applyAlignment="1" applyProtection="1">
      <alignment horizontal="center" vertical="center" wrapText="1"/>
    </xf>
    <xf numFmtId="177" fontId="45" fillId="40" borderId="75" xfId="0" applyNumberFormat="1" applyFont="1" applyFill="1" applyBorder="1" applyAlignment="1" applyProtection="1">
      <alignment horizontal="center" vertical="center" wrapText="1"/>
    </xf>
    <xf numFmtId="177" fontId="45" fillId="40" borderId="76" xfId="0" applyNumberFormat="1" applyFont="1" applyFill="1" applyBorder="1" applyAlignment="1" applyProtection="1">
      <alignment horizontal="center" vertical="center" wrapText="1"/>
    </xf>
    <xf numFmtId="177" fontId="45" fillId="40" borderId="73" xfId="0" applyNumberFormat="1" applyFont="1" applyFill="1" applyBorder="1" applyAlignment="1" applyProtection="1">
      <alignment horizontal="center" vertical="center" wrapText="1"/>
    </xf>
    <xf numFmtId="0" fontId="36" fillId="6" borderId="73" xfId="0" applyFont="1" applyFill="1" applyBorder="1" applyAlignment="1" applyProtection="1">
      <alignment horizontal="center" vertical="center"/>
    </xf>
    <xf numFmtId="0" fontId="36" fillId="6" borderId="35" xfId="0" applyFont="1" applyFill="1" applyBorder="1" applyAlignment="1" applyProtection="1">
      <alignment horizontal="center" vertical="center"/>
    </xf>
    <xf numFmtId="0" fontId="36" fillId="0" borderId="73" xfId="0" applyFont="1" applyFill="1" applyBorder="1" applyAlignment="1" applyProtection="1">
      <alignment horizontal="center" vertical="center"/>
    </xf>
    <xf numFmtId="0" fontId="36" fillId="0" borderId="35" xfId="0" applyFont="1" applyFill="1" applyBorder="1" applyAlignment="1" applyProtection="1">
      <alignment horizontal="center" vertical="center"/>
    </xf>
    <xf numFmtId="0" fontId="47" fillId="41" borderId="112" xfId="0" applyFont="1" applyFill="1" applyBorder="1" applyAlignment="1" applyProtection="1">
      <alignment horizontal="center" vertical="center"/>
      <protection locked="0"/>
    </xf>
    <xf numFmtId="0" fontId="36" fillId="40" borderId="112" xfId="0" applyFont="1" applyFill="1" applyBorder="1" applyAlignment="1" applyProtection="1">
      <alignment horizontal="center" vertical="center" wrapText="1"/>
      <protection locked="0"/>
    </xf>
    <xf numFmtId="0" fontId="98" fillId="18" borderId="0" xfId="0" applyFont="1" applyFill="1" applyBorder="1" applyAlignment="1" applyProtection="1">
      <alignment horizontal="center" vertical="center"/>
      <protection locked="0"/>
    </xf>
    <xf numFmtId="0" fontId="123" fillId="18" borderId="117" xfId="0" applyFont="1" applyFill="1" applyBorder="1" applyAlignment="1">
      <alignment horizontal="left"/>
    </xf>
    <xf numFmtId="0" fontId="123" fillId="18" borderId="0" xfId="0" applyFont="1" applyFill="1" applyBorder="1" applyAlignment="1">
      <alignment horizontal="left"/>
    </xf>
    <xf numFmtId="0" fontId="123" fillId="18" borderId="164" xfId="0" applyFont="1" applyFill="1" applyBorder="1" applyAlignment="1">
      <alignment horizontal="left"/>
    </xf>
    <xf numFmtId="49" fontId="24" fillId="18" borderId="117" xfId="0" quotePrefix="1" applyNumberFormat="1" applyFont="1" applyFill="1" applyBorder="1" applyAlignment="1" applyProtection="1">
      <alignment horizontal="center" vertical="center"/>
      <protection locked="0"/>
    </xf>
    <xf numFmtId="49" fontId="24" fillId="18" borderId="0" xfId="0" quotePrefix="1" applyNumberFormat="1" applyFont="1" applyFill="1" applyBorder="1" applyAlignment="1" applyProtection="1">
      <alignment horizontal="center" vertical="center"/>
      <protection locked="0"/>
    </xf>
    <xf numFmtId="49" fontId="24" fillId="18" borderId="164" xfId="0" quotePrefix="1" applyNumberFormat="1" applyFont="1" applyFill="1" applyBorder="1" applyAlignment="1" applyProtection="1">
      <alignment horizontal="center" vertical="center"/>
      <protection locked="0"/>
    </xf>
    <xf numFmtId="0" fontId="0" fillId="18" borderId="117" xfId="0" applyFill="1" applyBorder="1" applyAlignment="1">
      <alignment horizontal="left"/>
    </xf>
    <xf numFmtId="0" fontId="0" fillId="18" borderId="0" xfId="0" applyFill="1" applyBorder="1" applyAlignment="1">
      <alignment horizontal="left"/>
    </xf>
    <xf numFmtId="0" fontId="0" fillId="18" borderId="164" xfId="0" applyFill="1" applyBorder="1" applyAlignment="1">
      <alignment horizontal="left"/>
    </xf>
    <xf numFmtId="49" fontId="23" fillId="18" borderId="119" xfId="0" quotePrefix="1" applyNumberFormat="1" applyFont="1" applyFill="1" applyBorder="1" applyAlignment="1" applyProtection="1">
      <alignment horizontal="center" vertical="center"/>
      <protection locked="0"/>
    </xf>
    <xf numFmtId="49" fontId="23" fillId="18" borderId="49" xfId="0" quotePrefix="1" applyNumberFormat="1" applyFont="1" applyFill="1" applyBorder="1" applyAlignment="1" applyProtection="1">
      <alignment horizontal="center" vertical="center"/>
      <protection locked="0"/>
    </xf>
    <xf numFmtId="49" fontId="23" fillId="18" borderId="34" xfId="0" quotePrefix="1" applyNumberFormat="1" applyFont="1" applyFill="1" applyBorder="1" applyAlignment="1" applyProtection="1">
      <alignment horizontal="center" vertical="center"/>
      <protection locked="0"/>
    </xf>
    <xf numFmtId="0" fontId="0" fillId="18" borderId="119" xfId="0" applyFill="1" applyBorder="1" applyAlignment="1">
      <alignment horizontal="left"/>
    </xf>
    <xf numFmtId="0" fontId="0" fillId="18" borderId="49" xfId="0" applyFill="1" applyBorder="1" applyAlignment="1">
      <alignment horizontal="left"/>
    </xf>
    <xf numFmtId="0" fontId="0" fillId="18" borderId="34" xfId="0" applyFill="1" applyBorder="1" applyAlignment="1">
      <alignment horizontal="left"/>
    </xf>
    <xf numFmtId="0" fontId="23" fillId="0" borderId="130" xfId="0" applyFont="1" applyFill="1" applyBorder="1" applyAlignment="1" applyProtection="1">
      <alignment horizontal="center" vertical="center"/>
      <protection locked="0"/>
    </xf>
    <xf numFmtId="0" fontId="23" fillId="0" borderId="116" xfId="0" applyFont="1" applyFill="1" applyBorder="1" applyAlignment="1" applyProtection="1">
      <alignment horizontal="center" vertical="center"/>
      <protection locked="0"/>
    </xf>
    <xf numFmtId="0" fontId="23" fillId="0" borderId="126" xfId="0" applyFont="1" applyFill="1" applyBorder="1" applyAlignment="1" applyProtection="1">
      <alignment horizontal="center" vertical="center"/>
      <protection locked="0"/>
    </xf>
    <xf numFmtId="0" fontId="23" fillId="0" borderId="117" xfId="0" applyFont="1" applyFill="1" applyBorder="1" applyAlignment="1" applyProtection="1">
      <alignment horizontal="center" vertical="center"/>
      <protection locked="0"/>
    </xf>
    <xf numFmtId="0" fontId="23" fillId="0" borderId="0" xfId="0" applyFont="1" applyFill="1" applyBorder="1" applyAlignment="1" applyProtection="1">
      <alignment horizontal="center" vertical="center"/>
      <protection locked="0"/>
    </xf>
    <xf numFmtId="0" fontId="23" fillId="0" borderId="164" xfId="0" applyFont="1" applyFill="1" applyBorder="1" applyAlignment="1" applyProtection="1">
      <alignment horizontal="center" vertical="center"/>
      <protection locked="0"/>
    </xf>
    <xf numFmtId="0" fontId="23" fillId="0" borderId="119" xfId="0" applyFont="1" applyFill="1" applyBorder="1" applyAlignment="1" applyProtection="1">
      <alignment horizontal="center" vertical="center"/>
      <protection locked="0"/>
    </xf>
    <xf numFmtId="0" fontId="23" fillId="0" borderId="49" xfId="0" applyFont="1" applyFill="1" applyBorder="1" applyAlignment="1" applyProtection="1">
      <alignment horizontal="center" vertical="center"/>
      <protection locked="0"/>
    </xf>
    <xf numFmtId="0" fontId="23" fillId="0" borderId="34" xfId="0" applyFont="1" applyFill="1" applyBorder="1" applyAlignment="1" applyProtection="1">
      <alignment horizontal="center" vertical="center"/>
      <protection locked="0"/>
    </xf>
    <xf numFmtId="49" fontId="85" fillId="18" borderId="130" xfId="0" applyNumberFormat="1" applyFont="1" applyFill="1" applyBorder="1" applyAlignment="1" applyProtection="1">
      <alignment horizontal="center" vertical="center"/>
      <protection locked="0"/>
    </xf>
    <xf numFmtId="49" fontId="85" fillId="18" borderId="116" xfId="0" applyNumberFormat="1" applyFont="1" applyFill="1" applyBorder="1" applyAlignment="1" applyProtection="1">
      <alignment horizontal="center" vertical="center"/>
      <protection locked="0"/>
    </xf>
    <xf numFmtId="49" fontId="85" fillId="18" borderId="126" xfId="0" applyNumberFormat="1" applyFont="1" applyFill="1" applyBorder="1" applyAlignment="1" applyProtection="1">
      <alignment horizontal="center" vertical="center"/>
      <protection locked="0"/>
    </xf>
    <xf numFmtId="0" fontId="0" fillId="18" borderId="130" xfId="0" applyFill="1" applyBorder="1" applyAlignment="1">
      <alignment horizontal="left"/>
    </xf>
    <xf numFmtId="0" fontId="0" fillId="18" borderId="116" xfId="0" applyFill="1" applyBorder="1" applyAlignment="1">
      <alignment horizontal="left"/>
    </xf>
    <xf numFmtId="0" fontId="0" fillId="18" borderId="126" xfId="0" applyFill="1" applyBorder="1" applyAlignment="1">
      <alignment horizontal="left"/>
    </xf>
    <xf numFmtId="0" fontId="0" fillId="18" borderId="130" xfId="0" applyFill="1" applyBorder="1" applyAlignment="1">
      <alignment horizontal="center"/>
    </xf>
    <xf numFmtId="0" fontId="0" fillId="18" borderId="126" xfId="0" applyFill="1" applyBorder="1" applyAlignment="1">
      <alignment horizontal="center"/>
    </xf>
    <xf numFmtId="49" fontId="23" fillId="18" borderId="117" xfId="0" quotePrefix="1" applyNumberFormat="1" applyFont="1" applyFill="1" applyBorder="1" applyAlignment="1" applyProtection="1">
      <alignment horizontal="center" vertical="center"/>
      <protection locked="0"/>
    </xf>
    <xf numFmtId="49" fontId="23" fillId="18" borderId="0" xfId="0" quotePrefix="1" applyNumberFormat="1" applyFont="1" applyFill="1" applyBorder="1" applyAlignment="1" applyProtection="1">
      <alignment horizontal="center" vertical="center"/>
      <protection locked="0"/>
    </xf>
    <xf numFmtId="49" fontId="23" fillId="18" borderId="164" xfId="0" quotePrefix="1" applyNumberFormat="1" applyFont="1" applyFill="1" applyBorder="1" applyAlignment="1" applyProtection="1">
      <alignment horizontal="center" vertical="center"/>
      <protection locked="0"/>
    </xf>
    <xf numFmtId="0" fontId="0" fillId="18" borderId="117" xfId="0" applyFill="1" applyBorder="1" applyAlignment="1">
      <alignment horizontal="center"/>
    </xf>
    <xf numFmtId="0" fontId="0" fillId="18" borderId="164" xfId="0" applyFill="1" applyBorder="1" applyAlignment="1">
      <alignment horizontal="center"/>
    </xf>
    <xf numFmtId="49" fontId="24" fillId="18" borderId="117" xfId="0" quotePrefix="1" applyNumberFormat="1" applyFont="1" applyFill="1" applyBorder="1" applyAlignment="1" applyProtection="1">
      <alignment horizontal="center" vertical="center" wrapText="1"/>
      <protection locked="0"/>
    </xf>
    <xf numFmtId="49" fontId="24" fillId="18" borderId="0" xfId="0" quotePrefix="1" applyNumberFormat="1" applyFont="1" applyFill="1" applyBorder="1" applyAlignment="1" applyProtection="1">
      <alignment horizontal="center" vertical="center" wrapText="1"/>
      <protection locked="0"/>
    </xf>
    <xf numFmtId="49" fontId="24" fillId="18" borderId="164" xfId="0" quotePrefix="1" applyNumberFormat="1" applyFont="1" applyFill="1" applyBorder="1" applyAlignment="1" applyProtection="1">
      <alignment horizontal="center" vertical="center" wrapText="1"/>
      <protection locked="0"/>
    </xf>
    <xf numFmtId="0" fontId="0" fillId="18" borderId="119" xfId="0" applyFill="1" applyBorder="1" applyAlignment="1">
      <alignment horizontal="center"/>
    </xf>
    <xf numFmtId="0" fontId="0" fillId="18" borderId="34" xfId="0" applyFill="1" applyBorder="1" applyAlignment="1">
      <alignment horizontal="center"/>
    </xf>
    <xf numFmtId="0" fontId="108" fillId="18" borderId="119" xfId="0" applyFont="1" applyFill="1" applyBorder="1" applyAlignment="1">
      <alignment horizontal="left"/>
    </xf>
    <xf numFmtId="0" fontId="108" fillId="18" borderId="49" xfId="0" applyFont="1" applyFill="1" applyBorder="1" applyAlignment="1">
      <alignment horizontal="left"/>
    </xf>
    <xf numFmtId="0" fontId="108" fillId="18" borderId="34" xfId="0" applyFont="1" applyFill="1" applyBorder="1" applyAlignment="1">
      <alignment horizontal="left"/>
    </xf>
    <xf numFmtId="49" fontId="85" fillId="18" borderId="117" xfId="0" quotePrefix="1" applyNumberFormat="1" applyFont="1" applyFill="1" applyBorder="1" applyAlignment="1" applyProtection="1">
      <alignment horizontal="center" vertical="center"/>
      <protection locked="0"/>
    </xf>
    <xf numFmtId="49" fontId="85" fillId="18" borderId="0" xfId="0" quotePrefix="1" applyNumberFormat="1" applyFont="1" applyFill="1" applyBorder="1" applyAlignment="1" applyProtection="1">
      <alignment horizontal="center" vertical="center"/>
      <protection locked="0"/>
    </xf>
    <xf numFmtId="49" fontId="85" fillId="18" borderId="164" xfId="0" quotePrefix="1" applyNumberFormat="1" applyFont="1" applyFill="1" applyBorder="1" applyAlignment="1" applyProtection="1">
      <alignment horizontal="center" vertical="center"/>
      <protection locked="0"/>
    </xf>
    <xf numFmtId="49" fontId="24" fillId="32" borderId="117" xfId="0" quotePrefix="1" applyNumberFormat="1" applyFont="1" applyFill="1" applyBorder="1" applyAlignment="1" applyProtection="1">
      <alignment horizontal="center" vertical="center"/>
      <protection locked="0"/>
    </xf>
    <xf numFmtId="49" fontId="24" fillId="32" borderId="0" xfId="0" quotePrefix="1" applyNumberFormat="1" applyFont="1" applyFill="1" applyBorder="1" applyAlignment="1" applyProtection="1">
      <alignment horizontal="center" vertical="center"/>
      <protection locked="0"/>
    </xf>
    <xf numFmtId="49" fontId="24" fillId="32" borderId="164" xfId="0" quotePrefix="1" applyNumberFormat="1" applyFont="1" applyFill="1" applyBorder="1" applyAlignment="1" applyProtection="1">
      <alignment horizontal="center" vertical="center"/>
      <protection locked="0"/>
    </xf>
    <xf numFmtId="0" fontId="36" fillId="0" borderId="121" xfId="0" applyFont="1" applyFill="1" applyBorder="1" applyAlignment="1" applyProtection="1">
      <alignment horizontal="center" vertical="center"/>
      <protection locked="0"/>
    </xf>
    <xf numFmtId="0" fontId="36" fillId="0" borderId="114" xfId="0" applyFont="1" applyFill="1" applyBorder="1" applyAlignment="1" applyProtection="1">
      <alignment horizontal="center" vertical="center"/>
      <protection locked="0"/>
    </xf>
    <xf numFmtId="49" fontId="36" fillId="36" borderId="121" xfId="0" applyNumberFormat="1" applyFont="1" applyFill="1" applyBorder="1" applyAlignment="1" applyProtection="1">
      <alignment horizontal="center" vertical="center"/>
      <protection locked="0"/>
    </xf>
    <xf numFmtId="0" fontId="36" fillId="36" borderId="121" xfId="0" applyFont="1" applyFill="1" applyBorder="1" applyAlignment="1" applyProtection="1">
      <alignment horizontal="left" vertical="center"/>
      <protection locked="0"/>
    </xf>
    <xf numFmtId="0" fontId="36" fillId="36" borderId="121" xfId="0" applyFont="1" applyFill="1" applyBorder="1" applyAlignment="1" applyProtection="1">
      <alignment horizontal="center" vertical="center"/>
      <protection locked="0"/>
    </xf>
    <xf numFmtId="49" fontId="36" fillId="36" borderId="117" xfId="0" quotePrefix="1" applyNumberFormat="1" applyFont="1" applyFill="1" applyBorder="1" applyAlignment="1" applyProtection="1">
      <alignment horizontal="center" vertical="center"/>
      <protection locked="0"/>
    </xf>
    <xf numFmtId="49" fontId="36" fillId="36" borderId="0" xfId="0" quotePrefix="1" applyNumberFormat="1" applyFont="1" applyFill="1" applyBorder="1" applyAlignment="1" applyProtection="1">
      <alignment horizontal="center" vertical="center"/>
      <protection locked="0"/>
    </xf>
    <xf numFmtId="49" fontId="36" fillId="36" borderId="163" xfId="0" quotePrefix="1" applyNumberFormat="1" applyFont="1" applyFill="1" applyBorder="1" applyAlignment="1" applyProtection="1">
      <alignment horizontal="center" vertical="center"/>
      <protection locked="0"/>
    </xf>
    <xf numFmtId="49" fontId="23" fillId="36" borderId="117" xfId="0" quotePrefix="1" applyNumberFormat="1" applyFont="1" applyFill="1" applyBorder="1" applyAlignment="1" applyProtection="1">
      <alignment horizontal="center" vertical="center"/>
      <protection locked="0"/>
    </xf>
    <xf numFmtId="49" fontId="23" fillId="36" borderId="0" xfId="0" quotePrefix="1" applyNumberFormat="1" applyFont="1" applyFill="1" applyBorder="1" applyAlignment="1" applyProtection="1">
      <alignment horizontal="center" vertical="center"/>
      <protection locked="0"/>
    </xf>
    <xf numFmtId="49" fontId="23" fillId="36" borderId="163" xfId="0" quotePrefix="1" applyNumberFormat="1" applyFont="1" applyFill="1" applyBorder="1" applyAlignment="1" applyProtection="1">
      <alignment horizontal="center" vertical="center"/>
      <protection locked="0"/>
    </xf>
    <xf numFmtId="49" fontId="24" fillId="36" borderId="117" xfId="0" quotePrefix="1" applyNumberFormat="1" applyFont="1" applyFill="1" applyBorder="1" applyAlignment="1" applyProtection="1">
      <alignment horizontal="center" vertical="center"/>
      <protection locked="0"/>
    </xf>
    <xf numFmtId="49" fontId="24" fillId="36" borderId="0" xfId="0" quotePrefix="1" applyNumberFormat="1" applyFont="1" applyFill="1" applyBorder="1" applyAlignment="1" applyProtection="1">
      <alignment horizontal="center" vertical="center"/>
      <protection locked="0"/>
    </xf>
    <xf numFmtId="49" fontId="24" fillId="36" borderId="163" xfId="0" quotePrefix="1" applyNumberFormat="1" applyFont="1" applyFill="1" applyBorder="1" applyAlignment="1" applyProtection="1">
      <alignment horizontal="center" vertical="center"/>
      <protection locked="0"/>
    </xf>
    <xf numFmtId="49" fontId="41" fillId="36" borderId="114" xfId="0" applyNumberFormat="1" applyFont="1" applyFill="1" applyBorder="1" applyAlignment="1" applyProtection="1">
      <alignment horizontal="center" vertical="center"/>
      <protection locked="0"/>
    </xf>
    <xf numFmtId="0" fontId="36" fillId="36" borderId="114" xfId="0" applyFont="1" applyFill="1" applyBorder="1" applyAlignment="1" applyProtection="1">
      <alignment horizontal="left" vertical="center"/>
      <protection locked="0"/>
    </xf>
    <xf numFmtId="0" fontId="36" fillId="36" borderId="114" xfId="0" applyFont="1" applyFill="1" applyBorder="1" applyAlignment="1" applyProtection="1">
      <alignment horizontal="center" vertical="center"/>
      <protection locked="0"/>
    </xf>
    <xf numFmtId="0" fontId="36" fillId="43" borderId="121" xfId="0" applyFont="1" applyFill="1" applyBorder="1" applyAlignment="1" applyProtection="1">
      <alignment horizontal="center" vertical="center"/>
      <protection locked="0"/>
    </xf>
    <xf numFmtId="0" fontId="36" fillId="43" borderId="114" xfId="0" applyFont="1" applyFill="1" applyBorder="1" applyAlignment="1" applyProtection="1">
      <alignment horizontal="center" vertical="center"/>
      <protection locked="0"/>
    </xf>
    <xf numFmtId="49" fontId="36" fillId="43" borderId="133" xfId="0" applyNumberFormat="1" applyFont="1" applyFill="1" applyBorder="1" applyAlignment="1" applyProtection="1">
      <alignment horizontal="center" vertical="center"/>
      <protection locked="0"/>
    </xf>
    <xf numFmtId="0" fontId="36" fillId="43" borderId="133" xfId="0" applyFont="1" applyFill="1" applyBorder="1" applyAlignment="1" applyProtection="1">
      <alignment horizontal="left" vertical="center"/>
      <protection locked="0"/>
    </xf>
    <xf numFmtId="0" fontId="36" fillId="18" borderId="121" xfId="0" applyFont="1" applyFill="1" applyBorder="1" applyAlignment="1" applyProtection="1">
      <alignment horizontal="center" vertical="center"/>
      <protection locked="0"/>
    </xf>
    <xf numFmtId="49" fontId="36" fillId="43" borderId="121" xfId="0" quotePrefix="1" applyNumberFormat="1" applyFont="1" applyFill="1" applyBorder="1" applyAlignment="1" applyProtection="1">
      <alignment horizontal="center" vertical="center"/>
      <protection locked="0"/>
    </xf>
    <xf numFmtId="49" fontId="36" fillId="43" borderId="121" xfId="0" applyNumberFormat="1" applyFont="1" applyFill="1" applyBorder="1" applyAlignment="1" applyProtection="1">
      <alignment horizontal="center" vertical="center"/>
      <protection locked="0"/>
    </xf>
    <xf numFmtId="0" fontId="36" fillId="43" borderId="121" xfId="0" applyFont="1" applyFill="1" applyBorder="1" applyAlignment="1" applyProtection="1">
      <alignment horizontal="left" vertical="center"/>
      <protection locked="0"/>
    </xf>
    <xf numFmtId="49" fontId="41" fillId="43" borderId="121" xfId="0" quotePrefix="1" applyNumberFormat="1" applyFont="1" applyFill="1" applyBorder="1" applyAlignment="1" applyProtection="1">
      <alignment horizontal="center" vertical="center"/>
      <protection locked="0"/>
    </xf>
    <xf numFmtId="49" fontId="41" fillId="43" borderId="121" xfId="0" applyNumberFormat="1" applyFont="1" applyFill="1" applyBorder="1" applyAlignment="1" applyProtection="1">
      <alignment horizontal="center" vertical="center"/>
      <protection locked="0"/>
    </xf>
    <xf numFmtId="0" fontId="41" fillId="43" borderId="121" xfId="0" applyFont="1" applyFill="1" applyBorder="1" applyAlignment="1" applyProtection="1">
      <alignment horizontal="left" vertical="center"/>
      <protection locked="0"/>
    </xf>
    <xf numFmtId="0" fontId="84" fillId="43" borderId="121" xfId="0" applyFont="1" applyFill="1" applyBorder="1" applyAlignment="1" applyProtection="1">
      <alignment horizontal="left" vertical="center"/>
      <protection locked="0"/>
    </xf>
    <xf numFmtId="49" fontId="41" fillId="43" borderId="114" xfId="0" applyNumberFormat="1" applyFont="1" applyFill="1" applyBorder="1" applyAlignment="1" applyProtection="1">
      <alignment horizontal="center" vertical="center"/>
      <protection locked="0"/>
    </xf>
    <xf numFmtId="0" fontId="36" fillId="43" borderId="114" xfId="0" applyFont="1" applyFill="1" applyBorder="1" applyAlignment="1" applyProtection="1">
      <alignment horizontal="left" vertical="center"/>
      <protection locked="0"/>
    </xf>
    <xf numFmtId="0" fontId="36" fillId="18" borderId="114" xfId="0" applyFont="1" applyFill="1" applyBorder="1" applyAlignment="1" applyProtection="1">
      <alignment horizontal="center" vertical="center"/>
      <protection locked="0"/>
    </xf>
    <xf numFmtId="0" fontId="36" fillId="18" borderId="133" xfId="0" applyFont="1" applyFill="1" applyBorder="1" applyAlignment="1" applyProtection="1">
      <alignment horizontal="center" vertical="center"/>
      <protection locked="0"/>
    </xf>
    <xf numFmtId="49" fontId="36" fillId="18" borderId="133" xfId="0" applyNumberFormat="1" applyFont="1" applyFill="1" applyBorder="1" applyAlignment="1" applyProtection="1">
      <alignment horizontal="center" vertical="center"/>
      <protection locked="0"/>
    </xf>
    <xf numFmtId="0" fontId="36" fillId="18" borderId="133" xfId="0" applyFont="1" applyFill="1" applyBorder="1" applyAlignment="1" applyProtection="1">
      <alignment horizontal="left" vertical="center"/>
      <protection locked="0"/>
    </xf>
    <xf numFmtId="49" fontId="36" fillId="18" borderId="117" xfId="0" quotePrefix="1" applyNumberFormat="1" applyFont="1" applyFill="1" applyBorder="1" applyAlignment="1" applyProtection="1">
      <alignment horizontal="center" vertical="center"/>
      <protection locked="0"/>
    </xf>
    <xf numFmtId="49" fontId="36" fillId="18" borderId="0" xfId="0" quotePrefix="1" applyNumberFormat="1" applyFont="1" applyFill="1" applyBorder="1" applyAlignment="1" applyProtection="1">
      <alignment horizontal="center" vertical="center"/>
      <protection locked="0"/>
    </xf>
    <xf numFmtId="49" fontId="36" fillId="18" borderId="153" xfId="0" quotePrefix="1" applyNumberFormat="1" applyFont="1" applyFill="1" applyBorder="1" applyAlignment="1" applyProtection="1">
      <alignment horizontal="center" vertical="center"/>
      <protection locked="0"/>
    </xf>
    <xf numFmtId="0" fontId="36" fillId="18" borderId="121" xfId="0" applyFont="1" applyFill="1" applyBorder="1" applyAlignment="1" applyProtection="1">
      <alignment horizontal="left" vertical="center"/>
      <protection locked="0"/>
    </xf>
    <xf numFmtId="0" fontId="41" fillId="18" borderId="121" xfId="0" applyFont="1" applyFill="1" applyBorder="1" applyAlignment="1" applyProtection="1">
      <alignment horizontal="left" vertical="center"/>
      <protection locked="0"/>
    </xf>
    <xf numFmtId="49" fontId="41" fillId="18" borderId="121" xfId="0" applyNumberFormat="1" applyFont="1" applyFill="1" applyBorder="1" applyAlignment="1" applyProtection="1">
      <alignment horizontal="center" vertical="center"/>
      <protection locked="0"/>
    </xf>
    <xf numFmtId="0" fontId="84" fillId="18" borderId="121" xfId="0" applyFont="1" applyFill="1" applyBorder="1" applyAlignment="1" applyProtection="1">
      <alignment horizontal="left" vertical="center"/>
      <protection locked="0"/>
    </xf>
    <xf numFmtId="49" fontId="36" fillId="18" borderId="114" xfId="0" applyNumberFormat="1" applyFont="1" applyFill="1" applyBorder="1" applyAlignment="1" applyProtection="1">
      <alignment horizontal="center" vertical="center"/>
      <protection locked="0"/>
    </xf>
    <xf numFmtId="0" fontId="36" fillId="18" borderId="114" xfId="0" applyFont="1" applyFill="1" applyBorder="1" applyAlignment="1" applyProtection="1">
      <alignment horizontal="left" vertical="center"/>
      <protection locked="0"/>
    </xf>
    <xf numFmtId="0" fontId="36" fillId="18" borderId="112" xfId="0" applyFont="1" applyFill="1" applyBorder="1" applyAlignment="1" applyProtection="1">
      <alignment horizontal="center" vertical="center"/>
      <protection locked="0"/>
    </xf>
    <xf numFmtId="49" fontId="36" fillId="0" borderId="130" xfId="0" applyNumberFormat="1" applyFont="1" applyFill="1" applyBorder="1" applyAlignment="1" applyProtection="1">
      <alignment horizontal="center" vertical="center" wrapText="1"/>
      <protection locked="0"/>
    </xf>
    <xf numFmtId="49" fontId="36" fillId="0" borderId="116" xfId="0" applyNumberFormat="1" applyFont="1" applyFill="1" applyBorder="1" applyAlignment="1" applyProtection="1">
      <alignment horizontal="center" vertical="center" wrapText="1"/>
      <protection locked="0"/>
    </xf>
    <xf numFmtId="49" fontId="36" fillId="0" borderId="126" xfId="0" applyNumberFormat="1" applyFont="1" applyFill="1" applyBorder="1" applyAlignment="1" applyProtection="1">
      <alignment horizontal="center" vertical="center" wrapText="1"/>
      <protection locked="0"/>
    </xf>
    <xf numFmtId="49" fontId="36" fillId="0" borderId="117" xfId="0" applyNumberFormat="1" applyFont="1" applyFill="1" applyBorder="1" applyAlignment="1" applyProtection="1">
      <alignment horizontal="center" vertical="center" wrapText="1"/>
      <protection locked="0"/>
    </xf>
    <xf numFmtId="49" fontId="36" fillId="0" borderId="0" xfId="0" applyNumberFormat="1" applyFont="1" applyFill="1" applyBorder="1" applyAlignment="1" applyProtection="1">
      <alignment horizontal="center" vertical="center" wrapText="1"/>
      <protection locked="0"/>
    </xf>
    <xf numFmtId="49" fontId="36" fillId="0" borderId="163" xfId="0" applyNumberFormat="1" applyFont="1" applyFill="1" applyBorder="1" applyAlignment="1" applyProtection="1">
      <alignment horizontal="center" vertical="center" wrapText="1"/>
      <protection locked="0"/>
    </xf>
    <xf numFmtId="49" fontId="36" fillId="0" borderId="119" xfId="0" applyNumberFormat="1" applyFont="1" applyFill="1" applyBorder="1" applyAlignment="1" applyProtection="1">
      <alignment horizontal="center" vertical="center" wrapText="1"/>
      <protection locked="0"/>
    </xf>
    <xf numFmtId="49" fontId="36" fillId="0" borderId="49" xfId="0" applyNumberFormat="1" applyFont="1" applyFill="1" applyBorder="1" applyAlignment="1" applyProtection="1">
      <alignment horizontal="center" vertical="center" wrapText="1"/>
      <protection locked="0"/>
    </xf>
    <xf numFmtId="49" fontId="36" fillId="0" borderId="34" xfId="0" applyNumberFormat="1" applyFont="1" applyFill="1" applyBorder="1" applyAlignment="1" applyProtection="1">
      <alignment horizontal="center" vertical="center" wrapText="1"/>
      <protection locked="0"/>
    </xf>
    <xf numFmtId="0" fontId="36" fillId="18" borderId="115" xfId="0" applyFont="1" applyFill="1" applyBorder="1" applyAlignment="1" applyProtection="1">
      <alignment horizontal="center" vertical="center"/>
      <protection locked="0"/>
    </xf>
    <xf numFmtId="0" fontId="36" fillId="18" borderId="116" xfId="0" applyFont="1" applyFill="1" applyBorder="1" applyAlignment="1" applyProtection="1">
      <alignment horizontal="center" vertical="center"/>
      <protection locked="0"/>
    </xf>
    <xf numFmtId="0" fontId="36" fillId="18" borderId="126" xfId="0" applyFont="1" applyFill="1" applyBorder="1" applyAlignment="1" applyProtection="1">
      <alignment horizontal="center" vertical="center"/>
      <protection locked="0"/>
    </xf>
    <xf numFmtId="0" fontId="36" fillId="18" borderId="20" xfId="0" applyFont="1" applyFill="1" applyBorder="1" applyAlignment="1" applyProtection="1">
      <alignment horizontal="center" vertical="center"/>
      <protection locked="0"/>
    </xf>
    <xf numFmtId="0" fontId="36" fillId="18" borderId="0" xfId="0" applyFont="1" applyFill="1" applyBorder="1" applyAlignment="1" applyProtection="1">
      <alignment horizontal="center" vertical="center"/>
      <protection locked="0"/>
    </xf>
    <xf numFmtId="0" fontId="36" fillId="18" borderId="127" xfId="0" applyFont="1" applyFill="1" applyBorder="1" applyAlignment="1" applyProtection="1">
      <alignment horizontal="center" vertical="center"/>
      <protection locked="0"/>
    </xf>
    <xf numFmtId="0" fontId="36" fillId="18" borderId="119" xfId="0" applyFont="1" applyFill="1" applyBorder="1" applyAlignment="1" applyProtection="1">
      <alignment horizontal="center" vertical="center"/>
      <protection locked="0"/>
    </xf>
    <xf numFmtId="0" fontId="36" fillId="18" borderId="49" xfId="0" applyFont="1" applyFill="1" applyBorder="1" applyAlignment="1" applyProtection="1">
      <alignment horizontal="center" vertical="center"/>
      <protection locked="0"/>
    </xf>
    <xf numFmtId="0" fontId="36" fillId="18" borderId="34" xfId="0" applyFont="1" applyFill="1" applyBorder="1" applyAlignment="1" applyProtection="1">
      <alignment horizontal="center" vertical="center"/>
      <protection locked="0"/>
    </xf>
    <xf numFmtId="0" fontId="36" fillId="18" borderId="120" xfId="0" applyFont="1" applyFill="1" applyBorder="1" applyAlignment="1" applyProtection="1">
      <alignment horizontal="center" vertical="center"/>
      <protection locked="0"/>
    </xf>
    <xf numFmtId="49" fontId="36" fillId="18" borderId="120" xfId="0" applyNumberFormat="1" applyFont="1" applyFill="1" applyBorder="1" applyAlignment="1" applyProtection="1">
      <alignment horizontal="center" vertical="center"/>
      <protection locked="0"/>
    </xf>
    <xf numFmtId="0" fontId="36" fillId="18" borderId="120" xfId="0" applyFont="1" applyFill="1" applyBorder="1" applyAlignment="1" applyProtection="1">
      <alignment horizontal="left" vertical="center"/>
      <protection locked="0"/>
    </xf>
    <xf numFmtId="49" fontId="23" fillId="18" borderId="125" xfId="0" quotePrefix="1" applyNumberFormat="1" applyFont="1" applyFill="1" applyBorder="1" applyAlignment="1" applyProtection="1">
      <alignment horizontal="center" vertical="center"/>
      <protection locked="0"/>
    </xf>
    <xf numFmtId="49" fontId="24" fillId="18" borderId="125" xfId="0" quotePrefix="1" applyNumberFormat="1" applyFont="1" applyFill="1" applyBorder="1" applyAlignment="1" applyProtection="1">
      <alignment horizontal="center" vertical="center"/>
      <protection locked="0"/>
    </xf>
    <xf numFmtId="49" fontId="24" fillId="18" borderId="119" xfId="0" quotePrefix="1" applyNumberFormat="1" applyFont="1" applyFill="1" applyBorder="1" applyAlignment="1" applyProtection="1">
      <alignment horizontal="center" vertical="center"/>
      <protection locked="0"/>
    </xf>
    <xf numFmtId="49" fontId="24" fillId="18" borderId="49" xfId="0" quotePrefix="1" applyNumberFormat="1" applyFont="1" applyFill="1" applyBorder="1" applyAlignment="1" applyProtection="1">
      <alignment horizontal="center" vertical="center"/>
      <protection locked="0"/>
    </xf>
    <xf numFmtId="49" fontId="24" fillId="18" borderId="87" xfId="0" quotePrefix="1" applyNumberFormat="1" applyFont="1" applyFill="1" applyBorder="1" applyAlignment="1" applyProtection="1">
      <alignment horizontal="center" vertical="center"/>
      <protection locked="0"/>
    </xf>
    <xf numFmtId="49" fontId="36" fillId="18" borderId="121" xfId="0" quotePrefix="1" applyNumberFormat="1" applyFont="1" applyFill="1" applyBorder="1" applyAlignment="1" applyProtection="1">
      <alignment horizontal="center" vertical="center"/>
      <protection locked="0"/>
    </xf>
    <xf numFmtId="49" fontId="36" fillId="18" borderId="121" xfId="0" applyNumberFormat="1" applyFont="1" applyFill="1" applyBorder="1" applyAlignment="1" applyProtection="1">
      <alignment horizontal="center" vertical="center"/>
      <protection locked="0"/>
    </xf>
    <xf numFmtId="49" fontId="41" fillId="18" borderId="114" xfId="0" applyNumberFormat="1" applyFont="1" applyFill="1" applyBorder="1" applyAlignment="1" applyProtection="1">
      <alignment horizontal="center" vertical="center"/>
      <protection locked="0"/>
    </xf>
    <xf numFmtId="49" fontId="23" fillId="18" borderId="115" xfId="0" applyNumberFormat="1" applyFont="1" applyFill="1" applyBorder="1" applyAlignment="1" applyProtection="1">
      <alignment horizontal="center" vertical="center"/>
      <protection locked="0"/>
    </xf>
    <xf numFmtId="49" fontId="23" fillId="18" borderId="116" xfId="0" applyNumberFormat="1" applyFont="1" applyFill="1" applyBorder="1" applyAlignment="1" applyProtection="1">
      <alignment horizontal="center" vertical="center"/>
      <protection locked="0"/>
    </xf>
    <xf numFmtId="49" fontId="23" fillId="18" borderId="126" xfId="0" applyNumberFormat="1" applyFont="1" applyFill="1" applyBorder="1" applyAlignment="1" applyProtection="1">
      <alignment horizontal="center" vertical="center"/>
      <protection locked="0"/>
    </xf>
    <xf numFmtId="49" fontId="23" fillId="18" borderId="117" xfId="0" applyNumberFormat="1" applyFont="1" applyFill="1" applyBorder="1" applyAlignment="1" applyProtection="1">
      <alignment horizontal="center" vertical="center"/>
      <protection locked="0"/>
    </xf>
    <xf numFmtId="49" fontId="23" fillId="18" borderId="0" xfId="0" applyNumberFormat="1" applyFont="1" applyFill="1" applyBorder="1" applyAlignment="1" applyProtection="1">
      <alignment horizontal="center" vertical="center"/>
      <protection locked="0"/>
    </xf>
    <xf numFmtId="49" fontId="23" fillId="18" borderId="125" xfId="0" applyNumberFormat="1" applyFont="1" applyFill="1" applyBorder="1" applyAlignment="1" applyProtection="1">
      <alignment horizontal="center" vertical="center"/>
      <protection locked="0"/>
    </xf>
    <xf numFmtId="0" fontId="36" fillId="18" borderId="111" xfId="0" applyFont="1" applyFill="1" applyBorder="1" applyAlignment="1" applyProtection="1">
      <alignment horizontal="center" vertical="center"/>
      <protection locked="0"/>
    </xf>
    <xf numFmtId="0" fontId="36" fillId="18" borderId="117" xfId="0" applyFont="1" applyFill="1" applyBorder="1" applyAlignment="1" applyProtection="1">
      <alignment horizontal="center" vertical="center"/>
      <protection locked="0"/>
    </xf>
    <xf numFmtId="0" fontId="36" fillId="18" borderId="125" xfId="0" applyFont="1" applyFill="1" applyBorder="1" applyAlignment="1" applyProtection="1">
      <alignment horizontal="center" vertical="center"/>
      <protection locked="0"/>
    </xf>
    <xf numFmtId="0" fontId="36" fillId="18" borderId="87" xfId="0" applyFont="1" applyFill="1" applyBorder="1" applyAlignment="1" applyProtection="1">
      <alignment horizontal="center" vertical="center"/>
      <protection locked="0"/>
    </xf>
    <xf numFmtId="49" fontId="23" fillId="18" borderId="111" xfId="0" applyNumberFormat="1" applyFont="1" applyFill="1" applyBorder="1" applyAlignment="1" applyProtection="1">
      <alignment horizontal="center" vertical="center"/>
      <protection locked="0"/>
    </xf>
    <xf numFmtId="0" fontId="83" fillId="18" borderId="121" xfId="0" applyFont="1" applyFill="1" applyBorder="1" applyAlignment="1" applyProtection="1">
      <alignment horizontal="left" vertical="center"/>
      <protection locked="0"/>
    </xf>
    <xf numFmtId="49" fontId="23" fillId="18" borderId="87" xfId="0" quotePrefix="1" applyNumberFormat="1" applyFont="1" applyFill="1" applyBorder="1" applyAlignment="1" applyProtection="1">
      <alignment horizontal="center" vertical="center"/>
      <protection locked="0"/>
    </xf>
    <xf numFmtId="49" fontId="85" fillId="36" borderId="119" xfId="0" quotePrefix="1" applyNumberFormat="1" applyFont="1" applyFill="1" applyBorder="1" applyAlignment="1" applyProtection="1">
      <alignment horizontal="center" vertical="center"/>
      <protection locked="0"/>
    </xf>
    <xf numFmtId="49" fontId="85" fillId="36" borderId="49" xfId="0" quotePrefix="1" applyNumberFormat="1" applyFont="1" applyFill="1" applyBorder="1" applyAlignment="1" applyProtection="1">
      <alignment horizontal="center" vertical="center"/>
      <protection locked="0"/>
    </xf>
    <xf numFmtId="49" fontId="85" fillId="36" borderId="34" xfId="0" quotePrefix="1" applyNumberFormat="1" applyFont="1" applyFill="1" applyBorder="1" applyAlignment="1" applyProtection="1">
      <alignment horizontal="center" vertical="center"/>
      <protection locked="0"/>
    </xf>
    <xf numFmtId="49" fontId="85" fillId="32" borderId="115" xfId="0" applyNumberFormat="1" applyFont="1" applyFill="1" applyBorder="1" applyAlignment="1" applyProtection="1">
      <alignment horizontal="center" vertical="center"/>
      <protection locked="0"/>
    </xf>
    <xf numFmtId="49" fontId="85" fillId="32" borderId="116" xfId="0" applyNumberFormat="1" applyFont="1" applyFill="1" applyBorder="1" applyAlignment="1" applyProtection="1">
      <alignment horizontal="center" vertical="center"/>
      <protection locked="0"/>
    </xf>
    <xf numFmtId="49" fontId="85" fillId="32" borderId="111" xfId="0" applyNumberFormat="1" applyFont="1" applyFill="1" applyBorder="1" applyAlignment="1" applyProtection="1">
      <alignment horizontal="center" vertical="center"/>
      <protection locked="0"/>
    </xf>
    <xf numFmtId="49" fontId="85" fillId="18" borderId="125" xfId="0" quotePrefix="1" applyNumberFormat="1" applyFont="1" applyFill="1" applyBorder="1" applyAlignment="1" applyProtection="1">
      <alignment horizontal="center" vertical="center"/>
      <protection locked="0"/>
    </xf>
    <xf numFmtId="0" fontId="83" fillId="18" borderId="121" xfId="0" applyFont="1" applyFill="1" applyBorder="1" applyAlignment="1" applyProtection="1">
      <alignment horizontal="center" vertical="center"/>
      <protection locked="0"/>
    </xf>
    <xf numFmtId="49" fontId="85" fillId="18" borderId="119" xfId="0" quotePrefix="1" applyNumberFormat="1" applyFont="1" applyFill="1" applyBorder="1" applyAlignment="1" applyProtection="1">
      <alignment horizontal="center" vertical="center"/>
      <protection locked="0"/>
    </xf>
    <xf numFmtId="49" fontId="85" fillId="18" borderId="49" xfId="0" quotePrefix="1" applyNumberFormat="1" applyFont="1" applyFill="1" applyBorder="1" applyAlignment="1" applyProtection="1">
      <alignment horizontal="center" vertical="center"/>
      <protection locked="0"/>
    </xf>
    <xf numFmtId="49" fontId="85" fillId="18" borderId="87" xfId="0" quotePrefix="1" applyNumberFormat="1" applyFont="1" applyFill="1" applyBorder="1" applyAlignment="1" applyProtection="1">
      <alignment horizontal="center" vertical="center"/>
      <protection locked="0"/>
    </xf>
    <xf numFmtId="49" fontId="36" fillId="18" borderId="0" xfId="0" applyNumberFormat="1" applyFont="1" applyFill="1" applyBorder="1" applyAlignment="1" applyProtection="1">
      <alignment horizontal="center" vertical="center"/>
      <protection locked="0"/>
    </xf>
    <xf numFmtId="49" fontId="36" fillId="0" borderId="0" xfId="0" applyNumberFormat="1" applyFont="1" applyFill="1" applyBorder="1" applyAlignment="1" applyProtection="1">
      <alignment horizontal="center" vertical="center"/>
      <protection locked="0"/>
    </xf>
    <xf numFmtId="49" fontId="41" fillId="0" borderId="0" xfId="0" applyNumberFormat="1" applyFont="1" applyFill="1" applyBorder="1" applyAlignment="1" applyProtection="1">
      <alignment horizontal="center" vertical="center"/>
      <protection locked="0"/>
    </xf>
    <xf numFmtId="49" fontId="84" fillId="18" borderId="120" xfId="0" applyNumberFormat="1" applyFont="1" applyFill="1" applyBorder="1" applyAlignment="1" applyProtection="1">
      <alignment horizontal="center" vertical="center"/>
      <protection locked="0"/>
    </xf>
    <xf numFmtId="0" fontId="36" fillId="36" borderId="133" xfId="0" applyFont="1" applyFill="1" applyBorder="1" applyAlignment="1" applyProtection="1">
      <alignment horizontal="center" vertical="center"/>
      <protection locked="0"/>
    </xf>
    <xf numFmtId="49" fontId="103" fillId="36" borderId="130" xfId="0" applyNumberFormat="1" applyFont="1" applyFill="1" applyBorder="1" applyAlignment="1" applyProtection="1">
      <alignment horizontal="center" vertical="center"/>
      <protection locked="0"/>
    </xf>
    <xf numFmtId="49" fontId="103" fillId="36" borderId="116" xfId="0" applyNumberFormat="1" applyFont="1" applyFill="1" applyBorder="1" applyAlignment="1" applyProtection="1">
      <alignment horizontal="center" vertical="center"/>
      <protection locked="0"/>
    </xf>
    <xf numFmtId="49" fontId="103" fillId="36" borderId="126" xfId="0" applyNumberFormat="1" applyFont="1" applyFill="1" applyBorder="1" applyAlignment="1" applyProtection="1">
      <alignment horizontal="center" vertical="center"/>
      <protection locked="0"/>
    </xf>
    <xf numFmtId="0" fontId="104" fillId="36" borderId="133" xfId="0" applyFont="1" applyFill="1" applyBorder="1" applyAlignment="1" applyProtection="1">
      <alignment horizontal="left" vertical="center"/>
      <protection locked="0"/>
    </xf>
    <xf numFmtId="49" fontId="103" fillId="36" borderId="117" xfId="0" quotePrefix="1" applyNumberFormat="1" applyFont="1" applyFill="1" applyBorder="1" applyAlignment="1" applyProtection="1">
      <alignment horizontal="center" vertical="center"/>
      <protection locked="0"/>
    </xf>
    <xf numFmtId="49" fontId="103" fillId="36" borderId="0" xfId="0" quotePrefix="1" applyNumberFormat="1" applyFont="1" applyFill="1" applyBorder="1" applyAlignment="1" applyProtection="1">
      <alignment horizontal="center" vertical="center"/>
      <protection locked="0"/>
    </xf>
    <xf numFmtId="49" fontId="103" fillId="36" borderId="134" xfId="0" quotePrefix="1" applyNumberFormat="1" applyFont="1" applyFill="1" applyBorder="1" applyAlignment="1" applyProtection="1">
      <alignment horizontal="center" vertical="center"/>
      <protection locked="0"/>
    </xf>
    <xf numFmtId="0" fontId="104" fillId="36" borderId="121" xfId="0" applyFont="1" applyFill="1" applyBorder="1" applyAlignment="1" applyProtection="1">
      <alignment horizontal="left" vertical="center"/>
      <protection locked="0"/>
    </xf>
    <xf numFmtId="49" fontId="105" fillId="36" borderId="117" xfId="0" quotePrefix="1" applyNumberFormat="1" applyFont="1" applyFill="1" applyBorder="1" applyAlignment="1" applyProtection="1">
      <alignment horizontal="center" vertical="center"/>
      <protection locked="0"/>
    </xf>
    <xf numFmtId="49" fontId="105" fillId="36" borderId="0" xfId="0" quotePrefix="1" applyNumberFormat="1" applyFont="1" applyFill="1" applyBorder="1" applyAlignment="1" applyProtection="1">
      <alignment horizontal="center" vertical="center"/>
      <protection locked="0"/>
    </xf>
    <xf numFmtId="49" fontId="105" fillId="36" borderId="134" xfId="0" quotePrefix="1" applyNumberFormat="1" applyFont="1" applyFill="1" applyBorder="1" applyAlignment="1" applyProtection="1">
      <alignment horizontal="center" vertical="center"/>
      <protection locked="0"/>
    </xf>
    <xf numFmtId="49" fontId="103" fillId="36" borderId="119" xfId="0" quotePrefix="1" applyNumberFormat="1" applyFont="1" applyFill="1" applyBorder="1" applyAlignment="1" applyProtection="1">
      <alignment horizontal="center" vertical="center"/>
      <protection locked="0"/>
    </xf>
    <xf numFmtId="49" fontId="103" fillId="36" borderId="49" xfId="0" quotePrefix="1" applyNumberFormat="1" applyFont="1" applyFill="1" applyBorder="1" applyAlignment="1" applyProtection="1">
      <alignment horizontal="center" vertical="center"/>
      <protection locked="0"/>
    </xf>
    <xf numFmtId="49" fontId="103" fillId="36" borderId="34" xfId="0" quotePrefix="1" applyNumberFormat="1" applyFont="1" applyFill="1" applyBorder="1" applyAlignment="1" applyProtection="1">
      <alignment horizontal="center" vertical="center"/>
      <protection locked="0"/>
    </xf>
    <xf numFmtId="0" fontId="104" fillId="36" borderId="114" xfId="0" applyFont="1" applyFill="1" applyBorder="1" applyAlignment="1" applyProtection="1">
      <alignment horizontal="left" vertical="center"/>
      <protection locked="0"/>
    </xf>
    <xf numFmtId="0" fontId="36" fillId="18" borderId="43" xfId="0" applyFont="1" applyFill="1" applyBorder="1" applyAlignment="1" applyProtection="1">
      <alignment horizontal="center" vertical="center"/>
      <protection locked="0"/>
    </xf>
    <xf numFmtId="49" fontId="36" fillId="18" borderId="118" xfId="0" quotePrefix="1" applyNumberFormat="1" applyFont="1" applyFill="1" applyBorder="1" applyAlignment="1" applyProtection="1">
      <alignment horizontal="center" vertical="center"/>
      <protection locked="0"/>
    </xf>
    <xf numFmtId="49" fontId="85" fillId="18" borderId="34" xfId="0" quotePrefix="1" applyNumberFormat="1" applyFont="1" applyFill="1" applyBorder="1" applyAlignment="1" applyProtection="1">
      <alignment horizontal="center" vertical="center"/>
      <protection locked="0"/>
    </xf>
    <xf numFmtId="0" fontId="36" fillId="18" borderId="119" xfId="0" applyFont="1" applyFill="1" applyBorder="1" applyAlignment="1">
      <alignment horizontal="center"/>
    </xf>
    <xf numFmtId="0" fontId="36" fillId="18" borderId="34" xfId="0" applyFont="1" applyFill="1" applyBorder="1" applyAlignment="1">
      <alignment horizontal="center"/>
    </xf>
    <xf numFmtId="0" fontId="36" fillId="36" borderId="43" xfId="0" applyFont="1" applyFill="1" applyBorder="1" applyAlignment="1" applyProtection="1">
      <alignment horizontal="left" vertical="center"/>
      <protection locked="0"/>
    </xf>
    <xf numFmtId="49" fontId="36" fillId="36" borderId="20" xfId="0" quotePrefix="1" applyNumberFormat="1" applyFont="1" applyFill="1" applyBorder="1" applyAlignment="1" applyProtection="1">
      <alignment horizontal="center" vertical="center"/>
      <protection locked="0"/>
    </xf>
    <xf numFmtId="49" fontId="36" fillId="36" borderId="127" xfId="0" quotePrefix="1" applyNumberFormat="1" applyFont="1" applyFill="1" applyBorder="1" applyAlignment="1" applyProtection="1">
      <alignment horizontal="center" vertical="center"/>
      <protection locked="0"/>
    </xf>
    <xf numFmtId="0" fontId="36" fillId="36" borderId="43" xfId="0" applyFont="1" applyFill="1" applyBorder="1" applyAlignment="1" applyProtection="1">
      <alignment horizontal="center" vertical="center"/>
      <protection locked="0"/>
    </xf>
    <xf numFmtId="49" fontId="41" fillId="18" borderId="117" xfId="0" applyNumberFormat="1" applyFont="1" applyFill="1" applyBorder="1" applyAlignment="1" applyProtection="1">
      <alignment horizontal="center" vertical="center"/>
      <protection locked="0"/>
    </xf>
    <xf numFmtId="49" fontId="41" fillId="18" borderId="0" xfId="0" applyNumberFormat="1" applyFont="1" applyFill="1" applyBorder="1" applyAlignment="1" applyProtection="1">
      <alignment horizontal="center" vertical="center"/>
      <protection locked="0"/>
    </xf>
    <xf numFmtId="49" fontId="41" fillId="18" borderId="118" xfId="0" applyNumberFormat="1" applyFont="1" applyFill="1" applyBorder="1" applyAlignment="1" applyProtection="1">
      <alignment horizontal="center" vertical="center"/>
      <protection locked="0"/>
    </xf>
    <xf numFmtId="49" fontId="36" fillId="18" borderId="117" xfId="0" applyNumberFormat="1" applyFont="1" applyFill="1" applyBorder="1" applyAlignment="1" applyProtection="1">
      <alignment horizontal="center" vertical="center"/>
      <protection locked="0"/>
    </xf>
    <xf numFmtId="49" fontId="36" fillId="18" borderId="118" xfId="0" applyNumberFormat="1" applyFont="1" applyFill="1" applyBorder="1" applyAlignment="1" applyProtection="1">
      <alignment horizontal="center" vertical="center"/>
      <protection locked="0"/>
    </xf>
    <xf numFmtId="49" fontId="24" fillId="36" borderId="20" xfId="0" quotePrefix="1" applyNumberFormat="1" applyFont="1" applyFill="1" applyBorder="1" applyAlignment="1" applyProtection="1">
      <alignment horizontal="center" vertical="center"/>
      <protection locked="0"/>
    </xf>
    <xf numFmtId="49" fontId="24" fillId="36" borderId="127" xfId="0" quotePrefix="1" applyNumberFormat="1" applyFont="1" applyFill="1" applyBorder="1" applyAlignment="1" applyProtection="1">
      <alignment horizontal="center" vertical="center"/>
      <protection locked="0"/>
    </xf>
    <xf numFmtId="49" fontId="85" fillId="18" borderId="118" xfId="0" quotePrefix="1" applyNumberFormat="1" applyFont="1" applyFill="1" applyBorder="1" applyAlignment="1" applyProtection="1">
      <alignment horizontal="center" vertical="center"/>
      <protection locked="0"/>
    </xf>
    <xf numFmtId="0" fontId="85" fillId="18" borderId="121" xfId="0" applyFont="1" applyFill="1" applyBorder="1" applyAlignment="1" applyProtection="1">
      <alignment horizontal="left" vertical="center"/>
      <protection locked="0"/>
    </xf>
    <xf numFmtId="49" fontId="24" fillId="18" borderId="118" xfId="0" quotePrefix="1" applyNumberFormat="1" applyFont="1" applyFill="1" applyBorder="1" applyAlignment="1" applyProtection="1">
      <alignment horizontal="center" vertical="center"/>
      <protection locked="0"/>
    </xf>
    <xf numFmtId="0" fontId="23" fillId="18" borderId="120" xfId="0" applyFont="1" applyFill="1" applyBorder="1" applyAlignment="1" applyProtection="1">
      <alignment horizontal="left" vertical="center"/>
      <protection locked="0"/>
    </xf>
    <xf numFmtId="0" fontId="36" fillId="18" borderId="43" xfId="0" applyFont="1" applyFill="1" applyBorder="1" applyAlignment="1" applyProtection="1">
      <alignment horizontal="left" vertical="center"/>
      <protection locked="0"/>
    </xf>
    <xf numFmtId="49" fontId="36" fillId="36" borderId="43" xfId="0" applyNumberFormat="1" applyFont="1" applyFill="1" applyBorder="1" applyAlignment="1" applyProtection="1">
      <alignment horizontal="center" vertical="center"/>
      <protection locked="0"/>
    </xf>
    <xf numFmtId="49" fontId="23" fillId="36" borderId="20" xfId="0" quotePrefix="1" applyNumberFormat="1" applyFont="1" applyFill="1" applyBorder="1" applyAlignment="1" applyProtection="1">
      <alignment horizontal="center" vertical="center"/>
      <protection locked="0"/>
    </xf>
    <xf numFmtId="49" fontId="23" fillId="36" borderId="127" xfId="0" quotePrefix="1" applyNumberFormat="1" applyFont="1" applyFill="1" applyBorder="1" applyAlignment="1" applyProtection="1">
      <alignment horizontal="center" vertical="center"/>
      <protection locked="0"/>
    </xf>
    <xf numFmtId="49" fontId="105" fillId="18" borderId="117" xfId="0" quotePrefix="1" applyNumberFormat="1" applyFont="1" applyFill="1" applyBorder="1" applyAlignment="1" applyProtection="1">
      <alignment horizontal="center" vertical="center"/>
      <protection locked="0"/>
    </xf>
    <xf numFmtId="49" fontId="105" fillId="18" borderId="0" xfId="0" quotePrefix="1" applyNumberFormat="1" applyFont="1" applyFill="1" applyBorder="1" applyAlignment="1" applyProtection="1">
      <alignment horizontal="center" vertical="center"/>
      <protection locked="0"/>
    </xf>
    <xf numFmtId="49" fontId="105" fillId="18" borderId="118" xfId="0" quotePrefix="1" applyNumberFormat="1" applyFont="1" applyFill="1" applyBorder="1" applyAlignment="1" applyProtection="1">
      <alignment horizontal="center" vertical="center"/>
      <protection locked="0"/>
    </xf>
    <xf numFmtId="0" fontId="104" fillId="18" borderId="117" xfId="0" applyFont="1" applyFill="1" applyBorder="1" applyAlignment="1">
      <alignment horizontal="left"/>
    </xf>
    <xf numFmtId="0" fontId="104" fillId="18" borderId="0" xfId="0" applyFont="1" applyFill="1" applyBorder="1" applyAlignment="1">
      <alignment horizontal="left"/>
    </xf>
    <xf numFmtId="0" fontId="104" fillId="18" borderId="118" xfId="0" applyFont="1" applyFill="1" applyBorder="1" applyAlignment="1">
      <alignment horizontal="left"/>
    </xf>
    <xf numFmtId="0" fontId="36" fillId="18" borderId="117" xfId="0" applyFont="1" applyFill="1" applyBorder="1" applyAlignment="1">
      <alignment horizontal="center"/>
    </xf>
    <xf numFmtId="0" fontId="36" fillId="18" borderId="118" xfId="0" applyFont="1" applyFill="1" applyBorder="1" applyAlignment="1">
      <alignment horizontal="center"/>
    </xf>
    <xf numFmtId="0" fontId="23" fillId="18" borderId="114" xfId="0" applyFont="1" applyFill="1" applyBorder="1" applyAlignment="1" applyProtection="1">
      <alignment horizontal="left" vertical="center"/>
      <protection locked="0"/>
    </xf>
    <xf numFmtId="0" fontId="0" fillId="18" borderId="115" xfId="0" applyFill="1" applyBorder="1" applyAlignment="1">
      <alignment horizontal="left"/>
    </xf>
    <xf numFmtId="0" fontId="0" fillId="18" borderId="111" xfId="0" applyFill="1" applyBorder="1" applyAlignment="1">
      <alignment horizontal="left"/>
    </xf>
    <xf numFmtId="0" fontId="36" fillId="18" borderId="115" xfId="0" applyFont="1" applyFill="1" applyBorder="1" applyAlignment="1">
      <alignment horizontal="center"/>
    </xf>
    <xf numFmtId="0" fontId="36" fillId="18" borderId="111" xfId="0" applyFont="1" applyFill="1" applyBorder="1" applyAlignment="1">
      <alignment horizontal="center"/>
    </xf>
    <xf numFmtId="0" fontId="36" fillId="0" borderId="43" xfId="0" applyFont="1" applyFill="1" applyBorder="1" applyAlignment="1" applyProtection="1">
      <alignment horizontal="center" vertical="center"/>
      <protection locked="0"/>
    </xf>
    <xf numFmtId="0" fontId="85" fillId="0" borderId="115" xfId="0" applyFont="1" applyFill="1" applyBorder="1" applyAlignment="1" applyProtection="1">
      <alignment horizontal="center" vertical="center"/>
      <protection locked="0"/>
    </xf>
    <xf numFmtId="0" fontId="85" fillId="0" borderId="116" xfId="0" applyFont="1" applyFill="1" applyBorder="1" applyAlignment="1" applyProtection="1">
      <alignment horizontal="center" vertical="center"/>
      <protection locked="0"/>
    </xf>
    <xf numFmtId="0" fontId="85" fillId="0" borderId="111" xfId="0" applyFont="1" applyFill="1" applyBorder="1" applyAlignment="1" applyProtection="1">
      <alignment horizontal="center" vertical="center"/>
      <protection locked="0"/>
    </xf>
    <xf numFmtId="0" fontId="85" fillId="0" borderId="1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Fill="1" applyBorder="1" applyAlignment="1" applyProtection="1">
      <alignment horizontal="center" vertical="center"/>
      <protection locked="0"/>
    </xf>
    <xf numFmtId="0" fontId="85" fillId="0" borderId="118" xfId="0" applyFont="1" applyFill="1" applyBorder="1" applyAlignment="1" applyProtection="1">
      <alignment horizontal="center" vertical="center"/>
      <protection locked="0"/>
    </xf>
    <xf numFmtId="0" fontId="85" fillId="0" borderId="119" xfId="0" applyFont="1" applyFill="1" applyBorder="1" applyAlignment="1" applyProtection="1">
      <alignment horizontal="center" vertical="center"/>
      <protection locked="0"/>
    </xf>
    <xf numFmtId="0" fontId="85" fillId="0" borderId="49" xfId="0" applyFont="1" applyFill="1" applyBorder="1" applyAlignment="1" applyProtection="1">
      <alignment horizontal="center" vertical="center"/>
      <protection locked="0"/>
    </xf>
    <xf numFmtId="0" fontId="85" fillId="0" borderId="34" xfId="0" applyFont="1" applyFill="1" applyBorder="1" applyAlignment="1" applyProtection="1">
      <alignment horizontal="center" vertical="center"/>
      <protection locked="0"/>
    </xf>
    <xf numFmtId="0" fontId="23" fillId="0" borderId="115" xfId="0" applyFont="1" applyFill="1" applyBorder="1" applyAlignment="1" applyProtection="1">
      <alignment horizontal="center"/>
      <protection locked="0"/>
    </xf>
    <xf numFmtId="0" fontId="23" fillId="0" borderId="116" xfId="0" applyFont="1" applyFill="1" applyBorder="1" applyAlignment="1" applyProtection="1">
      <alignment horizontal="center"/>
      <protection locked="0"/>
    </xf>
    <xf numFmtId="0" fontId="23" fillId="0" borderId="111" xfId="0" applyFont="1" applyFill="1" applyBorder="1" applyAlignment="1" applyProtection="1">
      <alignment horizontal="center"/>
      <protection locked="0"/>
    </xf>
    <xf numFmtId="0" fontId="23" fillId="0" borderId="117" xfId="0" applyFont="1" applyFill="1" applyBorder="1" applyAlignment="1" applyProtection="1">
      <alignment horizontal="center"/>
      <protection locked="0"/>
    </xf>
    <xf numFmtId="0" fontId="23" fillId="0" borderId="0" xfId="0" applyFont="1" applyFill="1" applyBorder="1" applyAlignment="1" applyProtection="1">
      <alignment horizontal="center"/>
      <protection locked="0"/>
    </xf>
    <xf numFmtId="0" fontId="23" fillId="0" borderId="118" xfId="0" applyFont="1" applyFill="1" applyBorder="1" applyAlignment="1" applyProtection="1">
      <alignment horizontal="center"/>
      <protection locked="0"/>
    </xf>
    <xf numFmtId="0" fontId="23" fillId="0" borderId="119" xfId="0" applyFont="1" applyFill="1" applyBorder="1" applyAlignment="1" applyProtection="1">
      <alignment horizontal="center"/>
      <protection locked="0"/>
    </xf>
    <xf numFmtId="0" fontId="23" fillId="0" borderId="49" xfId="0" applyFont="1" applyFill="1" applyBorder="1" applyAlignment="1" applyProtection="1">
      <alignment horizontal="center"/>
      <protection locked="0"/>
    </xf>
    <xf numFmtId="0" fontId="23" fillId="0" borderId="34" xfId="0" applyFont="1" applyFill="1" applyBorder="1" applyAlignment="1" applyProtection="1">
      <alignment horizontal="center"/>
      <protection locked="0"/>
    </xf>
    <xf numFmtId="49" fontId="23" fillId="18" borderId="118" xfId="0" quotePrefix="1" applyNumberFormat="1" applyFont="1" applyFill="1" applyBorder="1" applyAlignment="1" applyProtection="1">
      <alignment horizontal="center" vertical="center"/>
      <protection locked="0"/>
    </xf>
    <xf numFmtId="0" fontId="103" fillId="18" borderId="117" xfId="0" applyFont="1" applyFill="1" applyBorder="1" applyAlignment="1">
      <alignment horizontal="left"/>
    </xf>
    <xf numFmtId="0" fontId="103" fillId="18" borderId="0" xfId="0" applyFont="1" applyFill="1" applyBorder="1" applyAlignment="1">
      <alignment horizontal="left"/>
    </xf>
    <xf numFmtId="0" fontId="103" fillId="18" borderId="118" xfId="0" applyFont="1" applyFill="1" applyBorder="1" applyAlignment="1">
      <alignment horizontal="left"/>
    </xf>
    <xf numFmtId="49" fontId="103" fillId="18" borderId="117" xfId="0" quotePrefix="1" applyNumberFormat="1" applyFont="1" applyFill="1" applyBorder="1" applyAlignment="1" applyProtection="1">
      <alignment horizontal="center" vertical="center"/>
      <protection locked="0"/>
    </xf>
    <xf numFmtId="49" fontId="103" fillId="18" borderId="0" xfId="0" quotePrefix="1" applyNumberFormat="1" applyFont="1" applyFill="1" applyBorder="1" applyAlignment="1" applyProtection="1">
      <alignment horizontal="center" vertical="center"/>
      <protection locked="0"/>
    </xf>
    <xf numFmtId="49" fontId="103" fillId="18" borderId="118" xfId="0" quotePrefix="1" applyNumberFormat="1" applyFont="1" applyFill="1" applyBorder="1" applyAlignment="1" applyProtection="1">
      <alignment horizontal="center" vertical="center"/>
      <protection locked="0"/>
    </xf>
    <xf numFmtId="0" fontId="107" fillId="18" borderId="117" xfId="0" applyFont="1" applyFill="1" applyBorder="1" applyAlignment="1">
      <alignment horizontal="left"/>
    </xf>
    <xf numFmtId="0" fontId="107" fillId="18" borderId="0" xfId="0" applyFont="1" applyFill="1" applyBorder="1" applyAlignment="1">
      <alignment horizontal="left"/>
    </xf>
    <xf numFmtId="0" fontId="107" fillId="18" borderId="118" xfId="0" applyFont="1" applyFill="1" applyBorder="1" applyAlignment="1">
      <alignment horizontal="left"/>
    </xf>
    <xf numFmtId="0" fontId="44" fillId="22" borderId="70" xfId="0" applyFont="1" applyFill="1" applyBorder="1" applyAlignment="1" applyProtection="1">
      <alignment horizontal="center" vertical="center"/>
    </xf>
    <xf numFmtId="0" fontId="44" fillId="22" borderId="71" xfId="0" applyFont="1" applyFill="1" applyBorder="1" applyAlignment="1" applyProtection="1">
      <alignment horizontal="center" vertical="center"/>
    </xf>
    <xf numFmtId="0" fontId="44" fillId="22" borderId="72" xfId="0" applyFont="1" applyFill="1" applyBorder="1" applyAlignment="1" applyProtection="1">
      <alignment horizontal="center" vertical="center"/>
    </xf>
    <xf numFmtId="0" fontId="36" fillId="0" borderId="69" xfId="0" applyFont="1" applyFill="1" applyBorder="1" applyAlignment="1" applyProtection="1">
      <alignment horizontal="center" vertical="center"/>
    </xf>
    <xf numFmtId="49" fontId="36" fillId="0" borderId="69" xfId="0" applyNumberFormat="1" applyFont="1" applyFill="1" applyBorder="1" applyAlignment="1" applyProtection="1">
      <alignment horizontal="center" vertical="center"/>
    </xf>
    <xf numFmtId="0" fontId="41" fillId="0" borderId="61" xfId="0" applyFont="1" applyBorder="1" applyAlignment="1">
      <alignment horizontal="center" vertical="center" wrapText="1"/>
    </xf>
    <xf numFmtId="0" fontId="41" fillId="0" borderId="62" xfId="0" applyFont="1" applyBorder="1" applyAlignment="1">
      <alignment horizontal="center" vertical="center" wrapText="1"/>
    </xf>
    <xf numFmtId="0" fontId="36" fillId="0" borderId="69" xfId="0" applyFont="1" applyBorder="1" applyAlignment="1">
      <alignment horizontal="center" vertical="center"/>
    </xf>
    <xf numFmtId="0" fontId="46" fillId="0" borderId="61" xfId="0" applyFont="1" applyBorder="1" applyAlignment="1" applyProtection="1">
      <alignment horizontal="center" vertical="center"/>
    </xf>
    <xf numFmtId="0" fontId="46" fillId="0" borderId="62" xfId="0" applyFont="1" applyBorder="1" applyAlignment="1" applyProtection="1">
      <alignment horizontal="center" vertical="center"/>
    </xf>
    <xf numFmtId="0" fontId="46" fillId="0" borderId="61" xfId="0" applyFont="1" applyFill="1" applyBorder="1" applyAlignment="1" applyProtection="1">
      <alignment horizontal="center" vertical="center"/>
    </xf>
    <xf numFmtId="0" fontId="46" fillId="0" borderId="62" xfId="0" applyFont="1" applyFill="1" applyBorder="1" applyAlignment="1" applyProtection="1">
      <alignment horizontal="center" vertical="center"/>
    </xf>
    <xf numFmtId="0" fontId="46" fillId="0" borderId="69" xfId="0" applyFont="1" applyBorder="1" applyAlignment="1" applyProtection="1">
      <alignment horizontal="center" vertical="center"/>
    </xf>
    <xf numFmtId="0" fontId="46" fillId="0" borderId="69" xfId="0" applyFont="1" applyFill="1" applyBorder="1" applyAlignment="1" applyProtection="1">
      <alignment horizontal="center" vertical="center"/>
    </xf>
    <xf numFmtId="0" fontId="23" fillId="0" borderId="17" xfId="0" applyFont="1" applyFill="1" applyBorder="1" applyAlignment="1" applyProtection="1">
      <alignment horizontal="center" vertical="center"/>
      <protection locked="0"/>
    </xf>
    <xf numFmtId="0" fontId="23" fillId="0" borderId="118" xfId="0" applyFont="1" applyFill="1" applyBorder="1" applyAlignment="1" applyProtection="1">
      <alignment horizontal="center" vertical="center"/>
      <protection locked="0"/>
    </xf>
    <xf numFmtId="49" fontId="23" fillId="18" borderId="118" xfId="0" applyNumberFormat="1" applyFont="1" applyFill="1" applyBorder="1" applyAlignment="1" applyProtection="1">
      <alignment horizontal="center" vertical="center"/>
      <protection locked="0"/>
    </xf>
    <xf numFmtId="49" fontId="119" fillId="36" borderId="117" xfId="0" quotePrefix="1" applyNumberFormat="1" applyFont="1" applyFill="1" applyBorder="1" applyAlignment="1" applyProtection="1">
      <alignment horizontal="center" vertical="center"/>
      <protection locked="0"/>
    </xf>
    <xf numFmtId="49" fontId="119" fillId="36" borderId="0" xfId="0" quotePrefix="1" applyNumberFormat="1" applyFont="1" applyFill="1" applyBorder="1" applyAlignment="1" applyProtection="1">
      <alignment horizontal="center" vertical="center"/>
      <protection locked="0"/>
    </xf>
    <xf numFmtId="49" fontId="119" fillId="36" borderId="164" xfId="0" quotePrefix="1" applyNumberFormat="1" applyFont="1" applyFill="1" applyBorder="1" applyAlignment="1" applyProtection="1">
      <alignment horizontal="center" vertical="center"/>
      <protection locked="0"/>
    </xf>
    <xf numFmtId="0" fontId="24" fillId="18" borderId="121" xfId="0" applyFont="1" applyFill="1" applyBorder="1" applyAlignment="1" applyProtection="1">
      <alignment horizontal="left" vertical="center"/>
      <protection locked="0"/>
    </xf>
    <xf numFmtId="0" fontId="23" fillId="0" borderId="122" xfId="0" applyFont="1" applyFill="1" applyBorder="1" applyAlignment="1" applyProtection="1">
      <alignment horizontal="center" vertical="center"/>
      <protection locked="0"/>
    </xf>
    <xf numFmtId="0" fontId="23" fillId="0" borderId="111" xfId="0" applyFont="1" applyFill="1" applyBorder="1" applyAlignment="1" applyProtection="1">
      <alignment horizontal="center" vertical="center"/>
      <protection locked="0"/>
    </xf>
    <xf numFmtId="0" fontId="23" fillId="0" borderId="123" xfId="0" applyFont="1" applyFill="1" applyBorder="1" applyAlignment="1" applyProtection="1">
      <alignment horizontal="center" vertical="center"/>
      <protection locked="0"/>
    </xf>
    <xf numFmtId="0" fontId="23" fillId="18" borderId="121" xfId="0" applyFont="1" applyFill="1" applyBorder="1" applyAlignment="1" applyProtection="1">
      <alignment horizontal="left" vertical="center"/>
      <protection locked="0"/>
    </xf>
    <xf numFmtId="0" fontId="86" fillId="18" borderId="117" xfId="0" applyFont="1" applyFill="1" applyBorder="1" applyAlignment="1" applyProtection="1">
      <alignment horizontal="left" vertical="center"/>
      <protection locked="0"/>
    </xf>
    <xf numFmtId="0" fontId="86" fillId="18" borderId="0" xfId="0" applyFont="1" applyFill="1" applyBorder="1" applyAlignment="1" applyProtection="1">
      <alignment horizontal="left" vertical="center"/>
      <protection locked="0"/>
    </xf>
    <xf numFmtId="0" fontId="86" fillId="18" borderId="118" xfId="0" applyFont="1" applyFill="1" applyBorder="1" applyAlignment="1" applyProtection="1">
      <alignment horizontal="left" vertical="center"/>
      <protection locked="0"/>
    </xf>
    <xf numFmtId="0" fontId="23" fillId="0" borderId="115" xfId="0" applyFont="1" applyFill="1" applyBorder="1" applyAlignment="1" applyProtection="1">
      <alignment horizontal="center" vertical="center"/>
      <protection locked="0"/>
    </xf>
    <xf numFmtId="49" fontId="24" fillId="18" borderId="34" xfId="0" quotePrefix="1" applyNumberFormat="1" applyFont="1" applyFill="1" applyBorder="1" applyAlignment="1" applyProtection="1">
      <alignment horizontal="center" vertical="center"/>
      <protection locked="0"/>
    </xf>
    <xf numFmtId="49" fontId="104" fillId="18" borderId="133" xfId="0" applyNumberFormat="1" applyFont="1" applyFill="1" applyBorder="1" applyAlignment="1" applyProtection="1">
      <alignment horizontal="center" vertical="center"/>
      <protection locked="0"/>
    </xf>
    <xf numFmtId="49" fontId="23" fillId="18" borderId="135" xfId="0" quotePrefix="1" applyNumberFormat="1" applyFont="1" applyFill="1" applyBorder="1" applyAlignment="1" applyProtection="1">
      <alignment horizontal="center" vertical="center"/>
      <protection locked="0"/>
    </xf>
    <xf numFmtId="0" fontId="104" fillId="18" borderId="117" xfId="0" applyFont="1" applyFill="1" applyBorder="1" applyAlignment="1" applyProtection="1">
      <alignment horizontal="left" vertical="center"/>
      <protection locked="0"/>
    </xf>
    <xf numFmtId="0" fontId="104" fillId="18" borderId="0" xfId="0" applyFont="1" applyFill="1" applyBorder="1" applyAlignment="1" applyProtection="1">
      <alignment horizontal="left" vertical="center"/>
      <protection locked="0"/>
    </xf>
    <xf numFmtId="0" fontId="104" fillId="18" borderId="118" xfId="0" applyFont="1" applyFill="1" applyBorder="1" applyAlignment="1" applyProtection="1">
      <alignment horizontal="left" vertical="center"/>
      <protection locked="0"/>
    </xf>
    <xf numFmtId="0" fontId="36" fillId="18" borderId="118" xfId="0" applyFont="1" applyFill="1" applyBorder="1" applyAlignment="1" applyProtection="1">
      <alignment horizontal="center" vertical="center"/>
      <protection locked="0"/>
    </xf>
    <xf numFmtId="49" fontId="24" fillId="18" borderId="135" xfId="0" quotePrefix="1" applyNumberFormat="1" applyFont="1" applyFill="1" applyBorder="1" applyAlignment="1" applyProtection="1">
      <alignment horizontal="center" vertical="center"/>
      <protection locked="0"/>
    </xf>
    <xf numFmtId="0" fontId="103" fillId="0" borderId="117" xfId="0" applyFont="1" applyFill="1" applyBorder="1" applyAlignment="1" applyProtection="1">
      <alignment horizontal="left" vertical="center"/>
      <protection locked="0"/>
    </xf>
    <xf numFmtId="0" fontId="103" fillId="0" borderId="0" xfId="0" applyFont="1" applyFill="1" applyBorder="1" applyAlignment="1" applyProtection="1">
      <alignment horizontal="left" vertical="center"/>
      <protection locked="0"/>
    </xf>
    <xf numFmtId="0" fontId="103" fillId="0" borderId="118" xfId="0" applyFont="1" applyFill="1" applyBorder="1" applyAlignment="1" applyProtection="1">
      <alignment horizontal="left" vertical="center"/>
      <protection locked="0"/>
    </xf>
    <xf numFmtId="49" fontId="85" fillId="18" borderId="135" xfId="0" quotePrefix="1" applyNumberFormat="1" applyFont="1" applyFill="1" applyBorder="1" applyAlignment="1" applyProtection="1">
      <alignment horizontal="center" vertical="center"/>
      <protection locked="0"/>
    </xf>
    <xf numFmtId="49" fontId="103" fillId="18" borderId="119" xfId="0" quotePrefix="1" applyNumberFormat="1" applyFont="1" applyFill="1" applyBorder="1" applyAlignment="1" applyProtection="1">
      <alignment horizontal="center" vertical="center"/>
      <protection locked="0"/>
    </xf>
    <xf numFmtId="49" fontId="103" fillId="18" borderId="49" xfId="0" quotePrefix="1" applyNumberFormat="1" applyFont="1" applyFill="1" applyBorder="1" applyAlignment="1" applyProtection="1">
      <alignment horizontal="center" vertical="center"/>
      <protection locked="0"/>
    </xf>
    <xf numFmtId="49" fontId="103" fillId="18" borderId="34" xfId="0" quotePrefix="1" applyNumberFormat="1" applyFont="1" applyFill="1" applyBorder="1" applyAlignment="1" applyProtection="1">
      <alignment horizontal="center" vertical="center"/>
      <protection locked="0"/>
    </xf>
    <xf numFmtId="0" fontId="23" fillId="0" borderId="114" xfId="0" applyFont="1" applyFill="1" applyBorder="1" applyAlignment="1" applyProtection="1">
      <alignment horizontal="left" vertical="center"/>
      <protection locked="0"/>
    </xf>
    <xf numFmtId="49" fontId="111" fillId="18" borderId="117" xfId="0" quotePrefix="1" applyNumberFormat="1" applyFont="1" applyFill="1" applyBorder="1" applyAlignment="1" applyProtection="1">
      <alignment horizontal="center" vertical="center"/>
      <protection locked="0"/>
    </xf>
    <xf numFmtId="49" fontId="111" fillId="18" borderId="0" xfId="0" quotePrefix="1" applyNumberFormat="1" applyFont="1" applyFill="1" applyBorder="1" applyAlignment="1" applyProtection="1">
      <alignment horizontal="center" vertical="center"/>
      <protection locked="0"/>
    </xf>
    <xf numFmtId="49" fontId="111" fillId="18" borderId="154" xfId="0" quotePrefix="1" applyNumberFormat="1" applyFont="1" applyFill="1" applyBorder="1" applyAlignment="1" applyProtection="1">
      <alignment horizontal="center" vertical="center"/>
      <protection locked="0"/>
    </xf>
    <xf numFmtId="0" fontId="109" fillId="18" borderId="117" xfId="0" applyFont="1" applyFill="1" applyBorder="1" applyAlignment="1" applyProtection="1">
      <alignment horizontal="left" vertical="center"/>
      <protection locked="0"/>
    </xf>
    <xf numFmtId="0" fontId="109" fillId="18" borderId="0" xfId="0" applyFont="1" applyFill="1" applyBorder="1" applyAlignment="1" applyProtection="1">
      <alignment horizontal="left" vertical="center"/>
      <protection locked="0"/>
    </xf>
    <xf numFmtId="0" fontId="109" fillId="18" borderId="154" xfId="0" applyFont="1" applyFill="1" applyBorder="1" applyAlignment="1" applyProtection="1">
      <alignment horizontal="left" vertical="center"/>
      <protection locked="0"/>
    </xf>
    <xf numFmtId="49" fontId="109" fillId="18" borderId="117" xfId="0" applyNumberFormat="1" applyFont="1" applyFill="1" applyBorder="1" applyAlignment="1" applyProtection="1">
      <alignment horizontal="center" vertical="center"/>
      <protection locked="0"/>
    </xf>
    <xf numFmtId="49" fontId="109" fillId="18" borderId="0" xfId="0" applyNumberFormat="1" applyFont="1" applyFill="1" applyBorder="1" applyAlignment="1" applyProtection="1">
      <alignment horizontal="center" vertical="center"/>
      <protection locked="0"/>
    </xf>
    <xf numFmtId="49" fontId="109" fillId="18" borderId="154" xfId="0" applyNumberFormat="1" applyFont="1" applyFill="1" applyBorder="1" applyAlignment="1" applyProtection="1">
      <alignment horizontal="center" vertical="center"/>
      <protection locked="0"/>
    </xf>
    <xf numFmtId="0" fontId="36" fillId="18" borderId="130" xfId="0" applyFont="1" applyFill="1" applyBorder="1" applyAlignment="1" applyProtection="1">
      <alignment horizontal="center" vertical="center"/>
      <protection locked="0"/>
    </xf>
    <xf numFmtId="0" fontId="36" fillId="18" borderId="154" xfId="0" applyFont="1" applyFill="1" applyBorder="1" applyAlignment="1" applyProtection="1">
      <alignment horizontal="center" vertical="center"/>
      <protection locked="0"/>
    </xf>
    <xf numFmtId="49" fontId="112" fillId="18" borderId="119" xfId="0" applyNumberFormat="1" applyFont="1" applyFill="1" applyBorder="1" applyAlignment="1" applyProtection="1">
      <alignment horizontal="center" vertical="center"/>
      <protection locked="0"/>
    </xf>
    <xf numFmtId="49" fontId="112" fillId="18" borderId="49" xfId="0" applyNumberFormat="1" applyFont="1" applyFill="1" applyBorder="1" applyAlignment="1" applyProtection="1">
      <alignment horizontal="center" vertical="center"/>
      <protection locked="0"/>
    </xf>
    <xf numFmtId="49" fontId="112" fillId="18" borderId="34" xfId="0" applyNumberFormat="1" applyFont="1" applyFill="1" applyBorder="1" applyAlignment="1" applyProtection="1">
      <alignment horizontal="center" vertical="center"/>
      <protection locked="0"/>
    </xf>
    <xf numFmtId="0" fontId="109" fillId="18" borderId="119" xfId="0" applyFont="1" applyFill="1" applyBorder="1" applyAlignment="1" applyProtection="1">
      <alignment horizontal="left" vertical="center"/>
      <protection locked="0"/>
    </xf>
    <xf numFmtId="0" fontId="109" fillId="18" borderId="49" xfId="0" applyFont="1" applyFill="1" applyBorder="1" applyAlignment="1" applyProtection="1">
      <alignment horizontal="left" vertical="center"/>
      <protection locked="0"/>
    </xf>
    <xf numFmtId="0" fontId="109" fillId="18" borderId="34" xfId="0" applyFont="1" applyFill="1" applyBorder="1" applyAlignment="1" applyProtection="1">
      <alignment horizontal="left" vertical="center"/>
      <protection locked="0"/>
    </xf>
    <xf numFmtId="0" fontId="109" fillId="18" borderId="130" xfId="0" applyFont="1" applyFill="1" applyBorder="1" applyAlignment="1" applyProtection="1">
      <alignment horizontal="left" vertical="center"/>
      <protection locked="0"/>
    </xf>
    <xf numFmtId="0" fontId="109" fillId="18" borderId="116" xfId="0" applyFont="1" applyFill="1" applyBorder="1" applyAlignment="1" applyProtection="1">
      <alignment horizontal="left" vertical="center"/>
      <protection locked="0"/>
    </xf>
    <xf numFmtId="0" fontId="109" fillId="18" borderId="126" xfId="0" applyFont="1" applyFill="1" applyBorder="1" applyAlignment="1" applyProtection="1">
      <alignment horizontal="left" vertical="center"/>
      <protection locked="0"/>
    </xf>
    <xf numFmtId="49" fontId="110" fillId="18" borderId="117" xfId="0" quotePrefix="1" applyNumberFormat="1" applyFont="1" applyFill="1" applyBorder="1" applyAlignment="1" applyProtection="1">
      <alignment horizontal="center" vertical="center"/>
      <protection locked="0"/>
    </xf>
    <xf numFmtId="49" fontId="110" fillId="18" borderId="0" xfId="0" quotePrefix="1" applyNumberFormat="1" applyFont="1" applyFill="1" applyBorder="1" applyAlignment="1" applyProtection="1">
      <alignment horizontal="center" vertical="center"/>
      <protection locked="0"/>
    </xf>
    <xf numFmtId="49" fontId="110" fillId="18" borderId="154" xfId="0" quotePrefix="1" applyNumberFormat="1" applyFont="1" applyFill="1" applyBorder="1" applyAlignment="1" applyProtection="1">
      <alignment horizontal="center" vertical="center"/>
      <protection locked="0"/>
    </xf>
    <xf numFmtId="49" fontId="109" fillId="18" borderId="130" xfId="0" applyNumberFormat="1" applyFont="1" applyFill="1" applyBorder="1" applyAlignment="1" applyProtection="1">
      <alignment horizontal="center" vertical="center"/>
      <protection locked="0"/>
    </xf>
    <xf numFmtId="49" fontId="109" fillId="18" borderId="116" xfId="0" applyNumberFormat="1" applyFont="1" applyFill="1" applyBorder="1" applyAlignment="1" applyProtection="1">
      <alignment horizontal="center" vertical="center"/>
      <protection locked="0"/>
    </xf>
    <xf numFmtId="49" fontId="109" fillId="18" borderId="126" xfId="0" applyNumberFormat="1" applyFont="1" applyFill="1" applyBorder="1" applyAlignment="1" applyProtection="1">
      <alignment horizontal="center" vertical="center"/>
      <protection locked="0"/>
    </xf>
    <xf numFmtId="0" fontId="23" fillId="18" borderId="115" xfId="0" applyFont="1" applyFill="1" applyBorder="1" applyAlignment="1" applyProtection="1">
      <alignment horizontal="center" vertical="center"/>
      <protection locked="0"/>
    </xf>
    <xf numFmtId="0" fontId="23" fillId="18" borderId="116" xfId="0" applyFont="1" applyFill="1" applyBorder="1" applyAlignment="1" applyProtection="1">
      <alignment horizontal="center" vertical="center"/>
      <protection locked="0"/>
    </xf>
    <xf numFmtId="0" fontId="23" fillId="18" borderId="111" xfId="0" applyFont="1" applyFill="1" applyBorder="1" applyAlignment="1" applyProtection="1">
      <alignment horizontal="center" vertical="center"/>
      <protection locked="0"/>
    </xf>
    <xf numFmtId="0" fontId="23" fillId="18" borderId="117" xfId="0" applyFont="1" applyFill="1" applyBorder="1" applyAlignment="1" applyProtection="1">
      <alignment horizontal="center" vertical="center"/>
      <protection locked="0"/>
    </xf>
    <xf numFmtId="0" fontId="23" fillId="18" borderId="0" xfId="0" applyFont="1" applyFill="1" applyBorder="1" applyAlignment="1" applyProtection="1">
      <alignment horizontal="center" vertical="center"/>
      <protection locked="0"/>
    </xf>
    <xf numFmtId="0" fontId="23" fillId="18" borderId="118" xfId="0" applyFont="1" applyFill="1" applyBorder="1" applyAlignment="1" applyProtection="1">
      <alignment horizontal="center" vertical="center"/>
      <protection locked="0"/>
    </xf>
    <xf numFmtId="0" fontId="23" fillId="18" borderId="119" xfId="0" applyFont="1" applyFill="1" applyBorder="1" applyAlignment="1" applyProtection="1">
      <alignment horizontal="center" vertical="center"/>
      <protection locked="0"/>
    </xf>
    <xf numFmtId="0" fontId="23" fillId="18" borderId="49" xfId="0" applyFont="1" applyFill="1" applyBorder="1" applyAlignment="1" applyProtection="1">
      <alignment horizontal="center" vertical="center"/>
      <protection locked="0"/>
    </xf>
    <xf numFmtId="0" fontId="23" fillId="18" borderId="87" xfId="0" applyFont="1" applyFill="1" applyBorder="1" applyAlignment="1" applyProtection="1">
      <alignment horizontal="center" vertical="center"/>
      <protection locked="0"/>
    </xf>
    <xf numFmtId="49" fontId="103" fillId="18" borderId="115" xfId="0" applyNumberFormat="1" applyFont="1" applyFill="1" applyBorder="1" applyAlignment="1" applyProtection="1">
      <alignment horizontal="center" vertical="center"/>
      <protection locked="0"/>
    </xf>
    <xf numFmtId="49" fontId="103" fillId="18" borderId="116" xfId="0" applyNumberFormat="1" applyFont="1" applyFill="1" applyBorder="1" applyAlignment="1" applyProtection="1">
      <alignment horizontal="center" vertical="center"/>
      <protection locked="0"/>
    </xf>
    <xf numFmtId="49" fontId="103" fillId="18" borderId="111" xfId="0" applyNumberFormat="1" applyFont="1" applyFill="1" applyBorder="1" applyAlignment="1" applyProtection="1">
      <alignment horizontal="center" vertical="center"/>
      <protection locked="0"/>
    </xf>
    <xf numFmtId="0" fontId="104" fillId="18" borderId="120" xfId="0" applyFont="1" applyFill="1" applyBorder="1" applyAlignment="1" applyProtection="1">
      <alignment horizontal="left" vertical="center"/>
      <protection locked="0"/>
    </xf>
    <xf numFmtId="0" fontId="104" fillId="18" borderId="121" xfId="0" applyFont="1" applyFill="1" applyBorder="1" applyAlignment="1" applyProtection="1">
      <alignment horizontal="left" vertical="center"/>
      <protection locked="0"/>
    </xf>
    <xf numFmtId="0" fontId="106" fillId="18" borderId="121" xfId="0" applyFont="1" applyFill="1" applyBorder="1" applyAlignment="1" applyProtection="1">
      <alignment horizontal="left" vertical="center"/>
      <protection locked="0"/>
    </xf>
    <xf numFmtId="0" fontId="23" fillId="18" borderId="115" xfId="0" applyFont="1" applyFill="1" applyBorder="1" applyAlignment="1" applyProtection="1">
      <alignment horizontal="left" vertical="center"/>
      <protection locked="0"/>
    </xf>
    <xf numFmtId="0" fontId="23" fillId="18" borderId="116" xfId="0" applyFont="1" applyFill="1" applyBorder="1" applyAlignment="1" applyProtection="1">
      <alignment horizontal="left" vertical="center"/>
      <protection locked="0"/>
    </xf>
    <xf numFmtId="0" fontId="23" fillId="18" borderId="111" xfId="0" applyFont="1" applyFill="1" applyBorder="1" applyAlignment="1" applyProtection="1">
      <alignment horizontal="left" vertical="center"/>
      <protection locked="0"/>
    </xf>
    <xf numFmtId="0" fontId="23" fillId="18" borderId="117" xfId="0" applyFont="1" applyFill="1" applyBorder="1" applyAlignment="1" applyProtection="1">
      <alignment horizontal="left" vertical="center"/>
      <protection locked="0"/>
    </xf>
    <xf numFmtId="0" fontId="23" fillId="18" borderId="0" xfId="0" applyFont="1" applyFill="1" applyBorder="1" applyAlignment="1" applyProtection="1">
      <alignment horizontal="left" vertical="center"/>
      <protection locked="0"/>
    </xf>
    <xf numFmtId="0" fontId="23" fillId="18" borderId="118" xfId="0" applyFont="1" applyFill="1" applyBorder="1" applyAlignment="1" applyProtection="1">
      <alignment horizontal="left" vertical="center"/>
      <protection locked="0"/>
    </xf>
    <xf numFmtId="0" fontId="23" fillId="18" borderId="119" xfId="0" applyFont="1" applyFill="1" applyBorder="1" applyAlignment="1" applyProtection="1">
      <alignment horizontal="left" vertical="center"/>
      <protection locked="0"/>
    </xf>
    <xf numFmtId="0" fontId="23" fillId="18" borderId="49" xfId="0" applyFont="1" applyFill="1" applyBorder="1" applyAlignment="1" applyProtection="1">
      <alignment horizontal="left" vertical="center"/>
      <protection locked="0"/>
    </xf>
    <xf numFmtId="0" fontId="23" fillId="18" borderId="34" xfId="0" applyFont="1" applyFill="1" applyBorder="1" applyAlignment="1" applyProtection="1">
      <alignment horizontal="left" vertical="center"/>
      <protection locked="0"/>
    </xf>
    <xf numFmtId="0" fontId="23" fillId="18" borderId="34" xfId="0" applyFont="1" applyFill="1" applyBorder="1" applyAlignment="1" applyProtection="1">
      <alignment horizontal="center" vertical="center"/>
      <protection locked="0"/>
    </xf>
    <xf numFmtId="49" fontId="36" fillId="0" borderId="121" xfId="0" quotePrefix="1" applyNumberFormat="1" applyFont="1" applyFill="1" applyBorder="1" applyAlignment="1" applyProtection="1">
      <alignment horizontal="center" vertical="center"/>
      <protection locked="0"/>
    </xf>
    <xf numFmtId="49" fontId="36" fillId="0" borderId="121" xfId="0" applyNumberFormat="1" applyFont="1" applyFill="1" applyBorder="1" applyAlignment="1" applyProtection="1">
      <alignment horizontal="center" vertical="center"/>
      <protection locked="0"/>
    </xf>
    <xf numFmtId="0" fontId="104" fillId="18" borderId="115" xfId="0" applyFont="1" applyFill="1" applyBorder="1" applyAlignment="1" applyProtection="1">
      <alignment horizontal="center" vertical="center"/>
      <protection locked="0"/>
    </xf>
    <xf numFmtId="0" fontId="104" fillId="18" borderId="116" xfId="0" applyFont="1" applyFill="1" applyBorder="1" applyAlignment="1" applyProtection="1">
      <alignment horizontal="center" vertical="center"/>
      <protection locked="0"/>
    </xf>
    <xf numFmtId="0" fontId="104" fillId="18" borderId="126" xfId="0" applyFont="1" applyFill="1" applyBorder="1" applyAlignment="1" applyProtection="1">
      <alignment horizontal="center" vertical="center"/>
      <protection locked="0"/>
    </xf>
    <xf numFmtId="0" fontId="104" fillId="18" borderId="20" xfId="0" applyFont="1" applyFill="1" applyBorder="1" applyAlignment="1" applyProtection="1">
      <alignment horizontal="center" vertical="center"/>
      <protection locked="0"/>
    </xf>
    <xf numFmtId="0" fontId="104" fillId="18" borderId="0" xfId="0" applyFont="1" applyFill="1" applyBorder="1" applyAlignment="1" applyProtection="1">
      <alignment horizontal="center" vertical="center"/>
      <protection locked="0"/>
    </xf>
    <xf numFmtId="0" fontId="104" fillId="18" borderId="127" xfId="0" applyFont="1" applyFill="1" applyBorder="1" applyAlignment="1" applyProtection="1">
      <alignment horizontal="center" vertical="center"/>
      <protection locked="0"/>
    </xf>
    <xf numFmtId="0" fontId="104" fillId="18" borderId="119" xfId="0" applyFont="1" applyFill="1" applyBorder="1" applyAlignment="1" applyProtection="1">
      <alignment horizontal="center" vertical="center"/>
      <protection locked="0"/>
    </xf>
    <xf numFmtId="0" fontId="104" fillId="18" borderId="49" xfId="0" applyFont="1" applyFill="1" applyBorder="1" applyAlignment="1" applyProtection="1">
      <alignment horizontal="center" vertical="center"/>
      <protection locked="0"/>
    </xf>
    <xf numFmtId="0" fontId="104" fillId="18" borderId="34" xfId="0" applyFont="1" applyFill="1" applyBorder="1" applyAlignment="1" applyProtection="1">
      <alignment horizontal="center" vertical="center"/>
      <protection locked="0"/>
    </xf>
    <xf numFmtId="49" fontId="24" fillId="36" borderId="157" xfId="0" quotePrefix="1" applyNumberFormat="1" applyFont="1" applyFill="1" applyBorder="1" applyAlignment="1" applyProtection="1">
      <alignment horizontal="center" vertical="center"/>
      <protection locked="0"/>
    </xf>
    <xf numFmtId="0" fontId="23" fillId="34" borderId="130" xfId="0" applyFont="1" applyFill="1" applyBorder="1" applyAlignment="1" applyProtection="1">
      <alignment horizontal="center"/>
      <protection locked="0"/>
    </xf>
    <xf numFmtId="0" fontId="23" fillId="34" borderId="116" xfId="0" applyFont="1" applyFill="1" applyBorder="1" applyAlignment="1" applyProtection="1">
      <alignment horizontal="center"/>
      <protection locked="0"/>
    </xf>
    <xf numFmtId="0" fontId="23" fillId="34" borderId="126" xfId="0" applyFont="1" applyFill="1" applyBorder="1" applyAlignment="1" applyProtection="1">
      <alignment horizontal="center"/>
      <protection locked="0"/>
    </xf>
    <xf numFmtId="0" fontId="23" fillId="34" borderId="117" xfId="0" applyFont="1" applyFill="1" applyBorder="1" applyAlignment="1" applyProtection="1">
      <alignment horizontal="center"/>
      <protection locked="0"/>
    </xf>
    <xf numFmtId="0" fontId="23" fillId="34" borderId="0" xfId="0" applyFont="1" applyFill="1" applyBorder="1" applyAlignment="1" applyProtection="1">
      <alignment horizontal="center"/>
      <protection locked="0"/>
    </xf>
    <xf numFmtId="0" fontId="23" fillId="34" borderId="157" xfId="0" applyFont="1" applyFill="1" applyBorder="1" applyAlignment="1" applyProtection="1">
      <alignment horizontal="center"/>
      <protection locked="0"/>
    </xf>
    <xf numFmtId="0" fontId="23" fillId="34" borderId="119" xfId="0" applyFont="1" applyFill="1" applyBorder="1" applyAlignment="1" applyProtection="1">
      <alignment horizontal="center"/>
      <protection locked="0"/>
    </xf>
    <xf numFmtId="0" fontId="23" fillId="34" borderId="49" xfId="0" applyFont="1" applyFill="1" applyBorder="1" applyAlignment="1" applyProtection="1">
      <alignment horizontal="center"/>
      <protection locked="0"/>
    </xf>
    <xf numFmtId="0" fontId="23" fillId="34" borderId="34" xfId="0" applyFont="1" applyFill="1" applyBorder="1" applyAlignment="1" applyProtection="1">
      <alignment horizontal="center"/>
      <protection locked="0"/>
    </xf>
    <xf numFmtId="49" fontId="85" fillId="36" borderId="117" xfId="0" quotePrefix="1" applyNumberFormat="1" applyFont="1" applyFill="1" applyBorder="1" applyAlignment="1" applyProtection="1">
      <alignment horizontal="center" vertical="center"/>
      <protection locked="0"/>
    </xf>
    <xf numFmtId="49" fontId="85" fillId="36" borderId="0" xfId="0" quotePrefix="1" applyNumberFormat="1" applyFont="1" applyFill="1" applyBorder="1" applyAlignment="1" applyProtection="1">
      <alignment horizontal="center" vertical="center"/>
      <protection locked="0"/>
    </xf>
    <xf numFmtId="49" fontId="85" fillId="36" borderId="157" xfId="0" quotePrefix="1" applyNumberFormat="1" applyFont="1" applyFill="1" applyBorder="1" applyAlignment="1" applyProtection="1">
      <alignment horizontal="center" vertical="center"/>
      <protection locked="0"/>
    </xf>
    <xf numFmtId="49" fontId="36" fillId="36" borderId="133" xfId="0" applyNumberFormat="1" applyFont="1" applyFill="1" applyBorder="1" applyAlignment="1" applyProtection="1">
      <alignment horizontal="center" vertical="center"/>
      <protection locked="0"/>
    </xf>
    <xf numFmtId="49" fontId="23" fillId="36" borderId="157" xfId="0" quotePrefix="1" applyNumberFormat="1" applyFont="1" applyFill="1" applyBorder="1" applyAlignment="1" applyProtection="1">
      <alignment horizontal="center" vertical="center"/>
      <protection locked="0"/>
    </xf>
    <xf numFmtId="0" fontId="35" fillId="0" borderId="130" xfId="0" applyFont="1" applyFill="1" applyBorder="1" applyAlignment="1" applyProtection="1">
      <alignment horizontal="center" vertical="center"/>
    </xf>
    <xf numFmtId="0" fontId="35" fillId="0" borderId="126" xfId="0" applyFont="1" applyFill="1" applyBorder="1" applyAlignment="1" applyProtection="1">
      <alignment horizontal="center" vertical="center"/>
    </xf>
    <xf numFmtId="0" fontId="35" fillId="0" borderId="117" xfId="0" applyFont="1" applyFill="1" applyBorder="1" applyAlignment="1" applyProtection="1">
      <alignment horizontal="center" vertical="center"/>
    </xf>
    <xf numFmtId="0" fontId="35" fillId="0" borderId="127" xfId="0" applyFont="1" applyFill="1" applyBorder="1" applyAlignment="1" applyProtection="1">
      <alignment horizontal="center" vertical="center"/>
    </xf>
    <xf numFmtId="0" fontId="35" fillId="0" borderId="119" xfId="0" applyFont="1" applyFill="1" applyBorder="1" applyAlignment="1" applyProtection="1">
      <alignment horizontal="center" vertical="center"/>
    </xf>
    <xf numFmtId="0" fontId="35" fillId="0" borderId="87" xfId="0" applyFont="1" applyFill="1" applyBorder="1" applyAlignment="1" applyProtection="1">
      <alignment horizontal="center" vertical="center"/>
    </xf>
    <xf numFmtId="0" fontId="36" fillId="0" borderId="79" xfId="0" applyFont="1" applyFill="1" applyBorder="1" applyAlignment="1" applyProtection="1">
      <alignment horizontal="center" vertical="center"/>
    </xf>
    <xf numFmtId="0" fontId="36" fillId="0" borderId="80" xfId="0" applyFont="1" applyFill="1" applyBorder="1" applyAlignment="1" applyProtection="1">
      <alignment horizontal="center" vertical="center"/>
    </xf>
    <xf numFmtId="0" fontId="36" fillId="0" borderId="85" xfId="0" applyFont="1" applyFill="1" applyBorder="1" applyAlignment="1" applyProtection="1">
      <alignment horizontal="center" vertical="center"/>
    </xf>
    <xf numFmtId="0" fontId="36" fillId="0" borderId="159" xfId="0" applyFont="1" applyFill="1" applyBorder="1" applyAlignment="1" applyProtection="1">
      <alignment horizontal="center" vertical="center"/>
    </xf>
    <xf numFmtId="0" fontId="36" fillId="0" borderId="160" xfId="0" applyFont="1" applyFill="1" applyBorder="1" applyAlignment="1" applyProtection="1">
      <alignment horizontal="center" vertical="center"/>
    </xf>
    <xf numFmtId="0" fontId="36" fillId="0" borderId="161" xfId="0" applyFont="1" applyFill="1" applyBorder="1" applyAlignment="1" applyProtection="1">
      <alignment horizontal="center" vertical="center"/>
    </xf>
    <xf numFmtId="0" fontId="36" fillId="0" borderId="36" xfId="0" applyFont="1" applyFill="1" applyBorder="1" applyAlignment="1" applyProtection="1">
      <alignment horizontal="center" vertical="center"/>
    </xf>
    <xf numFmtId="0" fontId="36" fillId="0" borderId="37" xfId="0" applyFont="1" applyFill="1" applyBorder="1" applyAlignment="1" applyProtection="1">
      <alignment horizontal="center" vertical="center"/>
    </xf>
    <xf numFmtId="0" fontId="36" fillId="0" borderId="12" xfId="0" applyFont="1" applyFill="1" applyBorder="1" applyAlignment="1" applyProtection="1">
      <alignment horizontal="center" vertical="center"/>
    </xf>
    <xf numFmtId="49" fontId="36" fillId="18" borderId="117" xfId="0" applyNumberFormat="1" applyFont="1" applyFill="1" applyBorder="1" applyAlignment="1" applyProtection="1">
      <alignment horizontal="left" vertical="center" wrapText="1"/>
      <protection locked="0"/>
    </xf>
    <xf numFmtId="49" fontId="36" fillId="18" borderId="0" xfId="0" applyNumberFormat="1" applyFont="1" applyFill="1" applyBorder="1" applyAlignment="1" applyProtection="1">
      <alignment horizontal="left" vertical="center" wrapText="1"/>
      <protection locked="0"/>
    </xf>
    <xf numFmtId="49" fontId="36" fillId="18" borderId="127" xfId="0" applyNumberFormat="1" applyFont="1" applyFill="1" applyBorder="1" applyAlignment="1" applyProtection="1">
      <alignment horizontal="left" vertical="center" wrapText="1"/>
      <protection locked="0"/>
    </xf>
    <xf numFmtId="49" fontId="36" fillId="18" borderId="117" xfId="0" applyNumberFormat="1" applyFont="1" applyFill="1" applyBorder="1" applyAlignment="1" applyProtection="1">
      <alignment horizontal="center" vertical="center" wrapText="1"/>
      <protection locked="0"/>
    </xf>
    <xf numFmtId="49" fontId="36" fillId="18" borderId="0" xfId="0" applyNumberFormat="1" applyFont="1" applyFill="1" applyBorder="1" applyAlignment="1" applyProtection="1">
      <alignment horizontal="center" vertical="center" wrapText="1"/>
      <protection locked="0"/>
    </xf>
    <xf numFmtId="49" fontId="36" fillId="18" borderId="127" xfId="0" applyNumberFormat="1" applyFont="1" applyFill="1" applyBorder="1" applyAlignment="1" applyProtection="1">
      <alignment horizontal="center" vertical="center" wrapText="1"/>
      <protection locked="0"/>
    </xf>
    <xf numFmtId="0" fontId="36" fillId="0" borderId="36" xfId="0" applyFont="1" applyFill="1" applyBorder="1" applyAlignment="1" applyProtection="1">
      <alignment horizontal="center" vertical="center"/>
      <protection locked="0"/>
    </xf>
    <xf numFmtId="0" fontId="36" fillId="0" borderId="37" xfId="0" applyFont="1" applyFill="1" applyBorder="1" applyAlignment="1" applyProtection="1">
      <alignment horizontal="center" vertical="center"/>
      <protection locked="0"/>
    </xf>
    <xf numFmtId="0" fontId="36" fillId="0" borderId="12" xfId="0" applyFont="1" applyFill="1" applyBorder="1" applyAlignment="1" applyProtection="1">
      <alignment horizontal="center" vertical="center"/>
      <protection locked="0"/>
    </xf>
    <xf numFmtId="49" fontId="36" fillId="0" borderId="159" xfId="0" applyNumberFormat="1" applyFont="1" applyFill="1" applyBorder="1" applyAlignment="1" applyProtection="1">
      <alignment horizontal="center" vertical="center" wrapText="1"/>
      <protection locked="0"/>
    </xf>
    <xf numFmtId="49" fontId="36" fillId="0" borderId="160" xfId="0" applyNumberFormat="1" applyFont="1" applyFill="1" applyBorder="1" applyAlignment="1" applyProtection="1">
      <alignment horizontal="center" vertical="center" wrapText="1"/>
      <protection locked="0"/>
    </xf>
    <xf numFmtId="49" fontId="36" fillId="0" borderId="162" xfId="0" applyNumberFormat="1" applyFont="1" applyFill="1" applyBorder="1" applyAlignment="1" applyProtection="1">
      <alignment horizontal="center" vertical="center" wrapText="1"/>
      <protection locked="0"/>
    </xf>
    <xf numFmtId="49" fontId="41" fillId="0" borderId="36" xfId="0" applyNumberFormat="1" applyFont="1" applyFill="1" applyBorder="1" applyAlignment="1" applyProtection="1">
      <alignment horizontal="center" vertical="center" wrapText="1"/>
      <protection locked="0"/>
    </xf>
    <xf numFmtId="49" fontId="41" fillId="0" borderId="37" xfId="0" applyNumberFormat="1" applyFont="1" applyFill="1" applyBorder="1" applyAlignment="1" applyProtection="1">
      <alignment horizontal="center" vertical="center" wrapText="1"/>
      <protection locked="0"/>
    </xf>
    <xf numFmtId="49" fontId="41" fillId="0" borderId="38" xfId="0" applyNumberFormat="1" applyFont="1" applyFill="1" applyBorder="1" applyAlignment="1" applyProtection="1">
      <alignment horizontal="center" vertical="center" wrapText="1"/>
      <protection locked="0"/>
    </xf>
    <xf numFmtId="49" fontId="36" fillId="0" borderId="130" xfId="0" applyNumberFormat="1" applyFont="1" applyFill="1" applyBorder="1" applyAlignment="1" applyProtection="1">
      <alignment horizontal="left" vertical="center" wrapText="1"/>
      <protection locked="0"/>
    </xf>
    <xf numFmtId="49" fontId="36" fillId="0" borderId="116" xfId="0" applyNumberFormat="1" applyFont="1" applyFill="1" applyBorder="1" applyAlignment="1" applyProtection="1">
      <alignment horizontal="left" vertical="center" wrapText="1"/>
      <protection locked="0"/>
    </xf>
    <xf numFmtId="49" fontId="36" fillId="0" borderId="126" xfId="0" applyNumberFormat="1" applyFont="1" applyFill="1" applyBorder="1" applyAlignment="1" applyProtection="1">
      <alignment horizontal="left" vertical="center" wrapText="1"/>
      <protection locked="0"/>
    </xf>
    <xf numFmtId="49" fontId="36" fillId="0" borderId="119" xfId="0" applyNumberFormat="1" applyFont="1" applyFill="1" applyBorder="1" applyAlignment="1" applyProtection="1">
      <alignment horizontal="left" vertical="center" wrapText="1"/>
      <protection locked="0"/>
    </xf>
    <xf numFmtId="49" fontId="36" fillId="0" borderId="49" xfId="0" applyNumberFormat="1" applyFont="1" applyFill="1" applyBorder="1" applyAlignment="1" applyProtection="1">
      <alignment horizontal="left" vertical="center" wrapText="1"/>
      <protection locked="0"/>
    </xf>
    <xf numFmtId="49" fontId="36" fillId="0" borderId="87" xfId="0" applyNumberFormat="1" applyFont="1" applyFill="1" applyBorder="1" applyAlignment="1" applyProtection="1">
      <alignment horizontal="left" vertical="center" wrapText="1"/>
      <protection locked="0"/>
    </xf>
    <xf numFmtId="0" fontId="48" fillId="0" borderId="29" xfId="0" applyFont="1" applyFill="1" applyBorder="1" applyAlignment="1" applyProtection="1">
      <alignment horizontal="left" vertical="center"/>
    </xf>
    <xf numFmtId="0" fontId="48" fillId="0" borderId="63" xfId="0" applyFont="1" applyFill="1" applyBorder="1" applyAlignment="1" applyProtection="1">
      <alignment horizontal="left" vertical="center"/>
    </xf>
    <xf numFmtId="0" fontId="48" fillId="0" borderId="96" xfId="0" applyFont="1" applyFill="1" applyBorder="1" applyAlignment="1" applyProtection="1">
      <alignment horizontal="left" vertical="center"/>
    </xf>
    <xf numFmtId="0" fontId="48" fillId="0" borderId="64" xfId="0" applyFont="1" applyFill="1" applyBorder="1" applyAlignment="1" applyProtection="1">
      <alignment horizontal="left" vertical="center"/>
    </xf>
    <xf numFmtId="0" fontId="45" fillId="0" borderId="77" xfId="0" applyFont="1" applyFill="1" applyBorder="1" applyAlignment="1" applyProtection="1">
      <alignment horizontal="center" vertical="center"/>
    </xf>
    <xf numFmtId="0" fontId="45" fillId="0" borderId="35" xfId="0" applyFont="1" applyFill="1" applyBorder="1" applyAlignment="1" applyProtection="1">
      <alignment horizontal="center" vertical="center"/>
    </xf>
    <xf numFmtId="0" fontId="45" fillId="0" borderId="44" xfId="0" applyFont="1" applyFill="1" applyBorder="1" applyAlignment="1" applyProtection="1">
      <alignment horizontal="center" vertical="center"/>
    </xf>
    <xf numFmtId="0" fontId="45" fillId="0" borderId="22" xfId="0" applyFont="1" applyFill="1" applyBorder="1" applyAlignment="1" applyProtection="1">
      <alignment horizontal="center" vertical="center"/>
    </xf>
    <xf numFmtId="49" fontId="45" fillId="0" borderId="35" xfId="0" applyNumberFormat="1" applyFont="1" applyFill="1" applyBorder="1" applyAlignment="1" applyProtection="1">
      <alignment horizontal="center" vertical="center"/>
    </xf>
    <xf numFmtId="49" fontId="45" fillId="0" borderId="22" xfId="0" applyNumberFormat="1" applyFont="1" applyFill="1" applyBorder="1" applyAlignment="1" applyProtection="1">
      <alignment horizontal="center" vertical="center"/>
    </xf>
    <xf numFmtId="0" fontId="44" fillId="22" borderId="31" xfId="0" applyFont="1" applyFill="1" applyBorder="1" applyAlignment="1" applyProtection="1">
      <alignment horizontal="center" vertical="center"/>
    </xf>
    <xf numFmtId="14" fontId="41" fillId="0" borderId="69" xfId="0" applyNumberFormat="1" applyFont="1" applyBorder="1" applyAlignment="1" applyProtection="1">
      <alignment horizontal="center" vertical="center"/>
    </xf>
    <xf numFmtId="0" fontId="41" fillId="0" borderId="69" xfId="0" applyFont="1" applyBorder="1" applyAlignment="1" applyProtection="1">
      <alignment horizontal="center" vertical="center"/>
    </xf>
    <xf numFmtId="0" fontId="41" fillId="0" borderId="73" xfId="0" applyFont="1" applyBorder="1" applyAlignment="1" applyProtection="1">
      <alignment horizontal="center" vertical="center"/>
    </xf>
    <xf numFmtId="0" fontId="41" fillId="0" borderId="35" xfId="0" applyFont="1" applyBorder="1" applyAlignment="1" applyProtection="1">
      <alignment horizontal="center" vertical="center"/>
    </xf>
    <xf numFmtId="0" fontId="41" fillId="0" borderId="22" xfId="0" applyFont="1" applyBorder="1" applyAlignment="1">
      <alignment horizontal="center" vertical="center" wrapText="1"/>
    </xf>
    <xf numFmtId="0" fontId="41" fillId="0" borderId="95" xfId="0" applyFont="1" applyBorder="1" applyAlignment="1">
      <alignment horizontal="center" vertical="center" wrapText="1"/>
    </xf>
    <xf numFmtId="0" fontId="36" fillId="0" borderId="131" xfId="0" applyFont="1" applyFill="1" applyBorder="1" applyAlignment="1" applyProtection="1">
      <alignment horizontal="center" vertical="center"/>
    </xf>
    <xf numFmtId="49" fontId="36" fillId="0" borderId="36" xfId="0" applyNumberFormat="1" applyFont="1" applyFill="1" applyBorder="1" applyAlignment="1" applyProtection="1">
      <alignment horizontal="center" vertical="center" wrapText="1"/>
      <protection locked="0"/>
    </xf>
    <xf numFmtId="49" fontId="36" fillId="0" borderId="37" xfId="0" applyNumberFormat="1" applyFont="1" applyFill="1" applyBorder="1" applyAlignment="1" applyProtection="1">
      <alignment horizontal="center" vertical="center" wrapText="1"/>
      <protection locked="0"/>
    </xf>
    <xf numFmtId="49" fontId="36" fillId="0" borderId="38" xfId="0" applyNumberFormat="1" applyFont="1" applyFill="1" applyBorder="1" applyAlignment="1" applyProtection="1">
      <alignment horizontal="center" vertical="center" wrapText="1"/>
      <protection locked="0"/>
    </xf>
    <xf numFmtId="49" fontId="36" fillId="0" borderId="117" xfId="0" applyNumberFormat="1" applyFont="1" applyFill="1" applyBorder="1" applyAlignment="1" applyProtection="1">
      <alignment horizontal="left" vertical="center" wrapText="1"/>
      <protection locked="0"/>
    </xf>
    <xf numFmtId="49" fontId="36" fillId="0" borderId="0" xfId="0" applyNumberFormat="1" applyFont="1" applyFill="1" applyBorder="1" applyAlignment="1" applyProtection="1">
      <alignment horizontal="left" vertical="center" wrapText="1"/>
      <protection locked="0"/>
    </xf>
    <xf numFmtId="49" fontId="36" fillId="0" borderId="127" xfId="0" applyNumberFormat="1" applyFont="1" applyFill="1" applyBorder="1" applyAlignment="1" applyProtection="1">
      <alignment horizontal="left" vertical="center" wrapText="1"/>
      <protection locked="0"/>
    </xf>
    <xf numFmtId="49" fontId="41" fillId="0" borderId="79" xfId="0" applyNumberFormat="1" applyFont="1" applyFill="1" applyBorder="1" applyAlignment="1" applyProtection="1">
      <alignment horizontal="center" vertical="center" wrapText="1"/>
      <protection locked="0"/>
    </xf>
    <xf numFmtId="49" fontId="41" fillId="0" borderId="80" xfId="0" applyNumberFormat="1" applyFont="1" applyFill="1" applyBorder="1" applyAlignment="1" applyProtection="1">
      <alignment horizontal="center" vertical="center" wrapText="1"/>
      <protection locked="0"/>
    </xf>
    <xf numFmtId="49" fontId="41" fillId="0" borderId="81" xfId="0" applyNumberFormat="1" applyFont="1" applyFill="1" applyBorder="1" applyAlignment="1" applyProtection="1">
      <alignment horizontal="center" vertical="center" wrapText="1"/>
      <protection locked="0"/>
    </xf>
    <xf numFmtId="0" fontId="36" fillId="0" borderId="131" xfId="0" applyFont="1" applyFill="1" applyBorder="1" applyAlignment="1" applyProtection="1">
      <alignment horizontal="center" vertical="center"/>
      <protection locked="0"/>
    </xf>
    <xf numFmtId="0" fontId="44" fillId="22" borderId="10" xfId="0" quotePrefix="1" applyFont="1" applyFill="1" applyBorder="1" applyAlignment="1" applyProtection="1">
      <alignment horizontal="center" vertical="center"/>
    </xf>
    <xf numFmtId="0" fontId="44" fillId="22" borderId="11" xfId="0" quotePrefix="1" applyFont="1" applyFill="1" applyBorder="1" applyAlignment="1" applyProtection="1">
      <alignment horizontal="center" vertical="center"/>
    </xf>
    <xf numFmtId="0" fontId="44" fillId="22" borderId="16" xfId="0" quotePrefix="1" applyFont="1" applyFill="1" applyBorder="1" applyAlignment="1" applyProtection="1">
      <alignment horizontal="center" vertical="center"/>
    </xf>
    <xf numFmtId="14" fontId="41" fillId="0" borderId="18" xfId="0" applyNumberFormat="1" applyFont="1" applyFill="1" applyBorder="1" applyAlignment="1" applyProtection="1">
      <alignment horizontal="center" vertical="center"/>
    </xf>
    <xf numFmtId="0" fontId="41" fillId="0" borderId="18" xfId="0" applyFont="1" applyFill="1" applyBorder="1" applyAlignment="1" applyProtection="1">
      <alignment horizontal="center" vertical="center"/>
    </xf>
    <xf numFmtId="0" fontId="43" fillId="0" borderId="0" xfId="0" applyFont="1" applyFill="1" applyBorder="1" applyAlignment="1" applyProtection="1">
      <alignment horizontal="center" vertical="center"/>
      <protection locked="0"/>
    </xf>
    <xf numFmtId="0" fontId="41" fillId="0" borderId="18" xfId="0" applyFont="1" applyBorder="1" applyAlignment="1">
      <alignment horizontal="center" vertical="center" wrapText="1"/>
    </xf>
    <xf numFmtId="0" fontId="99" fillId="21" borderId="17" xfId="0" applyFont="1" applyFill="1" applyBorder="1" applyAlignment="1" applyProtection="1">
      <alignment horizontal="left" vertical="center"/>
      <protection locked="0"/>
    </xf>
    <xf numFmtId="0" fontId="99" fillId="21" borderId="0" xfId="0" applyFont="1" applyFill="1" applyBorder="1" applyAlignment="1" applyProtection="1">
      <alignment horizontal="left" vertical="center"/>
      <protection locked="0"/>
    </xf>
    <xf numFmtId="0" fontId="99" fillId="21" borderId="24" xfId="0" applyFont="1" applyFill="1" applyBorder="1" applyAlignment="1" applyProtection="1">
      <alignment horizontal="left" vertical="center"/>
      <protection locked="0"/>
    </xf>
    <xf numFmtId="0" fontId="44" fillId="22" borderId="0" xfId="0" applyFont="1" applyFill="1" applyBorder="1" applyAlignment="1" applyProtection="1">
      <alignment horizontal="center" vertical="center"/>
    </xf>
    <xf numFmtId="0" fontId="44" fillId="22" borderId="13" xfId="0" applyFont="1" applyFill="1" applyBorder="1" applyAlignment="1" applyProtection="1">
      <alignment horizontal="center" vertical="center"/>
    </xf>
    <xf numFmtId="0" fontId="39" fillId="0" borderId="61" xfId="0" applyFont="1" applyFill="1" applyBorder="1" applyAlignment="1" applyProtection="1">
      <alignment horizontal="center" vertical="center" wrapText="1"/>
    </xf>
    <xf numFmtId="0" fontId="39" fillId="0" borderId="62" xfId="0" applyFont="1" applyFill="1" applyBorder="1" applyAlignment="1" applyProtection="1">
      <alignment horizontal="center" vertical="center" wrapText="1"/>
    </xf>
    <xf numFmtId="0" fontId="45" fillId="11" borderId="52" xfId="0" applyFont="1" applyFill="1" applyBorder="1" applyAlignment="1" applyProtection="1">
      <alignment horizontal="center" vertical="center"/>
    </xf>
    <xf numFmtId="0" fontId="45" fillId="11" borderId="53" xfId="0" applyFont="1" applyFill="1" applyBorder="1" applyAlignment="1" applyProtection="1">
      <alignment horizontal="center" vertical="center"/>
    </xf>
    <xf numFmtId="0" fontId="45" fillId="11" borderId="54" xfId="0" applyFont="1" applyFill="1" applyBorder="1" applyAlignment="1" applyProtection="1">
      <alignment horizontal="center" vertical="center"/>
    </xf>
    <xf numFmtId="0" fontId="45" fillId="11" borderId="30" xfId="0" applyFont="1" applyFill="1" applyBorder="1" applyAlignment="1" applyProtection="1">
      <alignment horizontal="center" vertical="center"/>
    </xf>
    <xf numFmtId="0" fontId="45" fillId="11" borderId="56" xfId="0" applyFont="1" applyFill="1" applyBorder="1" applyAlignment="1" applyProtection="1">
      <alignment horizontal="center" vertical="center"/>
    </xf>
    <xf numFmtId="0" fontId="45" fillId="11" borderId="58" xfId="0" applyFont="1" applyFill="1" applyBorder="1" applyAlignment="1" applyProtection="1">
      <alignment horizontal="center" vertical="center"/>
    </xf>
    <xf numFmtId="0" fontId="35" fillId="11" borderId="31" xfId="0" applyFont="1" applyFill="1" applyBorder="1" applyAlignment="1" applyProtection="1">
      <alignment horizontal="center" vertical="center"/>
    </xf>
    <xf numFmtId="0" fontId="35" fillId="11" borderId="57" xfId="0" applyFont="1" applyFill="1" applyBorder="1" applyAlignment="1" applyProtection="1">
      <alignment horizontal="center" vertical="center"/>
    </xf>
    <xf numFmtId="14" fontId="36" fillId="0" borderId="39" xfId="0" applyNumberFormat="1" applyFont="1" applyFill="1" applyBorder="1" applyAlignment="1" applyProtection="1">
      <alignment horizontal="center" vertical="center"/>
    </xf>
    <xf numFmtId="14" fontId="36" fillId="0" borderId="41" xfId="0" applyNumberFormat="1" applyFont="1" applyFill="1" applyBorder="1" applyAlignment="1" applyProtection="1">
      <alignment horizontal="center" vertical="center"/>
    </xf>
    <xf numFmtId="14" fontId="36" fillId="0" borderId="12" xfId="0" applyNumberFormat="1" applyFont="1" applyFill="1" applyBorder="1" applyAlignment="1" applyProtection="1">
      <alignment horizontal="center" vertical="center"/>
    </xf>
    <xf numFmtId="0" fontId="36" fillId="0" borderId="59" xfId="0" applyFont="1" applyFill="1" applyBorder="1" applyAlignment="1" applyProtection="1">
      <alignment horizontal="center" vertical="center"/>
    </xf>
    <xf numFmtId="0" fontId="36" fillId="0" borderId="26" xfId="0" applyFont="1" applyFill="1" applyBorder="1" applyAlignment="1" applyProtection="1">
      <alignment horizontal="center" vertical="center"/>
    </xf>
    <xf numFmtId="0" fontId="36" fillId="0" borderId="60" xfId="0" applyFont="1" applyFill="1" applyBorder="1" applyAlignment="1" applyProtection="1">
      <alignment horizontal="center" vertical="center"/>
    </xf>
    <xf numFmtId="0" fontId="66" fillId="0" borderId="13" xfId="0" applyFont="1" applyFill="1" applyBorder="1" applyAlignment="1" applyProtection="1">
      <alignment horizontal="left" vertical="center"/>
    </xf>
    <xf numFmtId="0" fontId="66" fillId="0" borderId="42" xfId="0" applyFont="1" applyFill="1" applyBorder="1" applyAlignment="1" applyProtection="1">
      <alignment horizontal="left" vertical="center"/>
    </xf>
    <xf numFmtId="0" fontId="66" fillId="0" borderId="40" xfId="0" applyFont="1" applyFill="1" applyBorder="1" applyAlignment="1" applyProtection="1">
      <alignment horizontal="left" vertical="center"/>
    </xf>
    <xf numFmtId="0" fontId="36" fillId="6" borderId="19" xfId="0" applyFont="1" applyFill="1" applyBorder="1" applyAlignment="1" applyProtection="1">
      <alignment horizontal="center" vertical="center"/>
    </xf>
    <xf numFmtId="0" fontId="36" fillId="6" borderId="51" xfId="0" applyFont="1" applyFill="1" applyBorder="1" applyAlignment="1" applyProtection="1">
      <alignment horizontal="center" vertical="center"/>
    </xf>
    <xf numFmtId="0" fontId="36" fillId="6" borderId="55" xfId="0" applyFont="1" applyFill="1" applyBorder="1" applyAlignment="1" applyProtection="1">
      <alignment horizontal="center" vertical="center"/>
    </xf>
    <xf numFmtId="0" fontId="41" fillId="0" borderId="30" xfId="0" applyFont="1" applyFill="1" applyBorder="1" applyAlignment="1" applyProtection="1">
      <alignment horizontal="center" vertical="center" wrapText="1"/>
    </xf>
    <xf numFmtId="0" fontId="41" fillId="0" borderId="31" xfId="0" applyFont="1" applyFill="1" applyBorder="1" applyAlignment="1" applyProtection="1">
      <alignment horizontal="center" vertical="center" wrapText="1"/>
    </xf>
    <xf numFmtId="0" fontId="36" fillId="6" borderId="33" xfId="0" applyFont="1" applyFill="1" applyBorder="1" applyAlignment="1" applyProtection="1">
      <alignment horizontal="center" vertical="center"/>
    </xf>
    <xf numFmtId="0" fontId="41" fillId="0" borderId="57" xfId="0" applyFont="1" applyFill="1" applyBorder="1" applyAlignment="1" applyProtection="1">
      <alignment horizontal="center" vertical="center"/>
    </xf>
    <xf numFmtId="0" fontId="41" fillId="0" borderId="51" xfId="0" applyFont="1" applyFill="1" applyBorder="1" applyAlignment="1" applyProtection="1">
      <alignment horizontal="center" vertical="center"/>
    </xf>
    <xf numFmtId="0" fontId="41" fillId="0" borderId="55" xfId="0" applyFont="1" applyFill="1" applyBorder="1" applyAlignment="1" applyProtection="1">
      <alignment horizontal="center" vertical="center"/>
    </xf>
    <xf numFmtId="0" fontId="41" fillId="0" borderId="57" xfId="0" applyFont="1" applyFill="1" applyBorder="1" applyAlignment="1" applyProtection="1">
      <alignment horizontal="center" vertical="center" wrapText="1"/>
    </xf>
    <xf numFmtId="0" fontId="41" fillId="0" borderId="51" xfId="0" applyFont="1" applyFill="1" applyBorder="1" applyAlignment="1" applyProtection="1">
      <alignment horizontal="center" vertical="center" wrapText="1"/>
    </xf>
    <xf numFmtId="0" fontId="41" fillId="0" borderId="33" xfId="0" applyFont="1" applyFill="1" applyBorder="1" applyAlignment="1" applyProtection="1">
      <alignment horizontal="center" vertical="center" wrapText="1"/>
    </xf>
    <xf numFmtId="0" fontId="47" fillId="27" borderId="20" xfId="0" quotePrefix="1" applyFont="1" applyFill="1" applyBorder="1" applyAlignment="1" applyProtection="1">
      <alignment horizontal="left"/>
    </xf>
    <xf numFmtId="0" fontId="47" fillId="27" borderId="0" xfId="0" applyFont="1" applyFill="1" applyBorder="1" applyAlignment="1" applyProtection="1">
      <alignment horizontal="left"/>
    </xf>
    <xf numFmtId="0" fontId="47" fillId="27" borderId="24" xfId="0" applyFont="1" applyFill="1" applyBorder="1" applyAlignment="1" applyProtection="1">
      <alignment horizontal="left"/>
    </xf>
    <xf numFmtId="0" fontId="38" fillId="0" borderId="13" xfId="0" applyFont="1" applyFill="1" applyBorder="1" applyAlignment="1" applyProtection="1">
      <alignment horizontal="left"/>
    </xf>
    <xf numFmtId="0" fontId="38" fillId="0" borderId="42" xfId="0" applyFont="1" applyFill="1" applyBorder="1" applyAlignment="1" applyProtection="1">
      <alignment horizontal="left"/>
    </xf>
    <xf numFmtId="0" fontId="38" fillId="0" borderId="40" xfId="0" applyFont="1" applyFill="1" applyBorder="1" applyAlignment="1" applyProtection="1">
      <alignment horizontal="left"/>
    </xf>
    <xf numFmtId="14" fontId="36" fillId="20" borderId="39" xfId="0" applyNumberFormat="1" applyFont="1" applyFill="1" applyBorder="1" applyAlignment="1" applyProtection="1">
      <alignment horizontal="center" vertical="center"/>
    </xf>
    <xf numFmtId="14" fontId="36" fillId="20" borderId="41" xfId="0" applyNumberFormat="1" applyFont="1" applyFill="1" applyBorder="1" applyAlignment="1" applyProtection="1">
      <alignment horizontal="center" vertical="center"/>
    </xf>
    <xf numFmtId="14" fontId="36" fillId="20" borderId="12" xfId="0" applyNumberFormat="1" applyFont="1" applyFill="1" applyBorder="1" applyAlignment="1" applyProtection="1">
      <alignment horizontal="center" vertical="center"/>
    </xf>
    <xf numFmtId="0" fontId="36" fillId="20" borderId="59" xfId="0" applyFont="1" applyFill="1" applyBorder="1" applyAlignment="1" applyProtection="1">
      <alignment horizontal="center" vertical="center"/>
    </xf>
    <xf numFmtId="0" fontId="36" fillId="20" borderId="26" xfId="0" applyFont="1" applyFill="1" applyBorder="1" applyAlignment="1" applyProtection="1">
      <alignment horizontal="center" vertical="center"/>
    </xf>
    <xf numFmtId="0" fontId="36" fillId="20" borderId="60" xfId="0" applyFont="1" applyFill="1" applyBorder="1" applyAlignment="1" applyProtection="1">
      <alignment horizontal="center" vertical="center"/>
    </xf>
    <xf numFmtId="0" fontId="67" fillId="20" borderId="0" xfId="0" applyFont="1" applyFill="1" applyBorder="1" applyAlignment="1" applyProtection="1">
      <alignment horizontal="center" vertical="center"/>
    </xf>
    <xf numFmtId="0" fontId="64" fillId="20" borderId="0" xfId="0" applyFont="1" applyFill="1" applyBorder="1" applyAlignment="1" applyProtection="1">
      <alignment horizontal="center" vertical="center"/>
    </xf>
    <xf numFmtId="0" fontId="64" fillId="20" borderId="24" xfId="0" applyFont="1" applyFill="1" applyBorder="1" applyAlignment="1" applyProtection="1">
      <alignment horizontal="center" vertical="center"/>
    </xf>
    <xf numFmtId="0" fontId="70" fillId="0" borderId="13" xfId="0" applyFont="1" applyFill="1" applyBorder="1" applyAlignment="1" applyProtection="1">
      <alignment horizontal="left" vertical="center"/>
    </xf>
    <xf numFmtId="0" fontId="70" fillId="0" borderId="42" xfId="0" applyFont="1" applyFill="1" applyBorder="1" applyAlignment="1" applyProtection="1">
      <alignment horizontal="left" vertical="center"/>
    </xf>
    <xf numFmtId="0" fontId="70" fillId="0" borderId="40" xfId="0" applyFont="1" applyFill="1" applyBorder="1" applyAlignment="1" applyProtection="1">
      <alignment horizontal="left" vertical="center"/>
    </xf>
    <xf numFmtId="0" fontId="38" fillId="0" borderId="117" xfId="0" applyFont="1" applyFill="1" applyBorder="1" applyAlignment="1" applyProtection="1">
      <alignment horizontal="center"/>
    </xf>
    <xf numFmtId="0" fontId="38" fillId="0" borderId="0" xfId="0" applyFont="1" applyFill="1" applyBorder="1" applyAlignment="1" applyProtection="1">
      <alignment horizontal="center"/>
    </xf>
    <xf numFmtId="0" fontId="38" fillId="0" borderId="24" xfId="0" applyFont="1" applyFill="1" applyBorder="1" applyAlignment="1" applyProtection="1">
      <alignment horizontal="center"/>
    </xf>
    <xf numFmtId="14" fontId="36" fillId="0" borderId="17" xfId="0" applyNumberFormat="1" applyFont="1" applyFill="1" applyBorder="1" applyAlignment="1" applyProtection="1">
      <alignment horizontal="center" vertical="center"/>
    </xf>
    <xf numFmtId="14" fontId="36" fillId="0" borderId="0" xfId="0" applyNumberFormat="1" applyFont="1" applyFill="1" applyBorder="1" applyAlignment="1" applyProtection="1">
      <alignment horizontal="center" vertical="center"/>
    </xf>
    <xf numFmtId="14" fontId="36" fillId="0" borderId="127" xfId="0" applyNumberFormat="1" applyFont="1" applyFill="1" applyBorder="1" applyAlignment="1" applyProtection="1">
      <alignment horizontal="center" vertical="center"/>
    </xf>
    <xf numFmtId="0" fontId="36" fillId="0" borderId="0" xfId="0" applyFont="1" applyFill="1" applyBorder="1" applyAlignment="1" applyProtection="1">
      <alignment horizontal="center" vertical="center"/>
    </xf>
    <xf numFmtId="0" fontId="36" fillId="0" borderId="127" xfId="0" applyFont="1" applyFill="1" applyBorder="1" applyAlignment="1" applyProtection="1">
      <alignment horizontal="center" vertical="center"/>
    </xf>
    <xf numFmtId="0" fontId="38" fillId="18" borderId="0" xfId="0" quotePrefix="1" applyFont="1" applyFill="1" applyBorder="1" applyAlignment="1" applyProtection="1">
      <alignment horizontal="left" vertical="top" wrapText="1"/>
    </xf>
    <xf numFmtId="0" fontId="38" fillId="18" borderId="0" xfId="0" applyFont="1" applyFill="1" applyBorder="1" applyAlignment="1" applyProtection="1">
      <alignment horizontal="left" vertical="top"/>
    </xf>
    <xf numFmtId="0" fontId="38" fillId="18" borderId="24" xfId="0" applyFont="1" applyFill="1" applyBorder="1" applyAlignment="1" applyProtection="1">
      <alignment horizontal="left" vertical="top"/>
    </xf>
    <xf numFmtId="14" fontId="36" fillId="0" borderId="38" xfId="0" applyNumberFormat="1" applyFont="1" applyFill="1" applyBorder="1" applyAlignment="1" applyProtection="1">
      <alignment horizontal="center" vertical="center"/>
    </xf>
    <xf numFmtId="0" fontId="36" fillId="0" borderId="25" xfId="0" applyFont="1" applyFill="1" applyBorder="1" applyAlignment="1" applyProtection="1">
      <alignment horizontal="center" vertical="center"/>
    </xf>
    <xf numFmtId="0" fontId="38" fillId="0" borderId="0" xfId="0" applyFont="1" applyFill="1" applyBorder="1" applyAlignment="1" applyProtection="1">
      <alignment horizontal="left" vertical="top"/>
    </xf>
    <xf numFmtId="0" fontId="38" fillId="0" borderId="24" xfId="0" applyFont="1" applyFill="1" applyBorder="1" applyAlignment="1" applyProtection="1">
      <alignment horizontal="left" vertical="top"/>
    </xf>
    <xf numFmtId="0" fontId="38" fillId="18" borderId="13" xfId="0" applyFont="1" applyFill="1" applyBorder="1" applyAlignment="1" applyProtection="1">
      <alignment horizontal="left" vertical="center"/>
    </xf>
    <xf numFmtId="0" fontId="38" fillId="18" borderId="42" xfId="0" applyFont="1" applyFill="1" applyBorder="1" applyAlignment="1" applyProtection="1">
      <alignment horizontal="left" vertical="center"/>
    </xf>
    <xf numFmtId="0" fontId="38" fillId="18" borderId="40" xfId="0" applyFont="1" applyFill="1" applyBorder="1" applyAlignment="1" applyProtection="1">
      <alignment horizontal="left" vertical="center"/>
    </xf>
    <xf numFmtId="0" fontId="102" fillId="18" borderId="0" xfId="0" applyFont="1" applyFill="1" applyBorder="1" applyAlignment="1" applyProtection="1">
      <alignment horizontal="left" vertical="top"/>
    </xf>
    <xf numFmtId="0" fontId="102" fillId="18" borderId="24" xfId="0" applyFont="1" applyFill="1" applyBorder="1" applyAlignment="1" applyProtection="1">
      <alignment horizontal="left" vertical="top"/>
    </xf>
    <xf numFmtId="0" fontId="38" fillId="0" borderId="0" xfId="0" quotePrefix="1" applyFont="1" applyFill="1" applyBorder="1" applyAlignment="1" applyProtection="1">
      <alignment horizontal="left" vertical="center"/>
    </xf>
    <xf numFmtId="0" fontId="38" fillId="0" borderId="0" xfId="0" applyFont="1" applyFill="1" applyBorder="1" applyAlignment="1" applyProtection="1">
      <alignment horizontal="left" vertical="center"/>
    </xf>
    <xf numFmtId="0" fontId="38" fillId="0" borderId="0" xfId="0" quotePrefix="1" applyFont="1" applyFill="1" applyBorder="1" applyAlignment="1" applyProtection="1">
      <alignment horizontal="center" vertical="center"/>
    </xf>
    <xf numFmtId="0" fontId="38" fillId="0" borderId="117" xfId="0" applyFont="1" applyFill="1" applyBorder="1" applyAlignment="1" applyProtection="1">
      <alignment horizontal="left" vertical="top"/>
    </xf>
    <xf numFmtId="14" fontId="36" fillId="32" borderId="39" xfId="0" applyNumberFormat="1" applyFont="1" applyFill="1" applyBorder="1" applyAlignment="1" applyProtection="1">
      <alignment horizontal="center" vertical="center"/>
    </xf>
    <xf numFmtId="14" fontId="36" fillId="32" borderId="41" xfId="0" applyNumberFormat="1" applyFont="1" applyFill="1" applyBorder="1" applyAlignment="1" applyProtection="1">
      <alignment horizontal="center" vertical="center"/>
    </xf>
    <xf numFmtId="14" fontId="36" fillId="32" borderId="38" xfId="0" applyNumberFormat="1" applyFont="1" applyFill="1" applyBorder="1" applyAlignment="1" applyProtection="1">
      <alignment horizontal="center" vertical="center"/>
    </xf>
    <xf numFmtId="0" fontId="36" fillId="32" borderId="25" xfId="0" applyFont="1" applyFill="1" applyBorder="1" applyAlignment="1" applyProtection="1">
      <alignment horizontal="center" vertical="center"/>
    </xf>
    <xf numFmtId="0" fontId="36" fillId="32" borderId="26" xfId="0" applyFont="1" applyFill="1" applyBorder="1" applyAlignment="1" applyProtection="1">
      <alignment horizontal="center" vertical="center"/>
    </xf>
    <xf numFmtId="0" fontId="36" fillId="32" borderId="60" xfId="0" applyFont="1" applyFill="1" applyBorder="1" applyAlignment="1" applyProtection="1">
      <alignment horizontal="center" vertical="center"/>
    </xf>
    <xf numFmtId="0" fontId="38" fillId="32" borderId="13" xfId="0" applyFont="1" applyFill="1" applyBorder="1" applyAlignment="1" applyProtection="1">
      <alignment horizontal="left"/>
    </xf>
    <xf numFmtId="0" fontId="38" fillId="32" borderId="42" xfId="0" applyFont="1" applyFill="1" applyBorder="1" applyAlignment="1" applyProtection="1">
      <alignment horizontal="left"/>
    </xf>
    <xf numFmtId="0" fontId="38" fillId="32" borderId="40" xfId="0" applyFont="1" applyFill="1" applyBorder="1" applyAlignment="1" applyProtection="1">
      <alignment horizontal="left"/>
    </xf>
    <xf numFmtId="0" fontId="38" fillId="37" borderId="0" xfId="0" quotePrefix="1" applyFont="1" applyFill="1" applyBorder="1" applyAlignment="1" applyProtection="1">
      <alignment horizontal="left"/>
    </xf>
    <xf numFmtId="0" fontId="38" fillId="37" borderId="24" xfId="0" quotePrefix="1" applyFont="1" applyFill="1" applyBorder="1" applyAlignment="1" applyProtection="1">
      <alignment horizontal="left"/>
    </xf>
    <xf numFmtId="0" fontId="0" fillId="0" borderId="117" xfId="0" applyBorder="1" applyAlignment="1" applyProtection="1">
      <alignment horizontal="center" vertical="center"/>
    </xf>
    <xf numFmtId="0" fontId="0" fillId="0" borderId="0" xfId="0" applyBorder="1" applyAlignment="1" applyProtection="1">
      <alignment horizontal="center" vertical="center"/>
    </xf>
    <xf numFmtId="0" fontId="100" fillId="37" borderId="13" xfId="0" applyFont="1" applyFill="1" applyBorder="1" applyAlignment="1" applyProtection="1">
      <alignment horizontal="left"/>
    </xf>
    <xf numFmtId="0" fontId="100" fillId="37" borderId="42" xfId="0" applyFont="1" applyFill="1" applyBorder="1" applyAlignment="1" applyProtection="1">
      <alignment horizontal="left"/>
    </xf>
    <xf numFmtId="0" fontId="100" fillId="37" borderId="40" xfId="0" applyFont="1" applyFill="1" applyBorder="1" applyAlignment="1" applyProtection="1">
      <alignment horizontal="left"/>
    </xf>
    <xf numFmtId="0" fontId="39" fillId="0" borderId="117" xfId="0" applyFont="1" applyBorder="1" applyAlignment="1" applyProtection="1">
      <alignment horizontal="center" vertical="center"/>
    </xf>
    <xf numFmtId="0" fontId="39" fillId="0" borderId="0" xfId="0" applyFont="1" applyAlignment="1" applyProtection="1">
      <alignment horizontal="center" vertical="center"/>
    </xf>
    <xf numFmtId="0" fontId="100" fillId="37" borderId="0" xfId="0" applyFont="1" applyFill="1" applyBorder="1" applyAlignment="1" applyProtection="1">
      <alignment horizontal="left"/>
    </xf>
    <xf numFmtId="0" fontId="100" fillId="37" borderId="24" xfId="0" applyFont="1" applyFill="1" applyBorder="1" applyAlignment="1" applyProtection="1">
      <alignment horizontal="left"/>
    </xf>
    <xf numFmtId="14" fontId="36" fillId="38" borderId="39" xfId="183" applyNumberFormat="1" applyFont="1" applyFill="1" applyBorder="1" applyAlignment="1" applyProtection="1">
      <alignment horizontal="center" vertical="center"/>
    </xf>
    <xf numFmtId="14" fontId="36" fillId="38" borderId="41" xfId="183" applyNumberFormat="1" applyFont="1" applyFill="1" applyBorder="1" applyAlignment="1" applyProtection="1">
      <alignment horizontal="center" vertical="center"/>
    </xf>
    <xf numFmtId="14" fontId="36" fillId="38" borderId="12" xfId="183" applyNumberFormat="1" applyFont="1" applyFill="1" applyBorder="1" applyAlignment="1" applyProtection="1">
      <alignment horizontal="center" vertical="center"/>
    </xf>
    <xf numFmtId="0" fontId="36" fillId="38" borderId="59" xfId="183" applyFont="1" applyFill="1" applyBorder="1" applyAlignment="1" applyProtection="1">
      <alignment horizontal="center" vertical="center"/>
    </xf>
    <xf numFmtId="0" fontId="36" fillId="38" borderId="26" xfId="183" applyFont="1" applyFill="1" applyBorder="1" applyAlignment="1" applyProtection="1">
      <alignment horizontal="center" vertical="center"/>
    </xf>
    <xf numFmtId="0" fontId="36" fillId="38" borderId="60" xfId="183" applyFont="1" applyFill="1" applyBorder="1" applyAlignment="1" applyProtection="1">
      <alignment horizontal="center" vertical="center"/>
    </xf>
    <xf numFmtId="0" fontId="47" fillId="38" borderId="13" xfId="183" quotePrefix="1" applyFont="1" applyFill="1" applyBorder="1" applyAlignment="1" applyProtection="1">
      <alignment horizontal="left"/>
    </xf>
    <xf numFmtId="0" fontId="47" fillId="38" borderId="42" xfId="183" applyFont="1" applyFill="1" applyBorder="1" applyAlignment="1" applyProtection="1">
      <alignment horizontal="left"/>
    </xf>
    <xf numFmtId="0" fontId="47" fillId="38" borderId="40" xfId="183" applyFont="1" applyFill="1" applyBorder="1" applyAlignment="1" applyProtection="1">
      <alignment horizontal="left"/>
    </xf>
    <xf numFmtId="14" fontId="36" fillId="0" borderId="0" xfId="183" applyNumberFormat="1" applyFont="1" applyFill="1" applyBorder="1" applyAlignment="1" applyProtection="1">
      <alignment horizontal="center" vertical="center"/>
    </xf>
    <xf numFmtId="0" fontId="36" fillId="0" borderId="117" xfId="183" applyFont="1" applyFill="1" applyBorder="1" applyAlignment="1" applyProtection="1">
      <alignment horizontal="center" vertical="center"/>
    </xf>
    <xf numFmtId="0" fontId="36" fillId="0" borderId="0" xfId="183" applyFont="1" applyFill="1" applyBorder="1" applyAlignment="1" applyProtection="1">
      <alignment horizontal="center" vertical="center"/>
    </xf>
    <xf numFmtId="0" fontId="36" fillId="0" borderId="135" xfId="183" applyFont="1" applyFill="1" applyBorder="1" applyAlignment="1" applyProtection="1">
      <alignment horizontal="center" vertical="center"/>
    </xf>
    <xf numFmtId="0" fontId="38" fillId="0" borderId="117" xfId="183" quotePrefix="1" applyFont="1" applyFill="1" applyBorder="1" applyAlignment="1" applyProtection="1">
      <alignment horizontal="left" vertical="center"/>
    </xf>
    <xf numFmtId="0" fontId="38" fillId="0" borderId="0" xfId="183" quotePrefix="1" applyFont="1" applyFill="1" applyBorder="1" applyAlignment="1" applyProtection="1">
      <alignment horizontal="left" vertical="center"/>
    </xf>
    <xf numFmtId="14" fontId="109" fillId="38" borderId="39" xfId="183" applyNumberFormat="1" applyFont="1" applyFill="1" applyBorder="1" applyAlignment="1" applyProtection="1">
      <alignment horizontal="center" vertical="center"/>
    </xf>
    <xf numFmtId="14" fontId="109" fillId="38" borderId="41" xfId="183" applyNumberFormat="1" applyFont="1" applyFill="1" applyBorder="1" applyAlignment="1" applyProtection="1">
      <alignment horizontal="center" vertical="center"/>
    </xf>
    <xf numFmtId="14" fontId="109" fillId="38" borderId="12" xfId="183" applyNumberFormat="1" applyFont="1" applyFill="1" applyBorder="1" applyAlignment="1" applyProtection="1">
      <alignment horizontal="center" vertical="center"/>
    </xf>
    <xf numFmtId="0" fontId="109" fillId="38" borderId="59" xfId="183" applyFont="1" applyFill="1" applyBorder="1" applyAlignment="1" applyProtection="1">
      <alignment horizontal="center" vertical="center"/>
    </xf>
    <xf numFmtId="0" fontId="109" fillId="38" borderId="26" xfId="183" applyFont="1" applyFill="1" applyBorder="1" applyAlignment="1" applyProtection="1">
      <alignment horizontal="center" vertical="center"/>
    </xf>
    <xf numFmtId="0" fontId="109" fillId="38" borderId="60" xfId="183" applyFont="1" applyFill="1" applyBorder="1" applyAlignment="1" applyProtection="1">
      <alignment horizontal="center" vertical="center"/>
    </xf>
    <xf numFmtId="0" fontId="113" fillId="38" borderId="13" xfId="183" quotePrefix="1" applyFont="1" applyFill="1" applyBorder="1" applyAlignment="1" applyProtection="1">
      <alignment horizontal="left"/>
    </xf>
    <xf numFmtId="0" fontId="113" fillId="38" borderId="42" xfId="183" applyFont="1" applyFill="1" applyBorder="1" applyAlignment="1" applyProtection="1">
      <alignment horizontal="left"/>
    </xf>
    <xf numFmtId="0" fontId="113" fillId="38" borderId="40" xfId="183" applyFont="1" applyFill="1" applyBorder="1" applyAlignment="1" applyProtection="1">
      <alignment horizontal="left"/>
    </xf>
    <xf numFmtId="0" fontId="38" fillId="0" borderId="0" xfId="183" applyFont="1" applyFill="1" applyBorder="1" applyAlignment="1" applyProtection="1">
      <alignment horizontal="left" vertical="center"/>
    </xf>
    <xf numFmtId="0" fontId="38" fillId="37" borderId="13" xfId="183" applyFont="1" applyFill="1" applyBorder="1" applyAlignment="1" applyProtection="1">
      <alignment horizontal="left"/>
    </xf>
    <xf numFmtId="0" fontId="38" fillId="37" borderId="42" xfId="183" applyFont="1" applyFill="1" applyBorder="1" applyAlignment="1" applyProtection="1">
      <alignment horizontal="left"/>
    </xf>
    <xf numFmtId="0" fontId="38" fillId="37" borderId="40" xfId="183" applyFont="1" applyFill="1" applyBorder="1" applyAlignment="1" applyProtection="1">
      <alignment horizontal="left"/>
    </xf>
    <xf numFmtId="0" fontId="116" fillId="37" borderId="0" xfId="0" quotePrefix="1" applyFont="1" applyFill="1" applyBorder="1" applyAlignment="1" applyProtection="1">
      <alignment horizontal="left"/>
    </xf>
    <xf numFmtId="0" fontId="116" fillId="37" borderId="24" xfId="0" quotePrefix="1" applyFont="1" applyFill="1" applyBorder="1" applyAlignment="1" applyProtection="1">
      <alignment horizontal="left"/>
    </xf>
    <xf numFmtId="0" fontId="116" fillId="37" borderId="13" xfId="0" applyFont="1" applyFill="1" applyBorder="1" applyAlignment="1" applyProtection="1">
      <alignment horizontal="left"/>
    </xf>
    <xf numFmtId="0" fontId="116" fillId="37" borderId="42" xfId="0" applyFont="1" applyFill="1" applyBorder="1" applyAlignment="1" applyProtection="1">
      <alignment horizontal="left"/>
    </xf>
    <xf numFmtId="0" fontId="116" fillId="37" borderId="40" xfId="0" applyFont="1" applyFill="1" applyBorder="1" applyAlignment="1" applyProtection="1">
      <alignment horizontal="left"/>
    </xf>
    <xf numFmtId="0" fontId="116" fillId="37" borderId="0" xfId="0" applyFont="1" applyFill="1" applyBorder="1" applyAlignment="1" applyProtection="1">
      <alignment horizontal="left"/>
    </xf>
    <xf numFmtId="0" fontId="116" fillId="37" borderId="24" xfId="0" applyFont="1" applyFill="1" applyBorder="1" applyAlignment="1" applyProtection="1">
      <alignment horizontal="left"/>
    </xf>
    <xf numFmtId="0" fontId="102" fillId="0" borderId="0" xfId="0" quotePrefix="1" applyFont="1" applyFill="1" applyBorder="1" applyAlignment="1" applyProtection="1">
      <alignment horizontal="left" vertical="top" wrapText="1"/>
    </xf>
    <xf numFmtId="0" fontId="102" fillId="0" borderId="24" xfId="0" quotePrefix="1" applyFont="1" applyFill="1" applyBorder="1" applyAlignment="1" applyProtection="1">
      <alignment horizontal="left" vertical="top" wrapText="1"/>
    </xf>
    <xf numFmtId="0" fontId="115" fillId="37" borderId="13" xfId="183" applyFont="1" applyFill="1" applyBorder="1" applyAlignment="1" applyProtection="1">
      <alignment horizontal="left"/>
    </xf>
    <xf numFmtId="0" fontId="115" fillId="37" borderId="42" xfId="183" applyFont="1" applyFill="1" applyBorder="1" applyAlignment="1" applyProtection="1">
      <alignment horizontal="left"/>
    </xf>
    <xf numFmtId="0" fontId="115" fillId="37" borderId="40" xfId="183" applyFont="1" applyFill="1" applyBorder="1" applyAlignment="1" applyProtection="1">
      <alignment horizontal="left"/>
    </xf>
    <xf numFmtId="0" fontId="115" fillId="0" borderId="117" xfId="183" quotePrefix="1" applyFont="1" applyFill="1" applyBorder="1" applyAlignment="1" applyProtection="1">
      <alignment horizontal="left" vertical="center"/>
    </xf>
    <xf numFmtId="0" fontId="115" fillId="0" borderId="0" xfId="183" quotePrefix="1" applyFont="1" applyFill="1" applyBorder="1" applyAlignment="1" applyProtection="1">
      <alignment horizontal="left" vertical="center"/>
    </xf>
    <xf numFmtId="14" fontId="36" fillId="42" borderId="39" xfId="183" applyNumberFormat="1" applyFont="1" applyFill="1" applyBorder="1" applyAlignment="1" applyProtection="1">
      <alignment horizontal="center" vertical="center"/>
    </xf>
    <xf numFmtId="14" fontId="36" fillId="42" borderId="41" xfId="183" applyNumberFormat="1" applyFont="1" applyFill="1" applyBorder="1" applyAlignment="1" applyProtection="1">
      <alignment horizontal="center" vertical="center"/>
    </xf>
    <xf numFmtId="14" fontId="36" fillId="42" borderId="12" xfId="183" applyNumberFormat="1" applyFont="1" applyFill="1" applyBorder="1" applyAlignment="1" applyProtection="1">
      <alignment horizontal="center" vertical="center"/>
    </xf>
    <xf numFmtId="0" fontId="36" fillId="42" borderId="59" xfId="183" applyFont="1" applyFill="1" applyBorder="1" applyAlignment="1" applyProtection="1">
      <alignment horizontal="center" vertical="center"/>
    </xf>
    <xf numFmtId="0" fontId="36" fillId="42" borderId="26" xfId="183" applyFont="1" applyFill="1" applyBorder="1" applyAlignment="1" applyProtection="1">
      <alignment horizontal="center" vertical="center"/>
    </xf>
    <xf numFmtId="0" fontId="36" fillId="42" borderId="60" xfId="183" applyFont="1" applyFill="1" applyBorder="1" applyAlignment="1" applyProtection="1">
      <alignment horizontal="center" vertical="center"/>
    </xf>
    <xf numFmtId="14" fontId="36" fillId="44" borderId="39" xfId="183" applyNumberFormat="1" applyFont="1" applyFill="1" applyBorder="1" applyAlignment="1" applyProtection="1">
      <alignment horizontal="center" vertical="center"/>
    </xf>
    <xf numFmtId="14" fontId="36" fillId="44" borderId="41" xfId="183" applyNumberFormat="1" applyFont="1" applyFill="1" applyBorder="1" applyAlignment="1" applyProtection="1">
      <alignment horizontal="center" vertical="center"/>
    </xf>
    <xf numFmtId="14" fontId="36" fillId="44" borderId="12" xfId="183" applyNumberFormat="1" applyFont="1" applyFill="1" applyBorder="1" applyAlignment="1" applyProtection="1">
      <alignment horizontal="center" vertical="center"/>
    </xf>
    <xf numFmtId="0" fontId="36" fillId="44" borderId="59" xfId="183" applyFont="1" applyFill="1" applyBorder="1" applyAlignment="1" applyProtection="1">
      <alignment horizontal="center" vertical="center"/>
    </xf>
    <xf numFmtId="0" fontId="36" fillId="44" borderId="26" xfId="183" applyFont="1" applyFill="1" applyBorder="1" applyAlignment="1" applyProtection="1">
      <alignment horizontal="center" vertical="center"/>
    </xf>
    <xf numFmtId="0" fontId="36" fillId="44" borderId="60" xfId="183" applyFont="1" applyFill="1" applyBorder="1" applyAlignment="1" applyProtection="1">
      <alignment horizontal="center" vertical="center"/>
    </xf>
    <xf numFmtId="0" fontId="47" fillId="44" borderId="13" xfId="183" quotePrefix="1" applyFont="1" applyFill="1" applyBorder="1" applyAlignment="1" applyProtection="1">
      <alignment horizontal="left"/>
    </xf>
    <xf numFmtId="0" fontId="47" fillId="44" borderId="42" xfId="183" applyFont="1" applyFill="1" applyBorder="1" applyAlignment="1" applyProtection="1">
      <alignment horizontal="left"/>
    </xf>
    <xf numFmtId="0" fontId="47" fillId="44" borderId="40" xfId="183" applyFont="1" applyFill="1" applyBorder="1" applyAlignment="1" applyProtection="1">
      <alignment horizontal="left"/>
    </xf>
    <xf numFmtId="14" fontId="140" fillId="0" borderId="17" xfId="0" applyNumberFormat="1" applyFont="1" applyFill="1" applyBorder="1" applyAlignment="1" applyProtection="1">
      <alignment horizontal="center" vertical="center"/>
    </xf>
    <xf numFmtId="14" fontId="140" fillId="0" borderId="0" xfId="0" applyNumberFormat="1" applyFont="1" applyFill="1" applyBorder="1" applyAlignment="1" applyProtection="1">
      <alignment horizontal="center" vertical="center"/>
    </xf>
    <xf numFmtId="0" fontId="140" fillId="0" borderId="117" xfId="0" applyFont="1" applyFill="1" applyBorder="1" applyAlignment="1" applyProtection="1">
      <alignment horizontal="center" vertical="center"/>
    </xf>
    <xf numFmtId="0" fontId="140" fillId="0" borderId="0" xfId="0" applyFont="1" applyFill="1" applyBorder="1" applyAlignment="1" applyProtection="1">
      <alignment horizontal="center" vertical="center"/>
    </xf>
    <xf numFmtId="0" fontId="140" fillId="0" borderId="164" xfId="0" applyFont="1" applyFill="1" applyBorder="1" applyAlignment="1" applyProtection="1">
      <alignment horizontal="center" vertical="center"/>
    </xf>
    <xf numFmtId="0" fontId="149" fillId="37" borderId="117" xfId="0" quotePrefix="1" applyFont="1" applyFill="1" applyBorder="1" applyAlignment="1" applyProtection="1">
      <alignment horizontal="left"/>
    </xf>
    <xf numFmtId="0" fontId="149" fillId="37" borderId="0" xfId="0" quotePrefix="1" applyFont="1" applyFill="1" applyBorder="1" applyAlignment="1" applyProtection="1">
      <alignment horizontal="left"/>
    </xf>
    <xf numFmtId="0" fontId="149" fillId="37" borderId="24" xfId="0" quotePrefix="1" applyFont="1" applyFill="1" applyBorder="1" applyAlignment="1" applyProtection="1">
      <alignment horizontal="left"/>
    </xf>
    <xf numFmtId="0" fontId="152" fillId="37" borderId="13" xfId="0" applyFont="1" applyFill="1" applyBorder="1" applyAlignment="1" applyProtection="1">
      <alignment horizontal="left"/>
    </xf>
    <xf numFmtId="0" fontId="152" fillId="37" borderId="42" xfId="0" applyFont="1" applyFill="1" applyBorder="1" applyAlignment="1" applyProtection="1">
      <alignment horizontal="left"/>
    </xf>
    <xf numFmtId="0" fontId="152" fillId="37" borderId="40" xfId="0" applyFont="1" applyFill="1" applyBorder="1" applyAlignment="1" applyProtection="1">
      <alignment horizontal="left"/>
    </xf>
    <xf numFmtId="14" fontId="39" fillId="18" borderId="0" xfId="0" applyNumberFormat="1" applyFont="1" applyFill="1" applyBorder="1" applyAlignment="1" applyProtection="1">
      <alignment horizontal="center" vertical="center"/>
    </xf>
    <xf numFmtId="0" fontId="39" fillId="18" borderId="0" xfId="0" applyFont="1" applyFill="1" applyBorder="1" applyAlignment="1" applyProtection="1">
      <alignment horizontal="center" vertical="center"/>
    </xf>
    <xf numFmtId="0" fontId="45" fillId="18" borderId="117" xfId="0" applyFont="1" applyFill="1" applyBorder="1" applyAlignment="1" applyProtection="1">
      <alignment horizontal="center" vertical="center" wrapText="1"/>
    </xf>
    <xf numFmtId="0" fontId="45" fillId="18" borderId="0" xfId="0" applyFont="1" applyFill="1" applyBorder="1" applyAlignment="1" applyProtection="1">
      <alignment horizontal="center" vertical="center" wrapText="1"/>
    </xf>
    <xf numFmtId="0" fontId="45" fillId="18" borderId="156" xfId="0" applyFont="1" applyFill="1" applyBorder="1" applyAlignment="1" applyProtection="1">
      <alignment horizontal="center" vertical="center" wrapText="1"/>
    </xf>
    <xf numFmtId="14" fontId="140" fillId="32" borderId="39" xfId="0" applyNumberFormat="1" applyFont="1" applyFill="1" applyBorder="1" applyAlignment="1" applyProtection="1">
      <alignment horizontal="center" vertical="center"/>
    </xf>
    <xf numFmtId="14" fontId="140" fillId="32" borderId="41" xfId="0" applyNumberFormat="1" applyFont="1" applyFill="1" applyBorder="1" applyAlignment="1" applyProtection="1">
      <alignment horizontal="center" vertical="center"/>
    </xf>
    <xf numFmtId="14" fontId="140" fillId="32" borderId="12" xfId="0" applyNumberFormat="1" applyFont="1" applyFill="1" applyBorder="1" applyAlignment="1" applyProtection="1">
      <alignment horizontal="center" vertical="center"/>
    </xf>
    <xf numFmtId="0" fontId="140" fillId="32" borderId="59" xfId="0" applyFont="1" applyFill="1" applyBorder="1" applyAlignment="1" applyProtection="1">
      <alignment horizontal="center" vertical="center"/>
    </xf>
    <xf numFmtId="0" fontId="140" fillId="32" borderId="26" xfId="0" applyFont="1" applyFill="1" applyBorder="1" applyAlignment="1" applyProtection="1">
      <alignment horizontal="center" vertical="center"/>
    </xf>
    <xf numFmtId="0" fontId="140" fillId="32" borderId="60" xfId="0" applyFont="1" applyFill="1" applyBorder="1" applyAlignment="1" applyProtection="1">
      <alignment horizontal="center" vertical="center"/>
    </xf>
    <xf numFmtId="0" fontId="93" fillId="32" borderId="13" xfId="0" applyFont="1" applyFill="1" applyBorder="1" applyAlignment="1" applyProtection="1">
      <alignment horizontal="left" vertical="center"/>
    </xf>
    <xf numFmtId="0" fontId="93" fillId="32" borderId="42" xfId="0" applyFont="1" applyFill="1" applyBorder="1" applyAlignment="1" applyProtection="1">
      <alignment horizontal="left" vertical="center"/>
    </xf>
    <xf numFmtId="0" fontId="93" fillId="32" borderId="40" xfId="0" applyFont="1" applyFill="1" applyBorder="1" applyAlignment="1" applyProtection="1">
      <alignment horizontal="left" vertical="center"/>
    </xf>
    <xf numFmtId="0" fontId="93" fillId="0" borderId="13" xfId="0" applyFont="1" applyFill="1" applyBorder="1" applyAlignment="1" applyProtection="1">
      <alignment horizontal="left" vertical="top" wrapText="1"/>
    </xf>
    <xf numFmtId="0" fontId="93" fillId="0" borderId="42" xfId="0" applyFont="1" applyFill="1" applyBorder="1" applyAlignment="1" applyProtection="1">
      <alignment horizontal="left" vertical="top" wrapText="1"/>
    </xf>
    <xf numFmtId="0" fontId="93" fillId="0" borderId="40" xfId="0" applyFont="1" applyFill="1" applyBorder="1" applyAlignment="1" applyProtection="1">
      <alignment horizontal="left" vertical="top" wrapText="1"/>
    </xf>
    <xf numFmtId="14" fontId="140" fillId="0" borderId="39" xfId="0" applyNumberFormat="1" applyFont="1" applyFill="1" applyBorder="1" applyAlignment="1" applyProtection="1">
      <alignment horizontal="center" vertical="center"/>
    </xf>
    <xf numFmtId="14" fontId="140" fillId="0" borderId="41" xfId="0" applyNumberFormat="1" applyFont="1" applyFill="1" applyBorder="1" applyAlignment="1" applyProtection="1">
      <alignment horizontal="center" vertical="center"/>
    </xf>
    <xf numFmtId="14" fontId="140" fillId="0" borderId="12" xfId="0" applyNumberFormat="1" applyFont="1" applyFill="1" applyBorder="1" applyAlignment="1" applyProtection="1">
      <alignment horizontal="center" vertical="center"/>
    </xf>
    <xf numFmtId="0" fontId="140" fillId="0" borderId="59" xfId="0" applyFont="1" applyFill="1" applyBorder="1" applyAlignment="1" applyProtection="1">
      <alignment horizontal="center" vertical="center"/>
    </xf>
    <xf numFmtId="0" fontId="140" fillId="0" borderId="26" xfId="0" applyFont="1" applyFill="1" applyBorder="1" applyAlignment="1" applyProtection="1">
      <alignment horizontal="center" vertical="center"/>
    </xf>
    <xf numFmtId="0" fontId="140" fillId="0" borderId="60" xfId="0" applyFont="1" applyFill="1" applyBorder="1" applyAlignment="1" applyProtection="1">
      <alignment horizontal="center" vertical="center"/>
    </xf>
    <xf numFmtId="0" fontId="152" fillId="37" borderId="13" xfId="0" quotePrefix="1" applyFont="1" applyFill="1" applyBorder="1" applyAlignment="1" applyProtection="1">
      <alignment horizontal="left"/>
    </xf>
    <xf numFmtId="0" fontId="140" fillId="0" borderId="117" xfId="0" applyFont="1" applyFill="1" applyBorder="1" applyAlignment="1" applyProtection="1">
      <alignment horizontal="right" vertical="center"/>
    </xf>
    <xf numFmtId="0" fontId="140" fillId="0" borderId="0" xfId="0" applyFont="1" applyFill="1" applyBorder="1" applyAlignment="1" applyProtection="1">
      <alignment horizontal="right" vertical="center"/>
    </xf>
    <xf numFmtId="0" fontId="140" fillId="0" borderId="164" xfId="0" applyFont="1" applyFill="1" applyBorder="1" applyAlignment="1" applyProtection="1">
      <alignment horizontal="right" vertical="center"/>
    </xf>
    <xf numFmtId="14" fontId="140" fillId="0" borderId="17" xfId="0" applyNumberFormat="1" applyFont="1" applyBorder="1" applyAlignment="1" applyProtection="1">
      <alignment horizontal="center" vertical="center"/>
    </xf>
    <xf numFmtId="0" fontId="140" fillId="0" borderId="0" xfId="0" applyFont="1" applyBorder="1" applyAlignment="1" applyProtection="1">
      <alignment horizontal="center" vertical="center"/>
    </xf>
    <xf numFmtId="0" fontId="140" fillId="0" borderId="117" xfId="0" applyFont="1" applyBorder="1" applyAlignment="1" applyProtection="1">
      <alignment horizontal="center" vertical="center"/>
    </xf>
    <xf numFmtId="0" fontId="140" fillId="0" borderId="164" xfId="0" applyFont="1" applyBorder="1" applyAlignment="1" applyProtection="1">
      <alignment horizontal="center" vertical="center"/>
    </xf>
    <xf numFmtId="0" fontId="93" fillId="18" borderId="13" xfId="0" applyFont="1" applyFill="1" applyBorder="1" applyAlignment="1" applyProtection="1">
      <alignment horizontal="left" vertical="center"/>
    </xf>
    <xf numFmtId="0" fontId="93" fillId="18" borderId="42" xfId="0" applyFont="1" applyFill="1" applyBorder="1" applyAlignment="1" applyProtection="1">
      <alignment horizontal="left" vertical="center"/>
    </xf>
    <xf numFmtId="0" fontId="93" fillId="18" borderId="40" xfId="0" applyFont="1" applyFill="1" applyBorder="1" applyAlignment="1" applyProtection="1">
      <alignment horizontal="left" vertical="center"/>
    </xf>
    <xf numFmtId="0" fontId="93" fillId="18" borderId="117" xfId="0" applyFont="1" applyFill="1" applyBorder="1" applyAlignment="1" applyProtection="1">
      <alignment horizontal="left" vertical="top" wrapText="1"/>
    </xf>
    <xf numFmtId="0" fontId="93" fillId="18" borderId="0" xfId="0" applyFont="1" applyFill="1" applyBorder="1" applyAlignment="1" applyProtection="1">
      <alignment horizontal="left" vertical="top" wrapText="1"/>
    </xf>
    <xf numFmtId="0" fontId="93" fillId="18" borderId="24" xfId="0" applyFont="1" applyFill="1" applyBorder="1" applyAlignment="1" applyProtection="1">
      <alignment horizontal="left" vertical="top" wrapText="1"/>
    </xf>
    <xf numFmtId="0" fontId="93" fillId="0" borderId="117" xfId="0" applyFont="1" applyFill="1" applyBorder="1" applyAlignment="1" applyProtection="1">
      <alignment horizontal="left" vertical="top" wrapText="1"/>
    </xf>
    <xf numFmtId="0" fontId="93" fillId="0" borderId="0" xfId="0" applyFont="1" applyFill="1" applyBorder="1" applyAlignment="1" applyProtection="1">
      <alignment horizontal="left" vertical="top" wrapText="1"/>
    </xf>
    <xf numFmtId="0" fontId="93" fillId="0" borderId="24" xfId="0" applyFont="1" applyFill="1" applyBorder="1" applyAlignment="1" applyProtection="1">
      <alignment horizontal="left" vertical="top" wrapText="1"/>
    </xf>
    <xf numFmtId="0" fontId="93" fillId="18" borderId="13" xfId="0" applyFont="1" applyFill="1" applyBorder="1" applyAlignment="1" applyProtection="1">
      <alignment horizontal="left" vertical="center" wrapText="1"/>
    </xf>
    <xf numFmtId="0" fontId="93" fillId="18" borderId="42" xfId="0" applyFont="1" applyFill="1" applyBorder="1" applyAlignment="1" applyProtection="1">
      <alignment horizontal="left" vertical="center" wrapText="1"/>
    </xf>
    <xf numFmtId="0" fontId="93" fillId="18" borderId="40" xfId="0" applyFont="1" applyFill="1" applyBorder="1" applyAlignment="1" applyProtection="1">
      <alignment horizontal="left" vertical="center" wrapText="1"/>
    </xf>
    <xf numFmtId="0" fontId="154" fillId="18" borderId="13" xfId="0" applyFont="1" applyFill="1" applyBorder="1" applyAlignment="1" applyProtection="1">
      <alignment horizontal="left" vertical="center"/>
    </xf>
    <xf numFmtId="0" fontId="154" fillId="18" borderId="42" xfId="0" applyFont="1" applyFill="1" applyBorder="1" applyAlignment="1" applyProtection="1">
      <alignment horizontal="left" vertical="center"/>
    </xf>
    <xf numFmtId="0" fontId="154" fillId="18" borderId="40" xfId="0" applyFont="1" applyFill="1" applyBorder="1" applyAlignment="1" applyProtection="1">
      <alignment horizontal="left" vertical="center"/>
    </xf>
    <xf numFmtId="0" fontId="93" fillId="0" borderId="13" xfId="0" applyFont="1" applyFill="1" applyBorder="1" applyAlignment="1" applyProtection="1">
      <alignment horizontal="left" vertical="center"/>
    </xf>
    <xf numFmtId="0" fontId="93" fillId="0" borderId="42" xfId="0" applyFont="1" applyFill="1" applyBorder="1" applyAlignment="1" applyProtection="1">
      <alignment horizontal="left" vertical="center"/>
    </xf>
    <xf numFmtId="0" fontId="93" fillId="0" borderId="40" xfId="0" applyFont="1" applyFill="1" applyBorder="1" applyAlignment="1" applyProtection="1">
      <alignment horizontal="left" vertical="center"/>
    </xf>
    <xf numFmtId="0" fontId="159" fillId="0" borderId="0" xfId="0" applyFont="1" applyFill="1" applyBorder="1" applyAlignment="1" applyProtection="1">
      <alignment horizontal="left"/>
    </xf>
    <xf numFmtId="0" fontId="159" fillId="0" borderId="24" xfId="0" applyFont="1" applyFill="1" applyBorder="1" applyAlignment="1" applyProtection="1">
      <alignment horizontal="left"/>
    </xf>
    <xf numFmtId="0" fontId="159" fillId="0" borderId="13" xfId="0" applyFont="1" applyFill="1" applyBorder="1" applyAlignment="1" applyProtection="1">
      <alignment horizontal="left"/>
    </xf>
    <xf numFmtId="0" fontId="159" fillId="0" borderId="42" xfId="0" applyFont="1" applyFill="1" applyBorder="1" applyAlignment="1" applyProtection="1">
      <alignment horizontal="left"/>
    </xf>
    <xf numFmtId="0" fontId="159" fillId="0" borderId="40" xfId="0" applyFont="1" applyFill="1" applyBorder="1" applyAlignment="1" applyProtection="1">
      <alignment horizontal="left"/>
    </xf>
    <xf numFmtId="0" fontId="36" fillId="0" borderId="117" xfId="0" applyFont="1" applyFill="1" applyBorder="1" applyAlignment="1" applyProtection="1">
      <alignment horizontal="center" vertical="center"/>
    </xf>
    <xf numFmtId="0" fontId="36" fillId="0" borderId="164" xfId="0" applyFont="1" applyFill="1" applyBorder="1" applyAlignment="1" applyProtection="1">
      <alignment horizontal="center" vertical="center"/>
    </xf>
    <xf numFmtId="0" fontId="100" fillId="0" borderId="13" xfId="0" applyFont="1" applyFill="1" applyBorder="1" applyAlignment="1" applyProtection="1">
      <alignment horizontal="left"/>
    </xf>
    <xf numFmtId="0" fontId="100" fillId="0" borderId="42" xfId="0" applyFont="1" applyFill="1" applyBorder="1" applyAlignment="1" applyProtection="1">
      <alignment horizontal="left"/>
    </xf>
    <xf numFmtId="0" fontId="100" fillId="0" borderId="40" xfId="0" applyFont="1" applyFill="1" applyBorder="1" applyAlignment="1" applyProtection="1">
      <alignment horizontal="left"/>
    </xf>
    <xf numFmtId="0" fontId="38" fillId="0" borderId="13" xfId="0" applyFont="1" applyFill="1" applyBorder="1" applyAlignment="1" applyProtection="1">
      <alignment horizontal="left" vertical="center"/>
    </xf>
    <xf numFmtId="0" fontId="38" fillId="0" borderId="42" xfId="0" applyFont="1" applyFill="1" applyBorder="1" applyAlignment="1" applyProtection="1">
      <alignment horizontal="left" vertical="center"/>
    </xf>
    <xf numFmtId="0" fontId="38" fillId="0" borderId="40" xfId="0" applyFont="1" applyFill="1" applyBorder="1" applyAlignment="1" applyProtection="1">
      <alignment horizontal="left" vertical="center"/>
    </xf>
    <xf numFmtId="0" fontId="126" fillId="0" borderId="0" xfId="0" applyFont="1" applyFill="1" applyBorder="1" applyAlignment="1" applyProtection="1">
      <alignment horizontal="left"/>
    </xf>
    <xf numFmtId="0" fontId="126" fillId="0" borderId="24" xfId="0" applyFont="1" applyFill="1" applyBorder="1" applyAlignment="1" applyProtection="1">
      <alignment horizontal="left"/>
    </xf>
    <xf numFmtId="0" fontId="38" fillId="18" borderId="117" xfId="0" applyFont="1" applyFill="1" applyBorder="1" applyAlignment="1" applyProtection="1">
      <alignment horizontal="left" vertical="top" wrapText="1"/>
    </xf>
    <xf numFmtId="0" fontId="38" fillId="18" borderId="0" xfId="0" applyFont="1" applyFill="1" applyBorder="1" applyAlignment="1" applyProtection="1">
      <alignment horizontal="left" vertical="top" wrapText="1"/>
    </xf>
    <xf numFmtId="0" fontId="38" fillId="18" borderId="24" xfId="0" applyFont="1" applyFill="1" applyBorder="1" applyAlignment="1" applyProtection="1">
      <alignment horizontal="left" vertical="top" wrapText="1"/>
    </xf>
    <xf numFmtId="0" fontId="38" fillId="0" borderId="13" xfId="0" applyFont="1" applyFill="1" applyBorder="1" applyAlignment="1" applyProtection="1">
      <alignment horizontal="left" vertical="top" wrapText="1"/>
    </xf>
    <xf numFmtId="0" fontId="38" fillId="0" borderId="42" xfId="0" applyFont="1" applyFill="1" applyBorder="1" applyAlignment="1" applyProtection="1">
      <alignment horizontal="left" vertical="top" wrapText="1"/>
    </xf>
    <xf numFmtId="0" fontId="38" fillId="0" borderId="40" xfId="0" applyFont="1" applyFill="1" applyBorder="1" applyAlignment="1" applyProtection="1">
      <alignment horizontal="left" vertical="top" wrapText="1"/>
    </xf>
    <xf numFmtId="0" fontId="38" fillId="18" borderId="13" xfId="0" applyFont="1" applyFill="1" applyBorder="1" applyAlignment="1" applyProtection="1">
      <alignment horizontal="left" vertical="center" wrapText="1"/>
    </xf>
    <xf numFmtId="0" fontId="38" fillId="18" borderId="42" xfId="0" applyFont="1" applyFill="1" applyBorder="1" applyAlignment="1" applyProtection="1">
      <alignment horizontal="left" vertical="center" wrapText="1"/>
    </xf>
    <xf numFmtId="0" fontId="38" fillId="18" borderId="40" xfId="0" applyFont="1" applyFill="1" applyBorder="1" applyAlignment="1" applyProtection="1">
      <alignment horizontal="left" vertical="center" wrapText="1"/>
    </xf>
    <xf numFmtId="0" fontId="125" fillId="18" borderId="13" xfId="0" applyFont="1" applyFill="1" applyBorder="1" applyAlignment="1" applyProtection="1">
      <alignment horizontal="left" vertical="center"/>
    </xf>
    <xf numFmtId="0" fontId="125" fillId="18" borderId="42" xfId="0" applyFont="1" applyFill="1" applyBorder="1" applyAlignment="1" applyProtection="1">
      <alignment horizontal="left" vertical="center"/>
    </xf>
    <xf numFmtId="0" fontId="125" fillId="18" borderId="40" xfId="0" applyFont="1" applyFill="1" applyBorder="1" applyAlignment="1" applyProtection="1">
      <alignment horizontal="left" vertical="center"/>
    </xf>
    <xf numFmtId="0" fontId="38" fillId="0" borderId="117" xfId="0" applyFont="1" applyFill="1" applyBorder="1" applyAlignment="1" applyProtection="1">
      <alignment horizontal="left" vertical="top" wrapText="1"/>
    </xf>
    <xf numFmtId="0" fontId="38" fillId="0" borderId="0" xfId="0" applyFont="1" applyFill="1" applyBorder="1" applyAlignment="1" applyProtection="1">
      <alignment horizontal="left" vertical="top" wrapText="1"/>
    </xf>
    <xf numFmtId="0" fontId="38" fillId="0" borderId="24" xfId="0" applyFont="1" applyFill="1" applyBorder="1" applyAlignment="1" applyProtection="1">
      <alignment horizontal="left" vertical="top" wrapText="1"/>
    </xf>
    <xf numFmtId="14" fontId="45" fillId="0" borderId="17" xfId="0" applyNumberFormat="1" applyFont="1" applyBorder="1" applyAlignment="1" applyProtection="1">
      <alignment horizontal="center" vertical="center"/>
    </xf>
    <xf numFmtId="0" fontId="45" fillId="0" borderId="0" xfId="0" applyFont="1" applyBorder="1" applyAlignment="1" applyProtection="1">
      <alignment horizontal="center" vertical="center"/>
    </xf>
    <xf numFmtId="0" fontId="45" fillId="0" borderId="117" xfId="0" applyFont="1" applyBorder="1" applyAlignment="1" applyProtection="1">
      <alignment horizontal="center" vertical="center"/>
    </xf>
    <xf numFmtId="0" fontId="45" fillId="0" borderId="164" xfId="0" applyFont="1" applyBorder="1" applyAlignment="1" applyProtection="1">
      <alignment horizontal="center" vertical="center"/>
    </xf>
    <xf numFmtId="0" fontId="100" fillId="37" borderId="13" xfId="0" quotePrefix="1" applyFont="1" applyFill="1" applyBorder="1" applyAlignment="1" applyProtection="1">
      <alignment horizontal="left"/>
    </xf>
    <xf numFmtId="14" fontId="36" fillId="32" borderId="12" xfId="0" applyNumberFormat="1" applyFont="1" applyFill="1" applyBorder="1" applyAlignment="1" applyProtection="1">
      <alignment horizontal="center" vertical="center"/>
    </xf>
    <xf numFmtId="0" fontId="36" fillId="32" borderId="59" xfId="0" applyFont="1" applyFill="1" applyBorder="1" applyAlignment="1" applyProtection="1">
      <alignment horizontal="center" vertical="center"/>
    </xf>
    <xf numFmtId="0" fontId="38" fillId="32" borderId="13" xfId="0" applyFont="1" applyFill="1" applyBorder="1" applyAlignment="1" applyProtection="1">
      <alignment horizontal="left" vertical="center"/>
    </xf>
    <xf numFmtId="0" fontId="38" fillId="32" borderId="42" xfId="0" applyFont="1" applyFill="1" applyBorder="1" applyAlignment="1" applyProtection="1">
      <alignment horizontal="left" vertical="center"/>
    </xf>
    <xf numFmtId="0" fontId="38" fillId="32" borderId="40" xfId="0" applyFont="1" applyFill="1" applyBorder="1" applyAlignment="1" applyProtection="1">
      <alignment horizontal="left" vertical="center"/>
    </xf>
    <xf numFmtId="0" fontId="124" fillId="37" borderId="117" xfId="0" quotePrefix="1" applyFont="1" applyFill="1" applyBorder="1" applyAlignment="1" applyProtection="1">
      <alignment horizontal="left"/>
    </xf>
    <xf numFmtId="0" fontId="124" fillId="37" borderId="0" xfId="0" quotePrefix="1" applyFont="1" applyFill="1" applyBorder="1" applyAlignment="1" applyProtection="1">
      <alignment horizontal="left"/>
    </xf>
    <xf numFmtId="0" fontId="124" fillId="37" borderId="24" xfId="0" quotePrefix="1" applyFont="1" applyFill="1" applyBorder="1" applyAlignment="1" applyProtection="1">
      <alignment horizontal="left"/>
    </xf>
    <xf numFmtId="0" fontId="41" fillId="0" borderId="36" xfId="0" applyFont="1" applyFill="1" applyBorder="1" applyAlignment="1" applyProtection="1">
      <alignment horizontal="left" vertical="center"/>
    </xf>
    <xf numFmtId="0" fontId="41" fillId="0" borderId="42" xfId="0" applyFont="1" applyFill="1" applyBorder="1" applyAlignment="1" applyProtection="1">
      <alignment horizontal="left" vertical="center"/>
    </xf>
    <xf numFmtId="0" fontId="41" fillId="0" borderId="60" xfId="0" applyFont="1" applyFill="1" applyBorder="1" applyAlignment="1" applyProtection="1">
      <alignment horizontal="left" vertical="center"/>
    </xf>
    <xf numFmtId="0" fontId="41" fillId="0" borderId="20" xfId="0" applyFont="1" applyBorder="1" applyAlignment="1" applyProtection="1">
      <alignment horizontal="left" vertical="center"/>
    </xf>
    <xf numFmtId="0" fontId="41" fillId="0" borderId="0" xfId="0" applyFont="1" applyBorder="1" applyAlignment="1" applyProtection="1">
      <alignment horizontal="left" vertical="center"/>
    </xf>
    <xf numFmtId="0" fontId="41" fillId="0" borderId="86" xfId="0" applyFont="1" applyBorder="1" applyAlignment="1" applyProtection="1">
      <alignment horizontal="left" vertical="center"/>
    </xf>
    <xf numFmtId="0" fontId="41" fillId="0" borderId="20" xfId="0" applyFont="1" applyFill="1" applyBorder="1" applyAlignment="1" applyProtection="1">
      <alignment horizontal="left" vertical="center"/>
    </xf>
    <xf numFmtId="0" fontId="41" fillId="0" borderId="0" xfId="0" applyFont="1" applyFill="1" applyBorder="1" applyAlignment="1" applyProtection="1">
      <alignment horizontal="left" vertical="center"/>
    </xf>
    <xf numFmtId="0" fontId="41" fillId="0" borderId="86" xfId="0" applyFont="1" applyFill="1" applyBorder="1" applyAlignment="1" applyProtection="1">
      <alignment horizontal="left" vertical="center"/>
    </xf>
    <xf numFmtId="0" fontId="41" fillId="0" borderId="20" xfId="0" quotePrefix="1" applyFont="1" applyFill="1" applyBorder="1" applyAlignment="1" applyProtection="1">
      <alignment horizontal="left" vertical="center"/>
    </xf>
    <xf numFmtId="0" fontId="36" fillId="0" borderId="20" xfId="0" applyFont="1" applyFill="1" applyBorder="1" applyAlignment="1" applyProtection="1">
      <alignment horizontal="center" vertical="center"/>
    </xf>
    <xf numFmtId="0" fontId="41" fillId="0" borderId="36" xfId="0" quotePrefix="1" applyFont="1" applyFill="1" applyBorder="1" applyAlignment="1" applyProtection="1">
      <alignment horizontal="left" vertical="center"/>
    </xf>
    <xf numFmtId="0" fontId="36" fillId="20" borderId="20" xfId="0" applyFont="1" applyFill="1" applyBorder="1" applyAlignment="1" applyProtection="1">
      <alignment horizontal="left" vertical="center"/>
    </xf>
    <xf numFmtId="0" fontId="36" fillId="20" borderId="0" xfId="0" applyFont="1" applyFill="1" applyBorder="1" applyAlignment="1" applyProtection="1">
      <alignment horizontal="left" vertical="center"/>
    </xf>
    <xf numFmtId="0" fontId="36" fillId="20" borderId="86" xfId="0" applyFont="1" applyFill="1" applyBorder="1" applyAlignment="1" applyProtection="1">
      <alignment horizontal="left" vertical="center"/>
    </xf>
    <xf numFmtId="14" fontId="45" fillId="0" borderId="0" xfId="0" applyNumberFormat="1" applyFont="1" applyBorder="1" applyAlignment="1" applyProtection="1">
      <alignment horizontal="center" vertical="center"/>
    </xf>
    <xf numFmtId="0" fontId="45" fillId="0" borderId="20" xfId="0" applyFont="1" applyBorder="1" applyAlignment="1" applyProtection="1">
      <alignment horizontal="center" vertical="center"/>
    </xf>
    <xf numFmtId="0" fontId="41" fillId="0" borderId="0" xfId="0" quotePrefix="1" applyFont="1" applyFill="1" applyBorder="1" applyAlignment="1" applyProtection="1">
      <alignment horizontal="left" vertical="center"/>
    </xf>
    <xf numFmtId="0" fontId="41" fillId="0" borderId="86" xfId="0" quotePrefix="1" applyFont="1" applyFill="1" applyBorder="1" applyAlignment="1" applyProtection="1">
      <alignment horizontal="left" vertical="center"/>
    </xf>
    <xf numFmtId="0" fontId="36" fillId="0" borderId="27" xfId="0" applyFont="1" applyFill="1" applyBorder="1" applyAlignment="1" applyProtection="1">
      <alignment horizontal="center" vertical="center"/>
    </xf>
    <xf numFmtId="0" fontId="36" fillId="20" borderId="36" xfId="0" quotePrefix="1" applyFont="1" applyFill="1" applyBorder="1" applyAlignment="1" applyProtection="1">
      <alignment horizontal="left" vertical="center"/>
    </xf>
    <xf numFmtId="0" fontId="36" fillId="20" borderId="42" xfId="0" applyFont="1" applyFill="1" applyBorder="1" applyAlignment="1" applyProtection="1">
      <alignment horizontal="left" vertical="center"/>
    </xf>
    <xf numFmtId="0" fontId="36" fillId="20" borderId="60" xfId="0" applyFont="1" applyFill="1" applyBorder="1" applyAlignment="1" applyProtection="1">
      <alignment horizontal="left" vertical="center"/>
    </xf>
    <xf numFmtId="0" fontId="36" fillId="20" borderId="27" xfId="0" applyFont="1" applyFill="1" applyBorder="1" applyAlignment="1" applyProtection="1">
      <alignment horizontal="center" vertical="center"/>
    </xf>
    <xf numFmtId="0" fontId="35" fillId="11" borderId="70" xfId="0" applyFont="1" applyFill="1" applyBorder="1" applyAlignment="1" applyProtection="1">
      <alignment horizontal="center" vertical="center"/>
    </xf>
    <xf numFmtId="0" fontId="35" fillId="11" borderId="71" xfId="0" applyFont="1" applyFill="1" applyBorder="1" applyAlignment="1" applyProtection="1">
      <alignment horizontal="center" vertical="center"/>
    </xf>
    <xf numFmtId="0" fontId="35" fillId="11" borderId="72" xfId="0" applyFont="1" applyFill="1" applyBorder="1" applyAlignment="1" applyProtection="1">
      <alignment horizontal="center" vertical="center"/>
    </xf>
    <xf numFmtId="0" fontId="36" fillId="0" borderId="88" xfId="0" applyFont="1" applyFill="1" applyBorder="1" applyAlignment="1" applyProtection="1">
      <alignment horizontal="center" vertical="center"/>
    </xf>
    <xf numFmtId="0" fontId="36" fillId="0" borderId="89" xfId="0" applyFont="1" applyFill="1" applyBorder="1" applyAlignment="1" applyProtection="1">
      <alignment horizontal="center" vertical="center"/>
    </xf>
    <xf numFmtId="0" fontId="36" fillId="0" borderId="90" xfId="0" applyFont="1" applyFill="1" applyBorder="1" applyAlignment="1" applyProtection="1">
      <alignment horizontal="center" vertical="center"/>
    </xf>
    <xf numFmtId="0" fontId="66" fillId="0" borderId="83" xfId="0" applyFont="1" applyFill="1" applyBorder="1" applyAlignment="1" applyProtection="1">
      <alignment horizontal="left" vertical="center"/>
    </xf>
    <xf numFmtId="0" fontId="66" fillId="0" borderId="91" xfId="0" applyFont="1" applyFill="1" applyBorder="1" applyAlignment="1" applyProtection="1">
      <alignment horizontal="left" vertical="center"/>
    </xf>
    <xf numFmtId="0" fontId="66" fillId="0" borderId="92" xfId="0" applyFont="1" applyFill="1" applyBorder="1" applyAlignment="1" applyProtection="1">
      <alignment horizontal="left" vertical="center"/>
    </xf>
    <xf numFmtId="0" fontId="38" fillId="0" borderId="108" xfId="0" applyFont="1" applyFill="1" applyBorder="1" applyAlignment="1">
      <alignment horizontal="left" vertical="center" indent="1"/>
    </xf>
    <xf numFmtId="0" fontId="38" fillId="0" borderId="109" xfId="0" applyFont="1" applyFill="1" applyBorder="1" applyAlignment="1">
      <alignment horizontal="left" vertical="center" indent="1"/>
    </xf>
    <xf numFmtId="0" fontId="38" fillId="0" borderId="110" xfId="0" applyFont="1" applyFill="1" applyBorder="1" applyAlignment="1">
      <alignment horizontal="left" vertical="center" indent="1"/>
    </xf>
    <xf numFmtId="0" fontId="38" fillId="0" borderId="108" xfId="0" applyFont="1" applyBorder="1" applyAlignment="1">
      <alignment horizontal="left" vertical="center" indent="1"/>
    </xf>
    <xf numFmtId="0" fontId="38" fillId="0" borderId="109" xfId="0" applyFont="1" applyBorder="1" applyAlignment="1">
      <alignment horizontal="left" vertical="center" indent="1"/>
    </xf>
    <xf numFmtId="0" fontId="38" fillId="0" borderId="110" xfId="0" applyFont="1" applyBorder="1" applyAlignment="1">
      <alignment horizontal="left" vertical="center" indent="1"/>
    </xf>
    <xf numFmtId="0" fontId="73" fillId="29" borderId="108" xfId="0" applyFont="1" applyFill="1" applyBorder="1" applyAlignment="1">
      <alignment horizontal="left" vertical="center" indent="1"/>
    </xf>
    <xf numFmtId="0" fontId="73" fillId="29" borderId="109" xfId="0" applyFont="1" applyFill="1" applyBorder="1" applyAlignment="1">
      <alignment horizontal="left" vertical="center" indent="1"/>
    </xf>
    <xf numFmtId="0" fontId="73" fillId="29" borderId="110" xfId="0" applyFont="1" applyFill="1" applyBorder="1" applyAlignment="1">
      <alignment horizontal="left" vertical="center" indent="1"/>
    </xf>
    <xf numFmtId="0" fontId="81" fillId="32" borderId="49" xfId="0" applyFont="1" applyFill="1" applyBorder="1" applyAlignment="1">
      <alignment horizontal="center"/>
    </xf>
    <xf numFmtId="0" fontId="74" fillId="30" borderId="112" xfId="0" applyFont="1" applyFill="1" applyBorder="1" applyAlignment="1">
      <alignment horizontal="center" vertical="center"/>
    </xf>
    <xf numFmtId="0" fontId="73" fillId="20" borderId="108" xfId="0" applyFont="1" applyFill="1" applyBorder="1" applyAlignment="1">
      <alignment horizontal="left" vertical="center" indent="1"/>
    </xf>
    <xf numFmtId="0" fontId="73" fillId="20" borderId="109" xfId="0" applyFont="1" applyFill="1" applyBorder="1" applyAlignment="1">
      <alignment horizontal="left" vertical="center" indent="1"/>
    </xf>
    <xf numFmtId="0" fontId="73" fillId="20" borderId="110" xfId="0" applyFont="1" applyFill="1" applyBorder="1" applyAlignment="1">
      <alignment horizontal="left" vertical="center" indent="1"/>
    </xf>
    <xf numFmtId="0" fontId="122" fillId="0" borderId="132" xfId="0" applyFont="1" applyBorder="1" applyAlignment="1">
      <alignment horizontal="left" vertical="center" indent="1"/>
    </xf>
    <xf numFmtId="0" fontId="122" fillId="0" borderId="155" xfId="0" applyFont="1" applyBorder="1" applyAlignment="1">
      <alignment horizontal="left" vertical="center" indent="1"/>
    </xf>
    <xf numFmtId="0" fontId="122" fillId="0" borderId="158" xfId="0" applyFont="1" applyBorder="1" applyAlignment="1">
      <alignment horizontal="left" vertical="center" indent="1"/>
    </xf>
    <xf numFmtId="0" fontId="38" fillId="0" borderId="112" xfId="0" applyFont="1" applyBorder="1" applyAlignment="1">
      <alignment horizontal="left" vertical="center" indent="1"/>
    </xf>
    <xf numFmtId="0" fontId="73" fillId="29" borderId="112" xfId="0" applyFont="1" applyFill="1" applyBorder="1" applyAlignment="1">
      <alignment horizontal="left" vertical="center" indent="1"/>
    </xf>
    <xf numFmtId="0" fontId="38" fillId="35" borderId="108" xfId="0" applyFont="1" applyFill="1" applyBorder="1" applyAlignment="1">
      <alignment horizontal="left" vertical="center" indent="1"/>
    </xf>
    <xf numFmtId="0" fontId="38" fillId="35" borderId="109" xfId="0" applyFont="1" applyFill="1" applyBorder="1" applyAlignment="1">
      <alignment horizontal="left" vertical="center" indent="1"/>
    </xf>
    <xf numFmtId="0" fontId="38" fillId="35" borderId="110" xfId="0" applyFont="1" applyFill="1" applyBorder="1" applyAlignment="1">
      <alignment horizontal="left" vertical="center" indent="1"/>
    </xf>
    <xf numFmtId="0" fontId="35" fillId="30" borderId="49" xfId="183" applyFont="1" applyFill="1" applyBorder="1" applyAlignment="1">
      <alignment horizontal="center" vertical="center"/>
    </xf>
    <xf numFmtId="0" fontId="73" fillId="20" borderId="158" xfId="0" applyFont="1" applyFill="1" applyBorder="1" applyAlignment="1">
      <alignment horizontal="left" vertical="center" indent="1"/>
    </xf>
    <xf numFmtId="0" fontId="73" fillId="29" borderId="158" xfId="0" applyFont="1" applyFill="1" applyBorder="1" applyAlignment="1">
      <alignment horizontal="left" vertical="center" indent="1"/>
    </xf>
  </cellXfs>
  <cellStyles count="309">
    <cellStyle name="20 % - Accent1 1" xfId="2"/>
    <cellStyle name="20 % - Accent1 1 2" xfId="145"/>
    <cellStyle name="20 % - Accent1 2" xfId="3"/>
    <cellStyle name="20 % - Accent1 2 2" xfId="146"/>
    <cellStyle name="20 % - Accent1 3" xfId="147"/>
    <cellStyle name="20 % - Accent1 4" xfId="191"/>
    <cellStyle name="20 % - Accent2 1" xfId="5"/>
    <cellStyle name="20 % - Accent2 1 2" xfId="148"/>
    <cellStyle name="20 % - Accent2 2" xfId="6"/>
    <cellStyle name="20 % - Accent2 2 2" xfId="149"/>
    <cellStyle name="20 % - Accent2 3" xfId="150"/>
    <cellStyle name="20 % - Accent2 4" xfId="192"/>
    <cellStyle name="20 % - Accent3 1" xfId="8"/>
    <cellStyle name="20 % - Accent3 1 2" xfId="151"/>
    <cellStyle name="20 % - Accent3 2" xfId="9"/>
    <cellStyle name="20 % - Accent3 2 2" xfId="152"/>
    <cellStyle name="20 % - Accent3 3" xfId="153"/>
    <cellStyle name="20 % - Accent3 4" xfId="193"/>
    <cellStyle name="20 % - Accent4 1" xfId="11"/>
    <cellStyle name="20 % - Accent4 1 2" xfId="154"/>
    <cellStyle name="20 % - Accent4 2" xfId="12"/>
    <cellStyle name="20 % - Accent4 2 2" xfId="155"/>
    <cellStyle name="20 % - Accent4 3" xfId="156"/>
    <cellStyle name="20 % - Accent4 4" xfId="194"/>
    <cellStyle name="20 % - Accent5 1" xfId="14"/>
    <cellStyle name="20 % - Accent5 1 2" xfId="157"/>
    <cellStyle name="20 % - Accent5 2" xfId="15"/>
    <cellStyle name="20 % - Accent5 2 2" xfId="158"/>
    <cellStyle name="20 % - Accent5 3" xfId="159"/>
    <cellStyle name="20 % - Accent5 4" xfId="195"/>
    <cellStyle name="20 % - Accent6 1" xfId="17"/>
    <cellStyle name="20 % - Accent6 1 2" xfId="160"/>
    <cellStyle name="20 % - Accent6 2" xfId="18"/>
    <cellStyle name="20 % - Accent6 2 2" xfId="161"/>
    <cellStyle name="20 % - Accent6 3" xfId="162"/>
    <cellStyle name="20 % - Accent6 4" xfId="196"/>
    <cellStyle name="20% - 輔色1" xfId="1" builtinId="30" customBuiltin="1"/>
    <cellStyle name="20% - 輔色2" xfId="4" builtinId="34" customBuiltin="1"/>
    <cellStyle name="20% - 輔色3" xfId="7" builtinId="38" customBuiltin="1"/>
    <cellStyle name="20% - 輔色4" xfId="10" builtinId="42" customBuiltin="1"/>
    <cellStyle name="20% - 輔色5" xfId="13" builtinId="46" customBuiltin="1"/>
    <cellStyle name="20% - 輔色6" xfId="16" builtinId="50" customBuiltin="1"/>
    <cellStyle name="40 % - Accent1 1" xfId="20"/>
    <cellStyle name="40 % - Accent1 1 2" xfId="163"/>
    <cellStyle name="40 % - Accent1 2" xfId="21"/>
    <cellStyle name="40 % - Accent1 2 2" xfId="164"/>
    <cellStyle name="40 % - Accent1 3" xfId="165"/>
    <cellStyle name="40 % - Accent1 4" xfId="197"/>
    <cellStyle name="40 % - Accent2 1" xfId="23"/>
    <cellStyle name="40 % - Accent2 1 2" xfId="166"/>
    <cellStyle name="40 % - Accent2 2" xfId="24"/>
    <cellStyle name="40 % - Accent2 2 2" xfId="167"/>
    <cellStyle name="40 % - Accent2 3" xfId="168"/>
    <cellStyle name="40 % - Accent2 4" xfId="198"/>
    <cellStyle name="40 % - Accent3 1" xfId="26"/>
    <cellStyle name="40 % - Accent3 1 2" xfId="169"/>
    <cellStyle name="40 % - Accent3 2" xfId="27"/>
    <cellStyle name="40 % - Accent3 2 2" xfId="170"/>
    <cellStyle name="40 % - Accent3 3" xfId="171"/>
    <cellStyle name="40 % - Accent3 4" xfId="199"/>
    <cellStyle name="40 % - Accent4 1" xfId="29"/>
    <cellStyle name="40 % - Accent4 1 2" xfId="172"/>
    <cellStyle name="40 % - Accent4 2" xfId="30"/>
    <cellStyle name="40 % - Accent4 2 2" xfId="173"/>
    <cellStyle name="40 % - Accent4 3" xfId="174"/>
    <cellStyle name="40 % - Accent4 4" xfId="200"/>
    <cellStyle name="40 % - Accent5 1" xfId="32"/>
    <cellStyle name="40 % - Accent5 1 2" xfId="175"/>
    <cellStyle name="40 % - Accent5 2" xfId="33"/>
    <cellStyle name="40 % - Accent5 2 2" xfId="176"/>
    <cellStyle name="40 % - Accent5 3" xfId="177"/>
    <cellStyle name="40 % - Accent5 4" xfId="178"/>
    <cellStyle name="40 % - Accent5 5" xfId="201"/>
    <cellStyle name="40 % - Accent6 1" xfId="35"/>
    <cellStyle name="40 % - Accent6 1 2" xfId="179"/>
    <cellStyle name="40 % - Accent6 2" xfId="36"/>
    <cellStyle name="40 % - Accent6 2 2" xfId="180"/>
    <cellStyle name="40 % - Accent6 3" xfId="181"/>
    <cellStyle name="40 % - Accent6 4" xfId="202"/>
    <cellStyle name="40% - 輔色1" xfId="19" builtinId="31" customBuiltin="1"/>
    <cellStyle name="40% - 輔色2" xfId="22" builtinId="35" customBuiltin="1"/>
    <cellStyle name="40% - 輔色3" xfId="25" builtinId="39" customBuiltin="1"/>
    <cellStyle name="40% - 輔色4" xfId="28" builtinId="43" customBuiltin="1"/>
    <cellStyle name="40% - 輔色5" xfId="31" builtinId="47" customBuiltin="1"/>
    <cellStyle name="40% - 輔色6" xfId="34" builtinId="51" customBuiltin="1"/>
    <cellStyle name="60 % - Accent1 1" xfId="38"/>
    <cellStyle name="60 % - Accent1 2" xfId="39"/>
    <cellStyle name="60 % - Accent1 3" xfId="203"/>
    <cellStyle name="60 % - Accent2 1" xfId="41"/>
    <cellStyle name="60 % - Accent2 2" xfId="42"/>
    <cellStyle name="60 % - Accent2 3" xfId="204"/>
    <cellStyle name="60 % - Accent3 1" xfId="44"/>
    <cellStyle name="60 % - Accent3 2" xfId="45"/>
    <cellStyle name="60 % - Accent3 3" xfId="205"/>
    <cellStyle name="60 % - Accent4 1" xfId="47"/>
    <cellStyle name="60 % - Accent4 2" xfId="48"/>
    <cellStyle name="60 % - Accent4 3" xfId="206"/>
    <cellStyle name="60 % - Accent5 1" xfId="50"/>
    <cellStyle name="60 % - Accent5 2" xfId="51"/>
    <cellStyle name="60 % - Accent5 3" xfId="207"/>
    <cellStyle name="60 % - Accent6 1" xfId="53"/>
    <cellStyle name="60 % - Accent6 2" xfId="54"/>
    <cellStyle name="60 % - Accent6 3" xfId="208"/>
    <cellStyle name="60% - 輔色1" xfId="37" builtinId="32" customBuiltin="1"/>
    <cellStyle name="60% - 輔色2" xfId="40" builtinId="36" customBuiltin="1"/>
    <cellStyle name="60% - 輔色3" xfId="43" builtinId="40" customBuiltin="1"/>
    <cellStyle name="60% - 輔色4" xfId="46" builtinId="44" customBuiltin="1"/>
    <cellStyle name="60% - 輔色5" xfId="49" builtinId="48" customBuiltin="1"/>
    <cellStyle name="60% - 輔色6" xfId="52" builtinId="52" customBuiltin="1"/>
    <cellStyle name="Accent1 1" xfId="56"/>
    <cellStyle name="Accent1 2" xfId="57"/>
    <cellStyle name="Accent1 3" xfId="209"/>
    <cellStyle name="Accent2 1" xfId="59"/>
    <cellStyle name="Accent2 2" xfId="60"/>
    <cellStyle name="Accent2 3" xfId="210"/>
    <cellStyle name="Accent3 1" xfId="62"/>
    <cellStyle name="Accent3 2" xfId="63"/>
    <cellStyle name="Accent3 3" xfId="211"/>
    <cellStyle name="Accent4 1" xfId="65"/>
    <cellStyle name="Accent4 2" xfId="66"/>
    <cellStyle name="Accent4 3" xfId="212"/>
    <cellStyle name="Accent5 1" xfId="68"/>
    <cellStyle name="Accent5 2" xfId="69"/>
    <cellStyle name="Accent5 3" xfId="213"/>
    <cellStyle name="Accent6 1" xfId="71"/>
    <cellStyle name="Accent6 2" xfId="72"/>
    <cellStyle name="Accent6 3" xfId="214"/>
    <cellStyle name="Avertissement 1" xfId="74"/>
    <cellStyle name="Avertissement 2" xfId="75"/>
    <cellStyle name="Avertissement 3" xfId="215"/>
    <cellStyle name="Calcul 1" xfId="77"/>
    <cellStyle name="Calcul 1 2" xfId="216"/>
    <cellStyle name="Calcul 1 2 2" xfId="269"/>
    <cellStyle name="Calcul 1 2 3" xfId="287"/>
    <cellStyle name="Calcul 1 2 4" xfId="262"/>
    <cellStyle name="Calcul 1 3" xfId="247"/>
    <cellStyle name="Calcul 2" xfId="78"/>
    <cellStyle name="Calcul 2 2" xfId="217"/>
    <cellStyle name="Calcul 2 2 2" xfId="270"/>
    <cellStyle name="Calcul 2 2 3" xfId="288"/>
    <cellStyle name="Calcul 2 2 4" xfId="264"/>
    <cellStyle name="Calcul 2 3" xfId="248"/>
    <cellStyle name="Calcul 3" xfId="218"/>
    <cellStyle name="Calcul 3 2" xfId="271"/>
    <cellStyle name="Calcul 3 3" xfId="289"/>
    <cellStyle name="Calcul 3 4" xfId="265"/>
    <cellStyle name="Calcul 4" xfId="246"/>
    <cellStyle name="Cellule liée 1" xfId="80"/>
    <cellStyle name="Cellule liée 2" xfId="81"/>
    <cellStyle name="Cellule liée 3" xfId="219"/>
    <cellStyle name="Commentaire 1" xfId="83"/>
    <cellStyle name="Commentaire 1 2" xfId="220"/>
    <cellStyle name="Commentaire 1 2 2" xfId="272"/>
    <cellStyle name="Commentaire 1 2 3" xfId="290"/>
    <cellStyle name="Commentaire 1 2 4" xfId="268"/>
    <cellStyle name="Commentaire 1 3" xfId="250"/>
    <cellStyle name="Commentaire 2" xfId="84"/>
    <cellStyle name="Commentaire 2 2" xfId="221"/>
    <cellStyle name="Commentaire 2 2 2" xfId="273"/>
    <cellStyle name="Commentaire 2 2 3" xfId="291"/>
    <cellStyle name="Commentaire 2 2 4" xfId="258"/>
    <cellStyle name="Commentaire 2 3" xfId="251"/>
    <cellStyle name="Commentaire 3" xfId="222"/>
    <cellStyle name="Commentaire 3 2" xfId="274"/>
    <cellStyle name="Commentaire 3 3" xfId="292"/>
    <cellStyle name="Commentaire 3 4" xfId="282"/>
    <cellStyle name="Commentaire 4" xfId="249"/>
    <cellStyle name="Entrée 1" xfId="86"/>
    <cellStyle name="Entrée 1 2" xfId="223"/>
    <cellStyle name="Entrée 1 2 2" xfId="275"/>
    <cellStyle name="Entrée 1 2 3" xfId="293"/>
    <cellStyle name="Entrée 1 2 4" xfId="263"/>
    <cellStyle name="Entrée 1 3" xfId="253"/>
    <cellStyle name="Entrée 2" xfId="87"/>
    <cellStyle name="Entrée 2 2" xfId="224"/>
    <cellStyle name="Entrée 2 2 2" xfId="276"/>
    <cellStyle name="Entrée 2 2 3" xfId="294"/>
    <cellStyle name="Entrée 2 2 4" xfId="244"/>
    <cellStyle name="Entrée 2 3" xfId="254"/>
    <cellStyle name="Entrée 3" xfId="225"/>
    <cellStyle name="Entrée 3 2" xfId="277"/>
    <cellStyle name="Entrée 3 3" xfId="295"/>
    <cellStyle name="Entrée 3 4" xfId="245"/>
    <cellStyle name="Entrée 4" xfId="252"/>
    <cellStyle name="Euro" xfId="88"/>
    <cellStyle name="Euro 1" xfId="89"/>
    <cellStyle name="Euro 2" xfId="90"/>
    <cellStyle name="Insatisfaisant 1" xfId="92"/>
    <cellStyle name="Insatisfaisant 2" xfId="93"/>
    <cellStyle name="Insatisfaisant 3" xfId="226"/>
    <cellStyle name="Monétaire 2" xfId="182"/>
    <cellStyle name="Neutre 1" xfId="95"/>
    <cellStyle name="Neutre 2" xfId="96"/>
    <cellStyle name="Neutre 3" xfId="227"/>
    <cellStyle name="Normal 2" xfId="183"/>
    <cellStyle name="Normal 22" xfId="184"/>
    <cellStyle name="Normal 3" xfId="185"/>
    <cellStyle name="Normal 3 2" xfId="228"/>
    <cellStyle name="Normal 3 2 2" xfId="278"/>
    <cellStyle name="Normal 3 3" xfId="266"/>
    <cellStyle name="Normal 4" xfId="229"/>
    <cellStyle name="Normal 5" xfId="190"/>
    <cellStyle name="Normal 5 2" xfId="267"/>
    <cellStyle name="Normal 6" xfId="286"/>
    <cellStyle name="Normal 7" xfId="308"/>
    <cellStyle name="Satisfaisant 1" xfId="98"/>
    <cellStyle name="Satisfaisant 2" xfId="99"/>
    <cellStyle name="Satisfaisant 3" xfId="230"/>
    <cellStyle name="Sortie 1" xfId="101"/>
    <cellStyle name="Sortie 1 2" xfId="231"/>
    <cellStyle name="Sortie 1 2 2" xfId="279"/>
    <cellStyle name="Sortie 1 2 3" xfId="296"/>
    <cellStyle name="Sortie 1 2 4" xfId="302"/>
    <cellStyle name="Sortie 1 3" xfId="256"/>
    <cellStyle name="Sortie 2" xfId="102"/>
    <cellStyle name="Sortie 2 2" xfId="232"/>
    <cellStyle name="Sortie 2 2 2" xfId="280"/>
    <cellStyle name="Sortie 2 2 3" xfId="297"/>
    <cellStyle name="Sortie 2 2 4" xfId="303"/>
    <cellStyle name="Sortie 2 3" xfId="257"/>
    <cellStyle name="Sortie 3" xfId="233"/>
    <cellStyle name="Sortie 3 2" xfId="281"/>
    <cellStyle name="Sortie 3 3" xfId="298"/>
    <cellStyle name="Sortie 3 4" xfId="304"/>
    <cellStyle name="Sortie 4" xfId="255"/>
    <cellStyle name="Style 1" xfId="234"/>
    <cellStyle name="Texte explicatif 1" xfId="104"/>
    <cellStyle name="Texte explicatif 2" xfId="105"/>
    <cellStyle name="Texte explicatif 3" xfId="235"/>
    <cellStyle name="Titre 1" xfId="106"/>
    <cellStyle name="Titre 1 1" xfId="107"/>
    <cellStyle name="Titre 1 1 1" xfId="108"/>
    <cellStyle name="Titre 1 1 1 1" xfId="109"/>
    <cellStyle name="Titre 1 1 1 1 1" xfId="110"/>
    <cellStyle name="Titre 1 1 1 1 1 1" xfId="111"/>
    <cellStyle name="Titre 1 1 1 1 1 1 1" xfId="112"/>
    <cellStyle name="Titre 1 1 1 1 1 1 1 1" xfId="113"/>
    <cellStyle name="Titre 1 1 1 1 1 1 1 1 1" xfId="114"/>
    <cellStyle name="Titre 1 1 1 1 1 1 1 1 1 1" xfId="189"/>
    <cellStyle name="Titre 1 1 1 1 1 2" xfId="115"/>
    <cellStyle name="Titre 1 1 1 1 1 3" xfId="116"/>
    <cellStyle name="Titre 1 1 1 1 1 4" xfId="188"/>
    <cellStyle name="Titre 1 1 1 1 2" xfId="117"/>
    <cellStyle name="Titre 1 1 1 1 3" xfId="118"/>
    <cellStyle name="Titre 1 1 1 1 4" xfId="187"/>
    <cellStyle name="Titre 1 1 1 2" xfId="119"/>
    <cellStyle name="Titre 1 1 1 3" xfId="120"/>
    <cellStyle name="Titre 1 1 1 4" xfId="186"/>
    <cellStyle name="Titre 1 1 2" xfId="121"/>
    <cellStyle name="Titre 1 1 3" xfId="122"/>
    <cellStyle name="Titre 1 2" xfId="123"/>
    <cellStyle name="Titre 1 3" xfId="124"/>
    <cellStyle name="Titre 2" xfId="125"/>
    <cellStyle name="Titre 3" xfId="126"/>
    <cellStyle name="Titre 1 1" xfId="128"/>
    <cellStyle name="Titre 1 2" xfId="129"/>
    <cellStyle name="Titre 1 3" xfId="236"/>
    <cellStyle name="Titre 2 1" xfId="131"/>
    <cellStyle name="Titre 2 2" xfId="132"/>
    <cellStyle name="Titre 2 3" xfId="237"/>
    <cellStyle name="Titre 3 1" xfId="134"/>
    <cellStyle name="Titre 3 2" xfId="135"/>
    <cellStyle name="Titre 3 3" xfId="238"/>
    <cellStyle name="Titre 4 1" xfId="137"/>
    <cellStyle name="Titre 4 2" xfId="138"/>
    <cellStyle name="Titre 4 3" xfId="239"/>
    <cellStyle name="Total 1" xfId="140"/>
    <cellStyle name="Total 1 2" xfId="240"/>
    <cellStyle name="Total 1 2 2" xfId="283"/>
    <cellStyle name="Total 1 2 3" xfId="299"/>
    <cellStyle name="Total 1 2 4" xfId="305"/>
    <cellStyle name="Total 1 3" xfId="260"/>
    <cellStyle name="Total 2" xfId="141"/>
    <cellStyle name="Total 2 2" xfId="241"/>
    <cellStyle name="Total 2 2 2" xfId="284"/>
    <cellStyle name="Total 2 2 3" xfId="300"/>
    <cellStyle name="Total 2 2 4" xfId="306"/>
    <cellStyle name="Total 2 3" xfId="261"/>
    <cellStyle name="Total 3" xfId="242"/>
    <cellStyle name="Total 3 2" xfId="285"/>
    <cellStyle name="Total 3 3" xfId="301"/>
    <cellStyle name="Total 3 4" xfId="307"/>
    <cellStyle name="Total 4" xfId="259"/>
    <cellStyle name="Vérification 1" xfId="143"/>
    <cellStyle name="Vérification 2" xfId="144"/>
    <cellStyle name="Vérification 3" xfId="243"/>
    <cellStyle name="一般" xfId="0" builtinId="0"/>
    <cellStyle name="中等" xfId="94" builtinId="28" customBuiltin="1"/>
    <cellStyle name="合計" xfId="139" builtinId="25" customBuiltin="1"/>
    <cellStyle name="好" xfId="97" builtinId="26" customBuiltin="1"/>
    <cellStyle name="計算方式" xfId="76" builtinId="22" customBuiltin="1"/>
    <cellStyle name="連結的儲存格" xfId="79" builtinId="24" customBuiltin="1"/>
    <cellStyle name="備註" xfId="82" builtinId="10" customBuiltin="1"/>
    <cellStyle name="說明文字" xfId="103" builtinId="53" customBuiltin="1"/>
    <cellStyle name="輔色1" xfId="55" builtinId="29" customBuiltin="1"/>
    <cellStyle name="輔色2" xfId="58" builtinId="33" customBuiltin="1"/>
    <cellStyle name="輔色3" xfId="61" builtinId="37" customBuiltin="1"/>
    <cellStyle name="輔色4" xfId="64" builtinId="41" customBuiltin="1"/>
    <cellStyle name="輔色5" xfId="67" builtinId="45" customBuiltin="1"/>
    <cellStyle name="輔色6" xfId="70" builtinId="49" customBuiltin="1"/>
    <cellStyle name="標題 1" xfId="127" builtinId="16" customBuiltin="1"/>
    <cellStyle name="標題 2" xfId="130" builtinId="17" customBuiltin="1"/>
    <cellStyle name="標題 3" xfId="133" builtinId="18" customBuiltin="1"/>
    <cellStyle name="標題 4" xfId="136" builtinId="19" customBuiltin="1"/>
    <cellStyle name="輸入" xfId="85" builtinId="20" customBuiltin="1"/>
    <cellStyle name="輸出" xfId="100" builtinId="21" customBuiltin="1"/>
    <cellStyle name="檢查儲存格" xfId="142" builtinId="23" customBuiltin="1"/>
    <cellStyle name="壞" xfId="91" builtinId="27" customBuiltin="1"/>
    <cellStyle name="警告文字" xfId="73" builtinId="11" customBuiltin="1"/>
  </cellStyles>
  <dxfs count="4">
    <dxf>
      <font>
        <b val="0"/>
        <condense val="0"/>
        <extend val="0"/>
        <color indexed="9"/>
      </font>
    </dxf>
    <dxf>
      <font>
        <b val="0"/>
        <condense val="0"/>
        <extend val="0"/>
        <color indexed="9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47B8B8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FF"/>
      <color rgb="FFFF66FF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26" Type="http://schemas.openxmlformats.org/officeDocument/2006/relationships/image" Target="../media/image30.emf"/><Relationship Id="rId3" Type="http://schemas.openxmlformats.org/officeDocument/2006/relationships/image" Target="../media/image7.png"/><Relationship Id="rId21" Type="http://schemas.openxmlformats.org/officeDocument/2006/relationships/image" Target="../media/image25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5" Type="http://schemas.openxmlformats.org/officeDocument/2006/relationships/image" Target="../media/image29.emf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29" Type="http://schemas.openxmlformats.org/officeDocument/2006/relationships/image" Target="../media/image33.emf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32" Type="http://schemas.openxmlformats.org/officeDocument/2006/relationships/image" Target="../media/image36.emf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28" Type="http://schemas.openxmlformats.org/officeDocument/2006/relationships/image" Target="../media/image32.emf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31" Type="http://schemas.openxmlformats.org/officeDocument/2006/relationships/image" Target="../media/image35.emf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Relationship Id="rId27" Type="http://schemas.openxmlformats.org/officeDocument/2006/relationships/image" Target="../media/image31.emf"/><Relationship Id="rId30" Type="http://schemas.openxmlformats.org/officeDocument/2006/relationships/image" Target="../media/image34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jp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4" Type="http://schemas.openxmlformats.org/officeDocument/2006/relationships/image" Target="../media/image45.jp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Relationship Id="rId9" Type="http://schemas.openxmlformats.org/officeDocument/2006/relationships/image" Target="../media/image4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46088</xdr:colOff>
      <xdr:row>16</xdr:row>
      <xdr:rowOff>76814</xdr:rowOff>
    </xdr:from>
    <xdr:to>
      <xdr:col>37</xdr:col>
      <xdr:colOff>65093</xdr:colOff>
      <xdr:row>50</xdr:row>
      <xdr:rowOff>46088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356DF1FA-A435-4ED7-835C-245C934AD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04153" y="3410564"/>
          <a:ext cx="9728359" cy="6759677"/>
        </a:xfrm>
        <a:prstGeom prst="rect">
          <a:avLst/>
        </a:prstGeom>
      </xdr:spPr>
    </xdr:pic>
    <xdr:clientData/>
  </xdr:twoCellAnchor>
  <xdr:twoCellAnchor editAs="oneCell">
    <xdr:from>
      <xdr:col>10</xdr:col>
      <xdr:colOff>92177</xdr:colOff>
      <xdr:row>73</xdr:row>
      <xdr:rowOff>76814</xdr:rowOff>
    </xdr:from>
    <xdr:to>
      <xdr:col>32</xdr:col>
      <xdr:colOff>233177</xdr:colOff>
      <xdr:row>100</xdr:row>
      <xdr:rowOff>142603</xdr:rowOff>
    </xdr:to>
    <xdr:pic>
      <xdr:nvPicPr>
        <xdr:cNvPr id="4" name="Image 3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4758" y="14640846"/>
          <a:ext cx="7638096" cy="4628572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2</xdr:row>
      <xdr:rowOff>9525</xdr:rowOff>
    </xdr:from>
    <xdr:to>
      <xdr:col>6</xdr:col>
      <xdr:colOff>276024</xdr:colOff>
      <xdr:row>5</xdr:row>
      <xdr:rowOff>304699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2450" y="561975"/>
          <a:ext cx="1609524" cy="809524"/>
        </a:xfrm>
        <a:prstGeom prst="rect">
          <a:avLst/>
        </a:prstGeom>
      </xdr:spPr>
    </xdr:pic>
    <xdr:clientData/>
  </xdr:twoCellAnchor>
  <xdr:twoCellAnchor>
    <xdr:from>
      <xdr:col>21</xdr:col>
      <xdr:colOff>117449</xdr:colOff>
      <xdr:row>16</xdr:row>
      <xdr:rowOff>21258</xdr:rowOff>
    </xdr:from>
    <xdr:to>
      <xdr:col>30</xdr:col>
      <xdr:colOff>643184</xdr:colOff>
      <xdr:row>21</xdr:row>
      <xdr:rowOff>165712</xdr:rowOff>
    </xdr:to>
    <xdr:grpSp>
      <xdr:nvGrpSpPr>
        <xdr:cNvPr id="8" name="Groupe 7">
          <a:extLst>
            <a:ext uri="{FF2B5EF4-FFF2-40B4-BE49-F238E27FC236}">
              <a16:creationId xmlns="" xmlns:a16="http://schemas.microsoft.com/office/drawing/2014/main" id="{00000000-0008-0000-0000-000008000000}"/>
            </a:ext>
          </a:extLst>
        </xdr:cNvPr>
        <xdr:cNvGrpSpPr/>
      </xdr:nvGrpSpPr>
      <xdr:grpSpPr>
        <a:xfrm>
          <a:off x="6569868" y="3355008"/>
          <a:ext cx="3337147" cy="1143043"/>
          <a:chOff x="6781" y="3443869"/>
          <a:chExt cx="3352946" cy="1197404"/>
        </a:xfrm>
      </xdr:grpSpPr>
      <xdr:sp macro="" textlink="">
        <xdr:nvSpPr>
          <xdr:cNvPr id="9" name="ZoneTexte 8">
            <a:extLst>
              <a:ext uri="{FF2B5EF4-FFF2-40B4-BE49-F238E27FC236}">
                <a16:creationId xmlns="" xmlns:a16="http://schemas.microsoft.com/office/drawing/2014/main" id="{00000000-0008-0000-0000-000009000000}"/>
              </a:ext>
            </a:extLst>
          </xdr:cNvPr>
          <xdr:cNvSpPr txBox="1"/>
        </xdr:nvSpPr>
        <xdr:spPr>
          <a:xfrm>
            <a:off x="6781" y="3443869"/>
            <a:ext cx="2168236" cy="31519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Back hood adjustment under flap</a:t>
            </a:r>
          </a:p>
        </xdr:txBody>
      </xdr:sp>
      <xdr:cxnSp macro="">
        <xdr:nvCxnSpPr>
          <xdr:cNvPr id="10" name="Connecteur droit avec flèche 9">
            <a:extLst>
              <a:ext uri="{FF2B5EF4-FFF2-40B4-BE49-F238E27FC236}">
                <a16:creationId xmlns="" xmlns:a16="http://schemas.microsoft.com/office/drawing/2014/main" id="{00000000-0008-0000-0000-00000A000000}"/>
              </a:ext>
            </a:extLst>
          </xdr:cNvPr>
          <xdr:cNvCxnSpPr/>
        </xdr:nvCxnSpPr>
        <xdr:spPr bwMode="auto">
          <a:xfrm>
            <a:off x="2130136" y="3706091"/>
            <a:ext cx="1229591" cy="935182"/>
          </a:xfrm>
          <a:prstGeom prst="straightConnector1">
            <a:avLst/>
          </a:prstGeom>
          <a:solidFill>
            <a:srgbClr val="FFFFFF"/>
          </a:solidFill>
          <a:ln w="9525" cap="flat" cmpd="sng" algn="ctr">
            <a:solidFill>
              <a:srgbClr val="00B050"/>
            </a:solidFill>
            <a:prstDash val="solid"/>
            <a:round/>
            <a:headEnd type="none" w="med" len="med"/>
            <a:tailEnd type="arrow"/>
          </a:ln>
          <a:effectLst/>
        </xdr:spPr>
      </xdr:cxnSp>
    </xdr:grpSp>
    <xdr:clientData/>
  </xdr:twoCellAnchor>
  <xdr:twoCellAnchor>
    <xdr:from>
      <xdr:col>21</xdr:col>
      <xdr:colOff>107541</xdr:colOff>
      <xdr:row>23</xdr:row>
      <xdr:rowOff>92902</xdr:rowOff>
    </xdr:from>
    <xdr:to>
      <xdr:col>24</xdr:col>
      <xdr:colOff>305750</xdr:colOff>
      <xdr:row>29</xdr:row>
      <xdr:rowOff>138266</xdr:rowOff>
    </xdr:to>
    <xdr:grpSp>
      <xdr:nvGrpSpPr>
        <xdr:cNvPr id="26" name="Groupe 25">
          <a:extLst>
            <a:ext uri="{FF2B5EF4-FFF2-40B4-BE49-F238E27FC236}">
              <a16:creationId xmlns="" xmlns:a16="http://schemas.microsoft.com/office/drawing/2014/main" id="{00000000-0008-0000-0000-00001A000000}"/>
            </a:ext>
          </a:extLst>
        </xdr:cNvPr>
        <xdr:cNvGrpSpPr/>
      </xdr:nvGrpSpPr>
      <xdr:grpSpPr>
        <a:xfrm>
          <a:off x="6559960" y="4824676"/>
          <a:ext cx="1119984" cy="1243671"/>
          <a:chOff x="921277" y="2757428"/>
          <a:chExt cx="1118560" cy="1323172"/>
        </a:xfrm>
      </xdr:grpSpPr>
      <xdr:sp macro="" textlink="">
        <xdr:nvSpPr>
          <xdr:cNvPr id="27" name="ZoneTexte 26">
            <a:extLst>
              <a:ext uri="{FF2B5EF4-FFF2-40B4-BE49-F238E27FC236}">
                <a16:creationId xmlns="" xmlns:a16="http://schemas.microsoft.com/office/drawing/2014/main" id="{00000000-0008-0000-0000-00001B000000}"/>
              </a:ext>
            </a:extLst>
          </xdr:cNvPr>
          <xdr:cNvSpPr txBox="1"/>
        </xdr:nvSpPr>
        <xdr:spPr>
          <a:xfrm>
            <a:off x="1194955" y="2757428"/>
            <a:ext cx="844882" cy="603993"/>
          </a:xfrm>
          <a:prstGeom prst="rect">
            <a:avLst/>
          </a:prstGeom>
          <a:solidFill>
            <a:schemeClr val="bg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NEW</a:t>
            </a:r>
            <a:r>
              <a:rPr lang="fr-FR" sz="1100" baseline="0"/>
              <a:t> EIDER RUBBER PLATE</a:t>
            </a:r>
            <a:endParaRPr lang="fr-FR" sz="1100"/>
          </a:p>
        </xdr:txBody>
      </xdr:sp>
      <xdr:cxnSp macro="">
        <xdr:nvCxnSpPr>
          <xdr:cNvPr id="28" name="Connecteur droit avec flèche 2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CxnSpPr/>
        </xdr:nvCxnSpPr>
        <xdr:spPr bwMode="auto">
          <a:xfrm flipH="1">
            <a:off x="921277" y="3377766"/>
            <a:ext cx="506330" cy="702834"/>
          </a:xfrm>
          <a:prstGeom prst="straightConnector1">
            <a:avLst/>
          </a:prstGeom>
          <a:solidFill>
            <a:srgbClr val="FFFFFF"/>
          </a:solidFill>
          <a:ln w="9525" cap="flat" cmpd="sng" algn="ctr">
            <a:solidFill>
              <a:srgbClr val="00B050"/>
            </a:solidFill>
            <a:prstDash val="solid"/>
            <a:round/>
            <a:headEnd type="none" w="med" len="med"/>
            <a:tailEnd type="arrow"/>
          </a:ln>
          <a:effectLst/>
        </xdr:spPr>
      </xdr:cxnSp>
    </xdr:grpSp>
    <xdr:clientData/>
  </xdr:twoCellAnchor>
  <xdr:twoCellAnchor>
    <xdr:from>
      <xdr:col>38</xdr:col>
      <xdr:colOff>100278</xdr:colOff>
      <xdr:row>13</xdr:row>
      <xdr:rowOff>140499</xdr:rowOff>
    </xdr:from>
    <xdr:to>
      <xdr:col>43</xdr:col>
      <xdr:colOff>429324</xdr:colOff>
      <xdr:row>15</xdr:row>
      <xdr:rowOff>175134</xdr:rowOff>
    </xdr:to>
    <xdr:sp macro="" textlink="">
      <xdr:nvSpPr>
        <xdr:cNvPr id="39" name="ZoneTexte 38">
          <a:extLst>
            <a:ext uri="{FF2B5EF4-FFF2-40B4-BE49-F238E27FC236}">
              <a16:creationId xmlns=""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2574955" y="2875096"/>
          <a:ext cx="1865337" cy="43407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100"/>
            <a:t>NO VISIBLE TOPSTITCHINGS</a:t>
          </a:r>
        </a:p>
      </xdr:txBody>
    </xdr:sp>
    <xdr:clientData/>
  </xdr:twoCellAnchor>
  <xdr:twoCellAnchor>
    <xdr:from>
      <xdr:col>30</xdr:col>
      <xdr:colOff>579081</xdr:colOff>
      <xdr:row>67</xdr:row>
      <xdr:rowOff>86779</xdr:rowOff>
    </xdr:from>
    <xdr:to>
      <xdr:col>33</xdr:col>
      <xdr:colOff>263833</xdr:colOff>
      <xdr:row>70</xdr:row>
      <xdr:rowOff>141893</xdr:rowOff>
    </xdr:to>
    <xdr:sp macro="" textlink="">
      <xdr:nvSpPr>
        <xdr:cNvPr id="47" name="Légende encadrée 1 46">
          <a:extLst>
            <a:ext uri="{FF2B5EF4-FFF2-40B4-BE49-F238E27FC236}">
              <a16:creationId xmlns="" xmlns:a16="http://schemas.microsoft.com/office/drawing/2014/main" id="{00000000-0008-0000-0000-00002F000000}"/>
            </a:ext>
          </a:extLst>
        </xdr:cNvPr>
        <xdr:cNvSpPr/>
      </xdr:nvSpPr>
      <xdr:spPr bwMode="auto">
        <a:xfrm>
          <a:off x="9842912" y="13636860"/>
          <a:ext cx="1359308" cy="562089"/>
        </a:xfrm>
        <a:prstGeom prst="borderCallout1">
          <a:avLst>
            <a:gd name="adj1" fmla="val 33702"/>
            <a:gd name="adj2" fmla="val -2570"/>
            <a:gd name="adj3" fmla="val 294683"/>
            <a:gd name="adj4" fmla="val -76276"/>
          </a:avLst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b="0">
              <a:solidFill>
                <a:sysClr val="windowText" lastClr="000000"/>
              </a:solidFill>
              <a:effectLst/>
            </a:rPr>
            <a:t>3 CONNEXION LOOPS</a:t>
          </a:r>
          <a:r>
            <a:rPr lang="fr-FR" b="0" baseline="0">
              <a:solidFill>
                <a:sysClr val="windowText" lastClr="000000"/>
              </a:solidFill>
              <a:effectLst/>
            </a:rPr>
            <a:t> (BACK COLLAR+CUFFS) WITH OUTER JACKET</a:t>
          </a:r>
          <a:endParaRPr lang="fr-FR" b="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23</xdr:col>
      <xdr:colOff>45170</xdr:colOff>
      <xdr:row>69</xdr:row>
      <xdr:rowOff>88028</xdr:rowOff>
    </xdr:from>
    <xdr:to>
      <xdr:col>27</xdr:col>
      <xdr:colOff>122653</xdr:colOff>
      <xdr:row>72</xdr:row>
      <xdr:rowOff>24138</xdr:rowOff>
    </xdr:to>
    <xdr:sp macro="" textlink="">
      <xdr:nvSpPr>
        <xdr:cNvPr id="48" name="Légende encadrée 1 47">
          <a:extLst>
            <a:ext uri="{FF2B5EF4-FFF2-40B4-BE49-F238E27FC236}">
              <a16:creationId xmlns="" xmlns:a16="http://schemas.microsoft.com/office/drawing/2014/main" id="{00000000-0008-0000-0000-000030000000}"/>
            </a:ext>
          </a:extLst>
        </xdr:cNvPr>
        <xdr:cNvSpPr/>
      </xdr:nvSpPr>
      <xdr:spPr bwMode="auto">
        <a:xfrm>
          <a:off x="7112105" y="13976093"/>
          <a:ext cx="1352604" cy="443085"/>
        </a:xfrm>
        <a:prstGeom prst="borderCallout1">
          <a:avLst>
            <a:gd name="adj1" fmla="val 33702"/>
            <a:gd name="adj2" fmla="val -2570"/>
            <a:gd name="adj3" fmla="val 465621"/>
            <a:gd name="adj4" fmla="val -56587"/>
          </a:avLst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r>
            <a:rPr lang="fr-FR" sz="1100">
              <a:effectLst/>
              <a:latin typeface="+mn-lt"/>
              <a:ea typeface="+mn-ea"/>
              <a:cs typeface="+mn-cs"/>
            </a:rPr>
            <a:t>NEW EIDER RUBBER PLATE</a:t>
          </a:r>
          <a:endParaRPr lang="fr-FR">
            <a:effectLst/>
          </a:endParaRPr>
        </a:p>
      </xdr:txBody>
    </xdr:sp>
    <xdr:clientData/>
  </xdr:twoCellAnchor>
  <xdr:twoCellAnchor>
    <xdr:from>
      <xdr:col>6</xdr:col>
      <xdr:colOff>221423</xdr:colOff>
      <xdr:row>70</xdr:row>
      <xdr:rowOff>85354</xdr:rowOff>
    </xdr:from>
    <xdr:to>
      <xdr:col>11</xdr:col>
      <xdr:colOff>203818</xdr:colOff>
      <xdr:row>73</xdr:row>
      <xdr:rowOff>21464</xdr:rowOff>
    </xdr:to>
    <xdr:sp macro="" textlink="">
      <xdr:nvSpPr>
        <xdr:cNvPr id="50" name="Légende encadrée 1 49">
          <a:extLst>
            <a:ext uri="{FF2B5EF4-FFF2-40B4-BE49-F238E27FC236}">
              <a16:creationId xmlns="" xmlns:a16="http://schemas.microsoft.com/office/drawing/2014/main" id="{00000000-0008-0000-0000-000032000000}"/>
            </a:ext>
          </a:extLst>
        </xdr:cNvPr>
        <xdr:cNvSpPr/>
      </xdr:nvSpPr>
      <xdr:spPr bwMode="auto">
        <a:xfrm>
          <a:off x="2107373" y="14382379"/>
          <a:ext cx="1554020" cy="421885"/>
        </a:xfrm>
        <a:prstGeom prst="borderCallout1">
          <a:avLst>
            <a:gd name="adj1" fmla="val 123789"/>
            <a:gd name="adj2" fmla="val 85087"/>
            <a:gd name="adj3" fmla="val 534074"/>
            <a:gd name="adj4" fmla="val 190156"/>
          </a:avLst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b="0">
              <a:solidFill>
                <a:sysClr val="windowText" lastClr="000000"/>
              </a:solidFill>
              <a:effectLst/>
            </a:rPr>
            <a:t>VISIBLE ZIPPED</a:t>
          </a:r>
          <a:r>
            <a:rPr lang="fr-FR" b="0" baseline="0">
              <a:solidFill>
                <a:sysClr val="windowText" lastClr="000000"/>
              </a:solidFill>
              <a:effectLst/>
            </a:rPr>
            <a:t> FRONT OPENING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b="0" baseline="0">
              <a:solidFill>
                <a:sysClr val="windowText" lastClr="000000"/>
              </a:solidFill>
              <a:effectLst/>
            </a:rPr>
            <a:t>ASYMETRICAL POSITION</a:t>
          </a:r>
          <a:endParaRPr lang="fr-FR" b="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3</xdr:col>
      <xdr:colOff>153629</xdr:colOff>
      <xdr:row>77</xdr:row>
      <xdr:rowOff>138267</xdr:rowOff>
    </xdr:from>
    <xdr:to>
      <xdr:col>8</xdr:col>
      <xdr:colOff>136024</xdr:colOff>
      <xdr:row>80</xdr:row>
      <xdr:rowOff>74377</xdr:rowOff>
    </xdr:to>
    <xdr:sp macro="" textlink="">
      <xdr:nvSpPr>
        <xdr:cNvPr id="55" name="Légende encadrée 1 54">
          <a:extLst>
            <a:ext uri="{FF2B5EF4-FFF2-40B4-BE49-F238E27FC236}">
              <a16:creationId xmlns="" xmlns:a16="http://schemas.microsoft.com/office/drawing/2014/main" id="{00000000-0008-0000-0000-000037000000}"/>
            </a:ext>
          </a:extLst>
        </xdr:cNvPr>
        <xdr:cNvSpPr/>
      </xdr:nvSpPr>
      <xdr:spPr bwMode="auto">
        <a:xfrm>
          <a:off x="1075403" y="15378267"/>
          <a:ext cx="1518686" cy="443086"/>
        </a:xfrm>
        <a:prstGeom prst="borderCallout1">
          <a:avLst>
            <a:gd name="adj1" fmla="val 123789"/>
            <a:gd name="adj2" fmla="val 85087"/>
            <a:gd name="adj3" fmla="val 371113"/>
            <a:gd name="adj4" fmla="val 226573"/>
          </a:avLst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b="0">
              <a:solidFill>
                <a:sysClr val="windowText" lastClr="000000"/>
              </a:solidFill>
              <a:effectLst/>
            </a:rPr>
            <a:t>QUILTING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b="0">
              <a:solidFill>
                <a:sysClr val="windowText" lastClr="000000"/>
              </a:solidFill>
              <a:effectLst/>
            </a:rPr>
            <a:t>FAKE DOWN</a:t>
          </a:r>
          <a:r>
            <a:rPr lang="fr-FR" b="0" baseline="0">
              <a:solidFill>
                <a:sysClr val="windowText" lastClr="000000"/>
              </a:solidFill>
              <a:effectLst/>
            </a:rPr>
            <a:t> PADDING</a:t>
          </a:r>
          <a:endParaRPr lang="fr-FR" b="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3</xdr:col>
      <xdr:colOff>122904</xdr:colOff>
      <xdr:row>87</xdr:row>
      <xdr:rowOff>138267</xdr:rowOff>
    </xdr:from>
    <xdr:to>
      <xdr:col>8</xdr:col>
      <xdr:colOff>105299</xdr:colOff>
      <xdr:row>90</xdr:row>
      <xdr:rowOff>74377</xdr:rowOff>
    </xdr:to>
    <xdr:sp macro="" textlink="">
      <xdr:nvSpPr>
        <xdr:cNvPr id="56" name="Légende encadrée 1 55">
          <a:extLst>
            <a:ext uri="{FF2B5EF4-FFF2-40B4-BE49-F238E27FC236}">
              <a16:creationId xmlns="" xmlns:a16="http://schemas.microsoft.com/office/drawing/2014/main" id="{00000000-0008-0000-0000-000038000000}"/>
            </a:ext>
          </a:extLst>
        </xdr:cNvPr>
        <xdr:cNvSpPr/>
      </xdr:nvSpPr>
      <xdr:spPr bwMode="auto">
        <a:xfrm>
          <a:off x="1044678" y="17068186"/>
          <a:ext cx="1518686" cy="443086"/>
        </a:xfrm>
        <a:prstGeom prst="borderCallout1">
          <a:avLst>
            <a:gd name="adj1" fmla="val 123789"/>
            <a:gd name="adj2" fmla="val 85087"/>
            <a:gd name="adj3" fmla="val 170013"/>
            <a:gd name="adj4" fmla="val 213423"/>
          </a:avLst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b="0">
              <a:solidFill>
                <a:sysClr val="windowText" lastClr="000000"/>
              </a:solidFill>
              <a:effectLst/>
            </a:rPr>
            <a:t>HAND POCKETS, NO</a:t>
          </a:r>
          <a:r>
            <a:rPr lang="fr-FR" b="0" baseline="0">
              <a:solidFill>
                <a:sysClr val="windowText" lastClr="000000"/>
              </a:solidFill>
              <a:effectLst/>
            </a:rPr>
            <a:t> ZIPPER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b="0" baseline="0">
              <a:solidFill>
                <a:sysClr val="windowText" lastClr="000000"/>
              </a:solidFill>
              <a:effectLst/>
            </a:rPr>
            <a:t>BIAS FINISHING</a:t>
          </a:r>
          <a:endParaRPr lang="fr-FR" b="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</xdr:col>
      <xdr:colOff>61452</xdr:colOff>
      <xdr:row>47</xdr:row>
      <xdr:rowOff>122904</xdr:rowOff>
    </xdr:from>
    <xdr:to>
      <xdr:col>22</xdr:col>
      <xdr:colOff>96088</xdr:colOff>
      <xdr:row>50</xdr:row>
      <xdr:rowOff>189939</xdr:rowOff>
    </xdr:to>
    <xdr:grpSp>
      <xdr:nvGrpSpPr>
        <xdr:cNvPr id="58" name="Groupe 57">
          <a:extLst>
            <a:ext uri="{FF2B5EF4-FFF2-40B4-BE49-F238E27FC236}">
              <a16:creationId xmlns="" xmlns:a16="http://schemas.microsoft.com/office/drawing/2014/main" id="{00000000-0008-0000-0000-00003A000000}"/>
            </a:ext>
          </a:extLst>
        </xdr:cNvPr>
        <xdr:cNvGrpSpPr/>
      </xdr:nvGrpSpPr>
      <xdr:grpSpPr>
        <a:xfrm>
          <a:off x="4977581" y="9647904"/>
          <a:ext cx="1878184" cy="666188"/>
          <a:chOff x="635468" y="2917395"/>
          <a:chExt cx="1905000" cy="688840"/>
        </a:xfrm>
      </xdr:grpSpPr>
      <xdr:sp macro="" textlink="">
        <xdr:nvSpPr>
          <xdr:cNvPr id="59" name="ZoneTexte 58">
            <a:extLst>
              <a:ext uri="{FF2B5EF4-FFF2-40B4-BE49-F238E27FC236}">
                <a16:creationId xmlns="" xmlns:a16="http://schemas.microsoft.com/office/drawing/2014/main" id="{00000000-0008-0000-0000-00003B000000}"/>
              </a:ext>
            </a:extLst>
          </xdr:cNvPr>
          <xdr:cNvSpPr txBox="1"/>
        </xdr:nvSpPr>
        <xdr:spPr>
          <a:xfrm>
            <a:off x="635468" y="3279035"/>
            <a:ext cx="1433945" cy="3272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Cuff flaps with</a:t>
            </a:r>
            <a:r>
              <a:rPr lang="fr-FR" sz="1100" baseline="0"/>
              <a:t> snaps</a:t>
            </a:r>
            <a:endParaRPr lang="fr-FR" sz="1100"/>
          </a:p>
        </xdr:txBody>
      </xdr:sp>
      <xdr:cxnSp macro="">
        <xdr:nvCxnSpPr>
          <xdr:cNvPr id="60" name="Connecteur droit avec flèche 59">
            <a:extLst>
              <a:ext uri="{FF2B5EF4-FFF2-40B4-BE49-F238E27FC236}">
                <a16:creationId xmlns="" xmlns:a16="http://schemas.microsoft.com/office/drawing/2014/main" id="{00000000-0008-0000-0000-00003C000000}"/>
              </a:ext>
            </a:extLst>
          </xdr:cNvPr>
          <xdr:cNvCxnSpPr>
            <a:stCxn id="59" idx="3"/>
          </xdr:cNvCxnSpPr>
        </xdr:nvCxnSpPr>
        <xdr:spPr bwMode="auto">
          <a:xfrm flipV="1">
            <a:off x="2069413" y="2917395"/>
            <a:ext cx="471055" cy="525240"/>
          </a:xfrm>
          <a:prstGeom prst="straightConnector1">
            <a:avLst/>
          </a:prstGeom>
          <a:solidFill>
            <a:srgbClr val="FFFFFF"/>
          </a:solidFill>
          <a:ln w="9525" cap="flat" cmpd="sng" algn="ctr">
            <a:solidFill>
              <a:srgbClr val="00B050"/>
            </a:solidFill>
            <a:prstDash val="solid"/>
            <a:round/>
            <a:headEnd type="none" w="med" len="med"/>
            <a:tailEnd type="arrow"/>
          </a:ln>
          <a:effectLst/>
        </xdr:spPr>
      </xdr:cxnSp>
    </xdr:grpSp>
    <xdr:clientData/>
  </xdr:twoCellAnchor>
  <xdr:twoCellAnchor>
    <xdr:from>
      <xdr:col>29</xdr:col>
      <xdr:colOff>199718</xdr:colOff>
      <xdr:row>47</xdr:row>
      <xdr:rowOff>92188</xdr:rowOff>
    </xdr:from>
    <xdr:to>
      <xdr:col>33</xdr:col>
      <xdr:colOff>96088</xdr:colOff>
      <xdr:row>51</xdr:row>
      <xdr:rowOff>92186</xdr:rowOff>
    </xdr:to>
    <xdr:grpSp>
      <xdr:nvGrpSpPr>
        <xdr:cNvPr id="61" name="Groupe 60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GrpSpPr/>
      </xdr:nvGrpSpPr>
      <xdr:grpSpPr>
        <a:xfrm>
          <a:off x="9156291" y="9617188"/>
          <a:ext cx="1878184" cy="798869"/>
          <a:chOff x="401733" y="2695003"/>
          <a:chExt cx="1905000" cy="826030"/>
        </a:xfrm>
      </xdr:grpSpPr>
      <xdr:sp macro="" textlink="">
        <xdr:nvSpPr>
          <xdr:cNvPr id="62" name="ZoneTexte 61">
            <a:extLst>
              <a:ext uri="{FF2B5EF4-FFF2-40B4-BE49-F238E27FC236}">
                <a16:creationId xmlns="" xmlns:a16="http://schemas.microsoft.com/office/drawing/2014/main" id="{00000000-0008-0000-0000-00003E000000}"/>
              </a:ext>
            </a:extLst>
          </xdr:cNvPr>
          <xdr:cNvSpPr txBox="1"/>
        </xdr:nvSpPr>
        <xdr:spPr>
          <a:xfrm>
            <a:off x="401733" y="3056639"/>
            <a:ext cx="1433945" cy="46439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Adjustable bottom hem</a:t>
            </a:r>
          </a:p>
        </xdr:txBody>
      </xdr:sp>
      <xdr:cxnSp macro="">
        <xdr:nvCxnSpPr>
          <xdr:cNvPr id="63" name="Connecteur droit avec flèche 62">
            <a:extLst>
              <a:ext uri="{FF2B5EF4-FFF2-40B4-BE49-F238E27FC236}">
                <a16:creationId xmlns="" xmlns:a16="http://schemas.microsoft.com/office/drawing/2014/main" id="{00000000-0008-0000-0000-00003F000000}"/>
              </a:ext>
            </a:extLst>
          </xdr:cNvPr>
          <xdr:cNvCxnSpPr>
            <a:stCxn id="62" idx="3"/>
          </xdr:cNvCxnSpPr>
        </xdr:nvCxnSpPr>
        <xdr:spPr bwMode="auto">
          <a:xfrm flipV="1">
            <a:off x="1835678" y="2695003"/>
            <a:ext cx="471055" cy="593833"/>
          </a:xfrm>
          <a:prstGeom prst="straightConnector1">
            <a:avLst/>
          </a:prstGeom>
          <a:solidFill>
            <a:srgbClr val="FFFFFF"/>
          </a:solidFill>
          <a:ln w="9525" cap="flat" cmpd="sng" algn="ctr">
            <a:solidFill>
              <a:srgbClr val="00B050"/>
            </a:solidFill>
            <a:prstDash val="solid"/>
            <a:round/>
            <a:headEnd type="none" w="med" len="med"/>
            <a:tailEnd type="arrow"/>
          </a:ln>
          <a:effectLst/>
        </xdr:spPr>
      </xdr:cxnSp>
    </xdr:grpSp>
    <xdr:clientData/>
  </xdr:twoCellAnchor>
  <xdr:twoCellAnchor>
    <xdr:from>
      <xdr:col>28</xdr:col>
      <xdr:colOff>92177</xdr:colOff>
      <xdr:row>47</xdr:row>
      <xdr:rowOff>153630</xdr:rowOff>
    </xdr:from>
    <xdr:to>
      <xdr:col>29</xdr:col>
      <xdr:colOff>199718</xdr:colOff>
      <xdr:row>50</xdr:row>
      <xdr:rowOff>67338</xdr:rowOff>
    </xdr:to>
    <xdr:cxnSp macro="">
      <xdr:nvCxnSpPr>
        <xdr:cNvPr id="64" name="Connecteur droit avec flèche 63">
          <a:extLst>
            <a:ext uri="{FF2B5EF4-FFF2-40B4-BE49-F238E27FC236}">
              <a16:creationId xmlns="" xmlns:a16="http://schemas.microsoft.com/office/drawing/2014/main" id="{00000000-0008-0000-0000-000040000000}"/>
            </a:ext>
          </a:extLst>
        </xdr:cNvPr>
        <xdr:cNvCxnSpPr>
          <a:stCxn id="62" idx="1"/>
        </xdr:cNvCxnSpPr>
      </xdr:nvCxnSpPr>
      <xdr:spPr bwMode="auto">
        <a:xfrm flipH="1" flipV="1">
          <a:off x="8741492" y="9678630"/>
          <a:ext cx="414799" cy="512861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arrow"/>
        </a:ln>
        <a:effectLst/>
      </xdr:spPr>
    </xdr:cxnSp>
    <xdr:clientData/>
  </xdr:twoCellAnchor>
  <xdr:twoCellAnchor>
    <xdr:from>
      <xdr:col>17</xdr:col>
      <xdr:colOff>147652</xdr:colOff>
      <xdr:row>22</xdr:row>
      <xdr:rowOff>189831</xdr:rowOff>
    </xdr:from>
    <xdr:to>
      <xdr:col>21</xdr:col>
      <xdr:colOff>215081</xdr:colOff>
      <xdr:row>30</xdr:row>
      <xdr:rowOff>4931</xdr:rowOff>
    </xdr:to>
    <xdr:grpSp>
      <xdr:nvGrpSpPr>
        <xdr:cNvPr id="69" name="Groupe 68">
          <a:extLst>
            <a:ext uri="{FF2B5EF4-FFF2-40B4-BE49-F238E27FC236}">
              <a16:creationId xmlns="" xmlns:a16="http://schemas.microsoft.com/office/drawing/2014/main" id="{00000000-0008-0000-0000-000045000000}"/>
            </a:ext>
          </a:extLst>
        </xdr:cNvPr>
        <xdr:cNvGrpSpPr/>
      </xdr:nvGrpSpPr>
      <xdr:grpSpPr>
        <a:xfrm>
          <a:off x="5371039" y="4721887"/>
          <a:ext cx="1296461" cy="1412842"/>
          <a:chOff x="846960" y="2757428"/>
          <a:chExt cx="1282536" cy="1505818"/>
        </a:xfrm>
      </xdr:grpSpPr>
      <xdr:sp macro="" textlink="">
        <xdr:nvSpPr>
          <xdr:cNvPr id="70" name="ZoneTexte 69">
            <a:extLst>
              <a:ext uri="{FF2B5EF4-FFF2-40B4-BE49-F238E27FC236}">
                <a16:creationId xmlns="" xmlns:a16="http://schemas.microsoft.com/office/drawing/2014/main" id="{00000000-0008-0000-0000-000046000000}"/>
              </a:ext>
            </a:extLst>
          </xdr:cNvPr>
          <xdr:cNvSpPr txBox="1"/>
        </xdr:nvSpPr>
        <xdr:spPr>
          <a:xfrm>
            <a:off x="1194955" y="2757428"/>
            <a:ext cx="934541" cy="513330"/>
          </a:xfrm>
          <a:prstGeom prst="rect">
            <a:avLst/>
          </a:prstGeom>
          <a:solidFill>
            <a:schemeClr val="bg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NEW</a:t>
            </a:r>
            <a:r>
              <a:rPr lang="fr-FR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EIDER LOGO</a:t>
            </a:r>
            <a:endParaRPr lang="fr-FR">
              <a:effectLst/>
            </a:endParaRPr>
          </a:p>
        </xdr:txBody>
      </xdr:sp>
      <xdr:cxnSp macro="">
        <xdr:nvCxnSpPr>
          <xdr:cNvPr id="71" name="Connecteur droit avec flèche 70">
            <a:extLst>
              <a:ext uri="{FF2B5EF4-FFF2-40B4-BE49-F238E27FC236}">
                <a16:creationId xmlns="" xmlns:a16="http://schemas.microsoft.com/office/drawing/2014/main" id="{00000000-0008-0000-0000-000047000000}"/>
              </a:ext>
            </a:extLst>
          </xdr:cNvPr>
          <xdr:cNvCxnSpPr/>
        </xdr:nvCxnSpPr>
        <xdr:spPr bwMode="auto">
          <a:xfrm flipH="1">
            <a:off x="846960" y="3288359"/>
            <a:ext cx="462300" cy="974887"/>
          </a:xfrm>
          <a:prstGeom prst="straightConnector1">
            <a:avLst/>
          </a:prstGeom>
          <a:solidFill>
            <a:srgbClr val="FFFFFF"/>
          </a:solidFill>
          <a:ln w="9525" cap="flat" cmpd="sng" algn="ctr">
            <a:solidFill>
              <a:srgbClr val="00B050"/>
            </a:solidFill>
            <a:prstDash val="solid"/>
            <a:round/>
            <a:headEnd type="none" w="med" len="med"/>
            <a:tailEnd type="arrow"/>
          </a:ln>
          <a:effectLst/>
        </xdr:spPr>
      </xdr:cxnSp>
    </xdr:grpSp>
    <xdr:clientData/>
  </xdr:twoCellAnchor>
  <xdr:twoCellAnchor>
    <xdr:from>
      <xdr:col>31</xdr:col>
      <xdr:colOff>215080</xdr:colOff>
      <xdr:row>47</xdr:row>
      <xdr:rowOff>138266</xdr:rowOff>
    </xdr:from>
    <xdr:to>
      <xdr:col>37</xdr:col>
      <xdr:colOff>158385</xdr:colOff>
      <xdr:row>52</xdr:row>
      <xdr:rowOff>13409</xdr:rowOff>
    </xdr:to>
    <xdr:grpSp>
      <xdr:nvGrpSpPr>
        <xdr:cNvPr id="75" name="Groupe 74">
          <a:extLst>
            <a:ext uri="{FF2B5EF4-FFF2-40B4-BE49-F238E27FC236}">
              <a16:creationId xmlns="" xmlns:a16="http://schemas.microsoft.com/office/drawing/2014/main" id="{00000000-0008-0000-0000-00004B000000}"/>
            </a:ext>
          </a:extLst>
        </xdr:cNvPr>
        <xdr:cNvGrpSpPr/>
      </xdr:nvGrpSpPr>
      <xdr:grpSpPr>
        <a:xfrm>
          <a:off x="10277782" y="9663266"/>
          <a:ext cx="2048022" cy="873732"/>
          <a:chOff x="-2294733" y="2295333"/>
          <a:chExt cx="2059055" cy="881986"/>
        </a:xfrm>
      </xdr:grpSpPr>
      <xdr:sp macro="" textlink="">
        <xdr:nvSpPr>
          <xdr:cNvPr id="76" name="ZoneTexte 75">
            <a:extLst>
              <a:ext uri="{FF2B5EF4-FFF2-40B4-BE49-F238E27FC236}">
                <a16:creationId xmlns="" xmlns:a16="http://schemas.microsoft.com/office/drawing/2014/main" id="{00000000-0008-0000-0000-00004C000000}"/>
              </a:ext>
            </a:extLst>
          </xdr:cNvPr>
          <xdr:cNvSpPr txBox="1"/>
        </xdr:nvSpPr>
        <xdr:spPr>
          <a:xfrm>
            <a:off x="-1738897" y="2664702"/>
            <a:ext cx="1503219" cy="51261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Back of jacket is longer than front</a:t>
            </a:r>
          </a:p>
        </xdr:txBody>
      </xdr:sp>
      <xdr:cxnSp macro="">
        <xdr:nvCxnSpPr>
          <xdr:cNvPr id="77" name="Connecteur droit avec flèche 76">
            <a:extLst>
              <a:ext uri="{FF2B5EF4-FFF2-40B4-BE49-F238E27FC236}">
                <a16:creationId xmlns="" xmlns:a16="http://schemas.microsoft.com/office/drawing/2014/main" id="{00000000-0008-0000-0000-00004D000000}"/>
              </a:ext>
            </a:extLst>
          </xdr:cNvPr>
          <xdr:cNvCxnSpPr>
            <a:stCxn id="76" idx="0"/>
          </xdr:cNvCxnSpPr>
        </xdr:nvCxnSpPr>
        <xdr:spPr bwMode="auto">
          <a:xfrm flipH="1" flipV="1">
            <a:off x="-2294733" y="2295333"/>
            <a:ext cx="1307446" cy="369369"/>
          </a:xfrm>
          <a:prstGeom prst="straightConnector1">
            <a:avLst/>
          </a:prstGeom>
          <a:solidFill>
            <a:srgbClr val="FFFFFF"/>
          </a:solidFill>
          <a:ln w="9525" cap="flat" cmpd="sng" algn="ctr">
            <a:solidFill>
              <a:srgbClr val="00B050"/>
            </a:solidFill>
            <a:prstDash val="solid"/>
            <a:round/>
            <a:headEnd type="none" w="med" len="med"/>
            <a:tailEnd type="arrow"/>
          </a:ln>
          <a:effectLst/>
        </xdr:spPr>
      </xdr:cxnSp>
    </xdr:grpSp>
    <xdr:clientData/>
  </xdr:twoCellAnchor>
  <xdr:twoCellAnchor>
    <xdr:from>
      <xdr:col>3</xdr:col>
      <xdr:colOff>282250</xdr:colOff>
      <xdr:row>41</xdr:row>
      <xdr:rowOff>142662</xdr:rowOff>
    </xdr:from>
    <xdr:to>
      <xdr:col>13</xdr:col>
      <xdr:colOff>35350</xdr:colOff>
      <xdr:row>45</xdr:row>
      <xdr:rowOff>137766</xdr:rowOff>
    </xdr:to>
    <xdr:grpSp>
      <xdr:nvGrpSpPr>
        <xdr:cNvPr id="78" name="Groupe 77">
          <a:extLst>
            <a:ext uri="{FF2B5EF4-FFF2-40B4-BE49-F238E27FC236}">
              <a16:creationId xmlns="" xmlns:a16="http://schemas.microsoft.com/office/drawing/2014/main" id="{00000000-0008-0000-0000-00004E000000}"/>
            </a:ext>
          </a:extLst>
        </xdr:cNvPr>
        <xdr:cNvGrpSpPr/>
      </xdr:nvGrpSpPr>
      <xdr:grpSpPr>
        <a:xfrm>
          <a:off x="1204024" y="8469356"/>
          <a:ext cx="2825681" cy="793975"/>
          <a:chOff x="623457" y="3113813"/>
          <a:chExt cx="2840180" cy="827804"/>
        </a:xfrm>
      </xdr:grpSpPr>
      <xdr:sp macro="" textlink="">
        <xdr:nvSpPr>
          <xdr:cNvPr id="79" name="ZoneTexte 78">
            <a:extLst>
              <a:ext uri="{FF2B5EF4-FFF2-40B4-BE49-F238E27FC236}">
                <a16:creationId xmlns="" xmlns:a16="http://schemas.microsoft.com/office/drawing/2014/main" id="{00000000-0008-0000-0000-00004F000000}"/>
              </a:ext>
            </a:extLst>
          </xdr:cNvPr>
          <xdr:cNvSpPr txBox="1"/>
        </xdr:nvSpPr>
        <xdr:spPr>
          <a:xfrm>
            <a:off x="623457" y="3307772"/>
            <a:ext cx="1025235" cy="63384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Zipped hand</a:t>
            </a:r>
            <a:r>
              <a:rPr lang="fr-FR" sz="1100" baseline="0"/>
              <a:t> pockets under flap</a:t>
            </a:r>
            <a:endParaRPr lang="fr-FR" sz="1100"/>
          </a:p>
        </xdr:txBody>
      </xdr:sp>
      <xdr:cxnSp macro="">
        <xdr:nvCxnSpPr>
          <xdr:cNvPr id="80" name="Connecteur droit avec flèche 79">
            <a:extLst>
              <a:ext uri="{FF2B5EF4-FFF2-40B4-BE49-F238E27FC236}">
                <a16:creationId xmlns="" xmlns:a16="http://schemas.microsoft.com/office/drawing/2014/main" id="{00000000-0008-0000-0000-000050000000}"/>
              </a:ext>
            </a:extLst>
          </xdr:cNvPr>
          <xdr:cNvCxnSpPr/>
        </xdr:nvCxnSpPr>
        <xdr:spPr bwMode="auto">
          <a:xfrm flipV="1">
            <a:off x="1662546" y="3113813"/>
            <a:ext cx="1801091" cy="467591"/>
          </a:xfrm>
          <a:prstGeom prst="straightConnector1">
            <a:avLst/>
          </a:prstGeom>
          <a:solidFill>
            <a:srgbClr val="FFFFFF"/>
          </a:solidFill>
          <a:ln w="9525" cap="flat" cmpd="sng" algn="ctr">
            <a:solidFill>
              <a:srgbClr val="00B050"/>
            </a:solidFill>
            <a:prstDash val="solid"/>
            <a:round/>
            <a:headEnd type="none" w="med" len="med"/>
            <a:tailEnd type="arrow"/>
          </a:ln>
          <a:effectLst/>
        </xdr:spPr>
      </xdr:cxnSp>
    </xdr:grpSp>
    <xdr:clientData/>
  </xdr:twoCellAnchor>
  <xdr:twoCellAnchor>
    <xdr:from>
      <xdr:col>25</xdr:col>
      <xdr:colOff>3662</xdr:colOff>
      <xdr:row>49</xdr:row>
      <xdr:rowOff>22867</xdr:rowOff>
    </xdr:from>
    <xdr:to>
      <xdr:col>28</xdr:col>
      <xdr:colOff>117994</xdr:colOff>
      <xdr:row>54</xdr:row>
      <xdr:rowOff>19218</xdr:rowOff>
    </xdr:to>
    <xdr:grpSp>
      <xdr:nvGrpSpPr>
        <xdr:cNvPr id="81" name="Groupe 80">
          <a:extLst>
            <a:ext uri="{FF2B5EF4-FFF2-40B4-BE49-F238E27FC236}">
              <a16:creationId xmlns="" xmlns:a16="http://schemas.microsoft.com/office/drawing/2014/main" id="{00000000-0008-0000-0000-000051000000}"/>
            </a:ext>
          </a:extLst>
        </xdr:cNvPr>
        <xdr:cNvGrpSpPr/>
      </xdr:nvGrpSpPr>
      <xdr:grpSpPr>
        <a:xfrm>
          <a:off x="7731202" y="9947302"/>
          <a:ext cx="1036107" cy="964214"/>
          <a:chOff x="538961" y="2449353"/>
          <a:chExt cx="1042552" cy="980344"/>
        </a:xfrm>
      </xdr:grpSpPr>
      <xdr:sp macro="" textlink="">
        <xdr:nvSpPr>
          <xdr:cNvPr id="82" name="ZoneTexte 81">
            <a:extLst>
              <a:ext uri="{FF2B5EF4-FFF2-40B4-BE49-F238E27FC236}">
                <a16:creationId xmlns="" xmlns:a16="http://schemas.microsoft.com/office/drawing/2014/main" id="{00000000-0008-0000-0000-000052000000}"/>
              </a:ext>
            </a:extLst>
          </xdr:cNvPr>
          <xdr:cNvSpPr txBox="1"/>
        </xdr:nvSpPr>
        <xdr:spPr>
          <a:xfrm>
            <a:off x="538961" y="3117964"/>
            <a:ext cx="1042552" cy="31173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No inner cuff</a:t>
            </a:r>
          </a:p>
        </xdr:txBody>
      </xdr:sp>
      <xdr:cxnSp macro="">
        <xdr:nvCxnSpPr>
          <xdr:cNvPr id="83" name="Connecteur droit avec flèche 82">
            <a:extLst>
              <a:ext uri="{FF2B5EF4-FFF2-40B4-BE49-F238E27FC236}">
                <a16:creationId xmlns="" xmlns:a16="http://schemas.microsoft.com/office/drawing/2014/main" id="{00000000-0008-0000-0000-000053000000}"/>
              </a:ext>
            </a:extLst>
          </xdr:cNvPr>
          <xdr:cNvCxnSpPr/>
        </xdr:nvCxnSpPr>
        <xdr:spPr bwMode="auto">
          <a:xfrm flipH="1" flipV="1">
            <a:off x="952480" y="2449353"/>
            <a:ext cx="152399" cy="602673"/>
          </a:xfrm>
          <a:prstGeom prst="straightConnector1">
            <a:avLst/>
          </a:prstGeom>
          <a:solidFill>
            <a:srgbClr val="FFFFFF"/>
          </a:solidFill>
          <a:ln w="9525" cap="flat" cmpd="sng" algn="ctr">
            <a:solidFill>
              <a:srgbClr val="00B050"/>
            </a:solidFill>
            <a:prstDash val="solid"/>
            <a:round/>
            <a:headEnd type="none" w="med" len="med"/>
            <a:tailEnd type="arrow"/>
          </a:ln>
          <a:effectLst/>
        </xdr:spPr>
      </xdr:cxnSp>
    </xdr:grpSp>
    <xdr:clientData/>
  </xdr:twoCellAnchor>
  <xdr:twoCellAnchor>
    <xdr:from>
      <xdr:col>3</xdr:col>
      <xdr:colOff>114308</xdr:colOff>
      <xdr:row>16</xdr:row>
      <xdr:rowOff>76815</xdr:rowOff>
    </xdr:from>
    <xdr:to>
      <xdr:col>13</xdr:col>
      <xdr:colOff>297143</xdr:colOff>
      <xdr:row>19</xdr:row>
      <xdr:rowOff>110380</xdr:rowOff>
    </xdr:to>
    <xdr:grpSp>
      <xdr:nvGrpSpPr>
        <xdr:cNvPr id="84" name="Groupe 83">
          <a:extLst>
            <a:ext uri="{FF2B5EF4-FFF2-40B4-BE49-F238E27FC236}">
              <a16:creationId xmlns="" xmlns:a16="http://schemas.microsoft.com/office/drawing/2014/main" id="{00000000-0008-0000-0000-000054000000}"/>
            </a:ext>
          </a:extLst>
        </xdr:cNvPr>
        <xdr:cNvGrpSpPr/>
      </xdr:nvGrpSpPr>
      <xdr:grpSpPr>
        <a:xfrm>
          <a:off x="1036082" y="3410565"/>
          <a:ext cx="3255416" cy="632718"/>
          <a:chOff x="207818" y="3550227"/>
          <a:chExt cx="3273137" cy="658091"/>
        </a:xfrm>
      </xdr:grpSpPr>
      <xdr:sp macro="" textlink="">
        <xdr:nvSpPr>
          <xdr:cNvPr id="85" name="ZoneTexte 84">
            <a:extLst>
              <a:ext uri="{FF2B5EF4-FFF2-40B4-BE49-F238E27FC236}">
                <a16:creationId xmlns="" xmlns:a16="http://schemas.microsoft.com/office/drawing/2014/main" id="{00000000-0008-0000-0000-000055000000}"/>
              </a:ext>
            </a:extLst>
          </xdr:cNvPr>
          <xdr:cNvSpPr txBox="1"/>
        </xdr:nvSpPr>
        <xdr:spPr>
          <a:xfrm>
            <a:off x="207818" y="3550227"/>
            <a:ext cx="2580409" cy="65809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Removable hood with snaps + flap to</a:t>
            </a:r>
            <a:r>
              <a:rPr lang="fr-FR" sz="1100" baseline="0"/>
              <a:t> hide</a:t>
            </a:r>
          </a:p>
          <a:p>
            <a:r>
              <a:rPr lang="fr-FR" sz="1100" baseline="0"/>
              <a:t>1 adjustment at back</a:t>
            </a:r>
          </a:p>
          <a:p>
            <a:r>
              <a:rPr lang="fr-FR" sz="1100" baseline="0"/>
              <a:t>New plug in shape (smaller garage)</a:t>
            </a:r>
            <a:endParaRPr lang="fr-FR" sz="1100"/>
          </a:p>
        </xdr:txBody>
      </xdr:sp>
      <xdr:cxnSp macro="">
        <xdr:nvCxnSpPr>
          <xdr:cNvPr id="86" name="Connecteur droit avec flèche 85">
            <a:extLst>
              <a:ext uri="{FF2B5EF4-FFF2-40B4-BE49-F238E27FC236}">
                <a16:creationId xmlns="" xmlns:a16="http://schemas.microsoft.com/office/drawing/2014/main" id="{00000000-0008-0000-0000-000056000000}"/>
              </a:ext>
            </a:extLst>
          </xdr:cNvPr>
          <xdr:cNvCxnSpPr>
            <a:stCxn id="85" idx="3"/>
          </xdr:cNvCxnSpPr>
        </xdr:nvCxnSpPr>
        <xdr:spPr bwMode="auto">
          <a:xfrm>
            <a:off x="2788227" y="3879273"/>
            <a:ext cx="692728" cy="294409"/>
          </a:xfrm>
          <a:prstGeom prst="straightConnector1">
            <a:avLst/>
          </a:prstGeom>
          <a:solidFill>
            <a:srgbClr val="FFFFFF"/>
          </a:solidFill>
          <a:ln w="9525" cap="flat" cmpd="sng" algn="ctr">
            <a:solidFill>
              <a:srgbClr val="00B050"/>
            </a:solidFill>
            <a:prstDash val="solid"/>
            <a:round/>
            <a:headEnd type="none" w="med" len="med"/>
            <a:tailEnd type="arrow"/>
          </a:ln>
          <a:effectLst/>
        </xdr:spPr>
      </xdr:cxnSp>
    </xdr:grpSp>
    <xdr:clientData/>
  </xdr:twoCellAnchor>
  <xdr:twoCellAnchor>
    <xdr:from>
      <xdr:col>2</xdr:col>
      <xdr:colOff>172185</xdr:colOff>
      <xdr:row>31</xdr:row>
      <xdr:rowOff>7174</xdr:rowOff>
    </xdr:from>
    <xdr:to>
      <xdr:col>14</xdr:col>
      <xdr:colOff>180988</xdr:colOff>
      <xdr:row>37</xdr:row>
      <xdr:rowOff>105960</xdr:rowOff>
    </xdr:to>
    <xdr:grpSp>
      <xdr:nvGrpSpPr>
        <xdr:cNvPr id="90" name="Groupe 89">
          <a:extLst>
            <a:ext uri="{FF2B5EF4-FFF2-40B4-BE49-F238E27FC236}">
              <a16:creationId xmlns="" xmlns:a16="http://schemas.microsoft.com/office/drawing/2014/main" id="{00000000-0008-0000-0000-00005A000000}"/>
            </a:ext>
          </a:extLst>
        </xdr:cNvPr>
        <xdr:cNvGrpSpPr/>
      </xdr:nvGrpSpPr>
      <xdr:grpSpPr>
        <a:xfrm>
          <a:off x="786701" y="6336690"/>
          <a:ext cx="3695900" cy="1297093"/>
          <a:chOff x="623457" y="3307772"/>
          <a:chExt cx="3714225" cy="1352896"/>
        </a:xfrm>
      </xdr:grpSpPr>
      <xdr:sp macro="" textlink="">
        <xdr:nvSpPr>
          <xdr:cNvPr id="91" name="ZoneTexte 90">
            <a:extLst>
              <a:ext uri="{FF2B5EF4-FFF2-40B4-BE49-F238E27FC236}">
                <a16:creationId xmlns="" xmlns:a16="http://schemas.microsoft.com/office/drawing/2014/main" id="{00000000-0008-0000-0000-00005B000000}"/>
              </a:ext>
            </a:extLst>
          </xdr:cNvPr>
          <xdr:cNvSpPr txBox="1"/>
        </xdr:nvSpPr>
        <xdr:spPr>
          <a:xfrm>
            <a:off x="623457" y="3307772"/>
            <a:ext cx="1025235" cy="135289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>
                <a:solidFill>
                  <a:sysClr val="windowText" lastClr="000000"/>
                </a:solidFill>
              </a:rPr>
              <a:t>Chest pocket with vislon zipper under welded double piping, visible teeth </a:t>
            </a:r>
            <a:endParaRPr lang="fr-FR" sz="1100" b="1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92" name="Connecteur droit avec flèche 91">
            <a:extLst>
              <a:ext uri="{FF2B5EF4-FFF2-40B4-BE49-F238E27FC236}">
                <a16:creationId xmlns="" xmlns:a16="http://schemas.microsoft.com/office/drawing/2014/main" id="{00000000-0008-0000-0000-00005C000000}"/>
              </a:ext>
            </a:extLst>
          </xdr:cNvPr>
          <xdr:cNvCxnSpPr>
            <a:stCxn id="91" idx="3"/>
          </xdr:cNvCxnSpPr>
        </xdr:nvCxnSpPr>
        <xdr:spPr bwMode="auto">
          <a:xfrm flipV="1">
            <a:off x="1648692" y="3698088"/>
            <a:ext cx="2688990" cy="286132"/>
          </a:xfrm>
          <a:prstGeom prst="straightConnector1">
            <a:avLst/>
          </a:prstGeom>
          <a:solidFill>
            <a:srgbClr val="FFFFFF"/>
          </a:solidFill>
          <a:ln w="9525" cap="flat" cmpd="sng" algn="ctr">
            <a:solidFill>
              <a:srgbClr val="00B050"/>
            </a:solidFill>
            <a:prstDash val="solid"/>
            <a:round/>
            <a:headEnd type="none" w="med" len="med"/>
            <a:tailEnd type="arrow"/>
          </a:ln>
          <a:effectLst/>
        </xdr:spPr>
      </xdr:cxnSp>
    </xdr:grpSp>
    <xdr:clientData/>
  </xdr:twoCellAnchor>
  <xdr:twoCellAnchor>
    <xdr:from>
      <xdr:col>2</xdr:col>
      <xdr:colOff>15363</xdr:colOff>
      <xdr:row>22</xdr:row>
      <xdr:rowOff>158948</xdr:rowOff>
    </xdr:from>
    <xdr:to>
      <xdr:col>15</xdr:col>
      <xdr:colOff>261169</xdr:colOff>
      <xdr:row>27</xdr:row>
      <xdr:rowOff>139844</xdr:rowOff>
    </xdr:to>
    <xdr:grpSp>
      <xdr:nvGrpSpPr>
        <xdr:cNvPr id="93" name="Groupe 92">
          <a:extLst>
            <a:ext uri="{FF2B5EF4-FFF2-40B4-BE49-F238E27FC236}">
              <a16:creationId xmlns="" xmlns:a16="http://schemas.microsoft.com/office/drawing/2014/main" id="{00000000-0008-0000-0000-00005D000000}"/>
            </a:ext>
          </a:extLst>
        </xdr:cNvPr>
        <xdr:cNvGrpSpPr/>
      </xdr:nvGrpSpPr>
      <xdr:grpSpPr>
        <a:xfrm>
          <a:off x="629879" y="4691004"/>
          <a:ext cx="4240161" cy="979485"/>
          <a:chOff x="322120" y="2985654"/>
          <a:chExt cx="4262101" cy="1021776"/>
        </a:xfrm>
      </xdr:grpSpPr>
      <xdr:sp macro="" textlink="">
        <xdr:nvSpPr>
          <xdr:cNvPr id="94" name="ZoneTexte 93">
            <a:extLst>
              <a:ext uri="{FF2B5EF4-FFF2-40B4-BE49-F238E27FC236}">
                <a16:creationId xmlns="" xmlns:a16="http://schemas.microsoft.com/office/drawing/2014/main" id="{00000000-0008-0000-0000-00005E000000}"/>
              </a:ext>
            </a:extLst>
          </xdr:cNvPr>
          <xdr:cNvSpPr txBox="1"/>
        </xdr:nvSpPr>
        <xdr:spPr>
          <a:xfrm>
            <a:off x="322120" y="2985654"/>
            <a:ext cx="1887681" cy="102177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CF opening with</a:t>
            </a:r>
            <a:r>
              <a:rPr lang="fr-FR" sz="1100" baseline="0"/>
              <a:t> </a:t>
            </a:r>
            <a:r>
              <a:rPr lang="fr-FR" sz="1100"/>
              <a:t> zip + stormflap</a:t>
            </a:r>
            <a:r>
              <a:rPr lang="fr-FR" sz="1100" baseline="0"/>
              <a:t> inside</a:t>
            </a:r>
          </a:p>
          <a:p>
            <a:r>
              <a:rPr lang="fr-FR" sz="1100" baseline="0"/>
              <a:t>Double piping on the zip webbing and visible teeth</a:t>
            </a:r>
            <a:endParaRPr lang="fr-FR" sz="1100"/>
          </a:p>
        </xdr:txBody>
      </xdr:sp>
      <xdr:cxnSp macro="">
        <xdr:nvCxnSpPr>
          <xdr:cNvPr id="95" name="Connecteur droit avec flèche 94">
            <a:extLst>
              <a:ext uri="{FF2B5EF4-FFF2-40B4-BE49-F238E27FC236}">
                <a16:creationId xmlns="" xmlns:a16="http://schemas.microsoft.com/office/drawing/2014/main" id="{00000000-0008-0000-0000-00005F000000}"/>
              </a:ext>
            </a:extLst>
          </xdr:cNvPr>
          <xdr:cNvCxnSpPr>
            <a:stCxn id="94" idx="3"/>
          </xdr:cNvCxnSpPr>
        </xdr:nvCxnSpPr>
        <xdr:spPr bwMode="auto">
          <a:xfrm>
            <a:off x="2209801" y="3496543"/>
            <a:ext cx="2374420" cy="316926"/>
          </a:xfrm>
          <a:prstGeom prst="straightConnector1">
            <a:avLst/>
          </a:prstGeom>
          <a:solidFill>
            <a:srgbClr val="FFFFFF"/>
          </a:solidFill>
          <a:ln w="9525" cap="flat" cmpd="sng" algn="ctr">
            <a:solidFill>
              <a:srgbClr val="00B050"/>
            </a:solidFill>
            <a:prstDash val="solid"/>
            <a:round/>
            <a:headEnd type="none" w="med" len="med"/>
            <a:tailEnd type="arrow"/>
          </a:ln>
          <a:effectLst/>
        </xdr:spPr>
      </xdr:cxnSp>
    </xdr:grpSp>
    <xdr:clientData/>
  </xdr:twoCellAnchor>
  <xdr:twoCellAnchor>
    <xdr:from>
      <xdr:col>30</xdr:col>
      <xdr:colOff>699547</xdr:colOff>
      <xdr:row>38</xdr:row>
      <xdr:rowOff>198614</xdr:rowOff>
    </xdr:from>
    <xdr:to>
      <xdr:col>42</xdr:col>
      <xdr:colOff>101083</xdr:colOff>
      <xdr:row>44</xdr:row>
      <xdr:rowOff>65714</xdr:rowOff>
    </xdr:to>
    <xdr:grpSp>
      <xdr:nvGrpSpPr>
        <xdr:cNvPr id="96" name="Groupe 95">
          <a:extLst>
            <a:ext uri="{FF2B5EF4-FFF2-40B4-BE49-F238E27FC236}">
              <a16:creationId xmlns="" xmlns:a16="http://schemas.microsoft.com/office/drawing/2014/main" id="{00000000-0008-0000-0000-000060000000}"/>
            </a:ext>
          </a:extLst>
        </xdr:cNvPr>
        <xdr:cNvGrpSpPr/>
      </xdr:nvGrpSpPr>
      <xdr:grpSpPr>
        <a:xfrm>
          <a:off x="9963378" y="7926154"/>
          <a:ext cx="3841415" cy="1065407"/>
          <a:chOff x="-2447764" y="3703927"/>
          <a:chExt cx="3784458" cy="703546"/>
        </a:xfrm>
      </xdr:grpSpPr>
      <xdr:sp macro="" textlink="">
        <xdr:nvSpPr>
          <xdr:cNvPr id="97" name="ZoneTexte 96">
            <a:extLst>
              <a:ext uri="{FF2B5EF4-FFF2-40B4-BE49-F238E27FC236}">
                <a16:creationId xmlns="" xmlns:a16="http://schemas.microsoft.com/office/drawing/2014/main" id="{00000000-0008-0000-0000-000061000000}"/>
              </a:ext>
            </a:extLst>
          </xdr:cNvPr>
          <xdr:cNvSpPr txBox="1"/>
        </xdr:nvSpPr>
        <xdr:spPr>
          <a:xfrm>
            <a:off x="567978" y="3703927"/>
            <a:ext cx="768716" cy="29787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No</a:t>
            </a:r>
          </a:p>
          <a:p>
            <a:r>
              <a:rPr lang="fr-FR" sz="1100"/>
              <a:t>snowskirt</a:t>
            </a:r>
          </a:p>
        </xdr:txBody>
      </xdr:sp>
      <xdr:cxnSp macro="">
        <xdr:nvCxnSpPr>
          <xdr:cNvPr id="98" name="Connecteur droit avec flèche 97">
            <a:extLst>
              <a:ext uri="{FF2B5EF4-FFF2-40B4-BE49-F238E27FC236}">
                <a16:creationId xmlns="" xmlns:a16="http://schemas.microsoft.com/office/drawing/2014/main" id="{00000000-0008-0000-0000-000062000000}"/>
              </a:ext>
            </a:extLst>
          </xdr:cNvPr>
          <xdr:cNvCxnSpPr>
            <a:stCxn id="97" idx="1"/>
          </xdr:cNvCxnSpPr>
        </xdr:nvCxnSpPr>
        <xdr:spPr bwMode="auto">
          <a:xfrm flipH="1">
            <a:off x="-2447764" y="3852863"/>
            <a:ext cx="3015742" cy="554610"/>
          </a:xfrm>
          <a:prstGeom prst="straightConnector1">
            <a:avLst/>
          </a:prstGeom>
          <a:solidFill>
            <a:srgbClr val="FFFFFF"/>
          </a:solidFill>
          <a:ln w="9525" cap="flat" cmpd="sng" algn="ctr">
            <a:solidFill>
              <a:srgbClr val="00B050"/>
            </a:solidFill>
            <a:prstDash val="solid"/>
            <a:round/>
            <a:headEnd type="none" w="med" len="med"/>
            <a:tailEnd type="arrow"/>
          </a:ln>
          <a:effectLst/>
        </xdr:spPr>
      </xdr:cxnSp>
    </xdr:grpSp>
    <xdr:clientData/>
  </xdr:twoCellAnchor>
  <xdr:twoCellAnchor>
    <xdr:from>
      <xdr:col>14</xdr:col>
      <xdr:colOff>15363</xdr:colOff>
      <xdr:row>91</xdr:row>
      <xdr:rowOff>61452</xdr:rowOff>
    </xdr:from>
    <xdr:to>
      <xdr:col>16</xdr:col>
      <xdr:colOff>215081</xdr:colOff>
      <xdr:row>103</xdr:row>
      <xdr:rowOff>61452</xdr:rowOff>
    </xdr:to>
    <xdr:cxnSp macro="">
      <xdr:nvCxnSpPr>
        <xdr:cNvPr id="18240" name="Connecteur droit 18239">
          <a:extLst>
            <a:ext uri="{FF2B5EF4-FFF2-40B4-BE49-F238E27FC236}">
              <a16:creationId xmlns="" xmlns:a16="http://schemas.microsoft.com/office/drawing/2014/main" id="{00000000-0008-0000-0000-000040470000}"/>
            </a:ext>
          </a:extLst>
        </xdr:cNvPr>
        <xdr:cNvCxnSpPr/>
      </xdr:nvCxnSpPr>
      <xdr:spPr bwMode="auto">
        <a:xfrm>
          <a:off x="4316976" y="17667339"/>
          <a:ext cx="814234" cy="2027903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215081</xdr:colOff>
      <xdr:row>91</xdr:row>
      <xdr:rowOff>76815</xdr:rowOff>
    </xdr:from>
    <xdr:to>
      <xdr:col>18</xdr:col>
      <xdr:colOff>215081</xdr:colOff>
      <xdr:row>103</xdr:row>
      <xdr:rowOff>61452</xdr:rowOff>
    </xdr:to>
    <xdr:cxnSp macro="">
      <xdr:nvCxnSpPr>
        <xdr:cNvPr id="101" name="Connecteur droit 100">
          <a:extLst>
            <a:ext uri="{FF2B5EF4-FFF2-40B4-BE49-F238E27FC236}">
              <a16:creationId xmlns="" xmlns:a16="http://schemas.microsoft.com/office/drawing/2014/main" id="{00000000-0008-0000-0000-000065000000}"/>
            </a:ext>
          </a:extLst>
        </xdr:cNvPr>
        <xdr:cNvCxnSpPr/>
      </xdr:nvCxnSpPr>
      <xdr:spPr bwMode="auto">
        <a:xfrm flipH="1">
          <a:off x="5131210" y="17682702"/>
          <a:ext cx="614516" cy="201254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30725</xdr:colOff>
      <xdr:row>28</xdr:row>
      <xdr:rowOff>46089</xdr:rowOff>
    </xdr:from>
    <xdr:to>
      <xdr:col>9</xdr:col>
      <xdr:colOff>173062</xdr:colOff>
      <xdr:row>31</xdr:row>
      <xdr:rowOff>167028</xdr:rowOff>
    </xdr:to>
    <xdr:sp macro="" textlink="">
      <xdr:nvSpPr>
        <xdr:cNvPr id="65" name="ZoneTexte 64">
          <a:extLst>
            <a:ext uri="{FF2B5EF4-FFF2-40B4-BE49-F238E27FC236}">
              <a16:creationId xmlns="" xmlns:a16="http://schemas.microsoft.com/office/drawing/2014/main" id="{00000000-0008-0000-0000-000041000000}"/>
            </a:ext>
          </a:extLst>
        </xdr:cNvPr>
        <xdr:cNvSpPr txBox="1"/>
      </xdr:nvSpPr>
      <xdr:spPr>
        <a:xfrm>
          <a:off x="1874273" y="5776452"/>
          <a:ext cx="1064112" cy="720092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Defender logo</a:t>
          </a:r>
          <a:r>
            <a:rPr lang="fr-FR" sz="1100" baseline="0"/>
            <a:t> : now at CF on stormflap</a:t>
          </a:r>
          <a:endParaRPr lang="fr-FR" sz="1100"/>
        </a:p>
      </xdr:txBody>
    </xdr:sp>
    <xdr:clientData/>
  </xdr:twoCellAnchor>
  <xdr:twoCellAnchor>
    <xdr:from>
      <xdr:col>9</xdr:col>
      <xdr:colOff>138265</xdr:colOff>
      <xdr:row>28</xdr:row>
      <xdr:rowOff>92177</xdr:rowOff>
    </xdr:from>
    <xdr:to>
      <xdr:col>15</xdr:col>
      <xdr:colOff>153629</xdr:colOff>
      <xdr:row>29</xdr:row>
      <xdr:rowOff>143584</xdr:rowOff>
    </xdr:to>
    <xdr:cxnSp macro="">
      <xdr:nvCxnSpPr>
        <xdr:cNvPr id="68" name="Connecteur droit avec flèche 67">
          <a:extLst>
            <a:ext uri="{FF2B5EF4-FFF2-40B4-BE49-F238E27FC236}">
              <a16:creationId xmlns="" xmlns:a16="http://schemas.microsoft.com/office/drawing/2014/main" id="{00000000-0008-0000-0000-000044000000}"/>
            </a:ext>
          </a:extLst>
        </xdr:cNvPr>
        <xdr:cNvCxnSpPr/>
      </xdr:nvCxnSpPr>
      <xdr:spPr bwMode="auto">
        <a:xfrm flipV="1">
          <a:off x="2903588" y="5822540"/>
          <a:ext cx="1858912" cy="251125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arrow"/>
        </a:ln>
        <a:effectLst/>
      </xdr:spPr>
    </xdr:cxnSp>
    <xdr:clientData/>
  </xdr:twoCellAnchor>
  <xdr:twoCellAnchor>
    <xdr:from>
      <xdr:col>18</xdr:col>
      <xdr:colOff>86200</xdr:colOff>
      <xdr:row>70</xdr:row>
      <xdr:rowOff>82291</xdr:rowOff>
    </xdr:from>
    <xdr:to>
      <xdr:col>21</xdr:col>
      <xdr:colOff>109114</xdr:colOff>
      <xdr:row>73</xdr:row>
      <xdr:rowOff>56950</xdr:rowOff>
    </xdr:to>
    <xdr:sp macro="" textlink="">
      <xdr:nvSpPr>
        <xdr:cNvPr id="72" name="ZoneTexte 71">
          <a:extLst>
            <a:ext uri="{FF2B5EF4-FFF2-40B4-BE49-F238E27FC236}">
              <a16:creationId xmlns="" xmlns:a16="http://schemas.microsoft.com/office/drawing/2014/main" id="{00000000-0008-0000-0000-000048000000}"/>
            </a:ext>
          </a:extLst>
        </xdr:cNvPr>
        <xdr:cNvSpPr txBox="1"/>
      </xdr:nvSpPr>
      <xdr:spPr>
        <a:xfrm>
          <a:off x="5616845" y="14139347"/>
          <a:ext cx="944688" cy="48163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NEW</a:t>
          </a:r>
          <a:r>
            <a:rPr lang="fr-F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EIDER LOGO</a:t>
          </a:r>
          <a:endParaRPr lang="fr-FR">
            <a:effectLst/>
          </a:endParaRPr>
        </a:p>
      </xdr:txBody>
    </xdr:sp>
    <xdr:clientData/>
  </xdr:twoCellAnchor>
  <xdr:twoCellAnchor>
    <xdr:from>
      <xdr:col>17</xdr:col>
      <xdr:colOff>291895</xdr:colOff>
      <xdr:row>73</xdr:row>
      <xdr:rowOff>56950</xdr:rowOff>
    </xdr:from>
    <xdr:to>
      <xdr:col>19</xdr:col>
      <xdr:colOff>251286</xdr:colOff>
      <xdr:row>80</xdr:row>
      <xdr:rowOff>61451</xdr:rowOff>
    </xdr:to>
    <xdr:cxnSp macro="">
      <xdr:nvCxnSpPr>
        <xdr:cNvPr id="16" name="Connecteur droit 15">
          <a:extLst>
            <a:ext uri="{FF2B5EF4-FFF2-40B4-BE49-F238E27FC236}">
              <a16:creationId xmlns="" xmlns:a16="http://schemas.microsoft.com/office/drawing/2014/main" id="{00000000-0008-0000-0000-000010000000}"/>
            </a:ext>
          </a:extLst>
        </xdr:cNvPr>
        <xdr:cNvCxnSpPr>
          <a:stCxn id="72" idx="2"/>
        </xdr:cNvCxnSpPr>
      </xdr:nvCxnSpPr>
      <xdr:spPr bwMode="auto">
        <a:xfrm flipH="1">
          <a:off x="5515282" y="14620982"/>
          <a:ext cx="573907" cy="1187445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14</xdr:col>
      <xdr:colOff>276532</xdr:colOff>
      <xdr:row>102</xdr:row>
      <xdr:rowOff>122904</xdr:rowOff>
    </xdr:from>
    <xdr:to>
      <xdr:col>18</xdr:col>
      <xdr:colOff>122903</xdr:colOff>
      <xdr:row>104</xdr:row>
      <xdr:rowOff>61452</xdr:rowOff>
    </xdr:to>
    <xdr:sp macro="" textlink="">
      <xdr:nvSpPr>
        <xdr:cNvPr id="17" name="ZoneTexte 16"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4578145" y="19587702"/>
          <a:ext cx="1075403" cy="27653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BIAS FINISHING</a:t>
          </a:r>
        </a:p>
      </xdr:txBody>
    </xdr:sp>
    <xdr:clientData/>
  </xdr:twoCellAnchor>
  <xdr:twoCellAnchor>
    <xdr:from>
      <xdr:col>7</xdr:col>
      <xdr:colOff>30727</xdr:colOff>
      <xdr:row>100</xdr:row>
      <xdr:rowOff>15363</xdr:rowOff>
    </xdr:from>
    <xdr:to>
      <xdr:col>10</xdr:col>
      <xdr:colOff>230444</xdr:colOff>
      <xdr:row>102</xdr:row>
      <xdr:rowOff>153630</xdr:rowOff>
    </xdr:to>
    <xdr:sp macro="" textlink="">
      <xdr:nvSpPr>
        <xdr:cNvPr id="19" name="ZoneTexte 18">
          <a:extLst>
            <a:ext uri="{FF2B5EF4-FFF2-40B4-BE49-F238E27FC236}">
              <a16:creationId xmlns="" xmlns:a16="http://schemas.microsoft.com/office/drawing/2014/main" id="{00000000-0008-0000-0000-000013000000}"/>
            </a:ext>
          </a:extLst>
        </xdr:cNvPr>
        <xdr:cNvSpPr txBox="1"/>
      </xdr:nvSpPr>
      <xdr:spPr>
        <a:xfrm>
          <a:off x="2181533" y="19142178"/>
          <a:ext cx="1121492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STRAIGHT</a:t>
          </a:r>
          <a:r>
            <a:rPr lang="fr-FR" sz="1100" baseline="0"/>
            <a:t> CUFF WITHOUT RIB</a:t>
          </a:r>
          <a:endParaRPr lang="fr-FR" sz="1100"/>
        </a:p>
      </xdr:txBody>
    </xdr:sp>
    <xdr:clientData/>
  </xdr:twoCellAnchor>
  <xdr:twoCellAnchor>
    <xdr:from>
      <xdr:col>19</xdr:col>
      <xdr:colOff>14136</xdr:colOff>
      <xdr:row>101</xdr:row>
      <xdr:rowOff>81425</xdr:rowOff>
    </xdr:from>
    <xdr:to>
      <xdr:col>22</xdr:col>
      <xdr:colOff>213854</xdr:colOff>
      <xdr:row>104</xdr:row>
      <xdr:rowOff>60224</xdr:rowOff>
    </xdr:to>
    <xdr:sp macro="" textlink="">
      <xdr:nvSpPr>
        <xdr:cNvPr id="73" name="ZoneTexte 72">
          <a:extLst>
            <a:ext uri="{FF2B5EF4-FFF2-40B4-BE49-F238E27FC236}">
              <a16:creationId xmlns="" xmlns:a16="http://schemas.microsoft.com/office/drawing/2014/main" id="{00000000-0008-0000-0000-000049000000}"/>
            </a:ext>
          </a:extLst>
        </xdr:cNvPr>
        <xdr:cNvSpPr txBox="1"/>
      </xdr:nvSpPr>
      <xdr:spPr>
        <a:xfrm>
          <a:off x="5852039" y="19377231"/>
          <a:ext cx="1121492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NOMINATED ELASTIC</a:t>
          </a:r>
        </a:p>
      </xdr:txBody>
    </xdr:sp>
    <xdr:clientData/>
  </xdr:twoCellAnchor>
  <xdr:twoCellAnchor>
    <xdr:from>
      <xdr:col>10</xdr:col>
      <xdr:colOff>184354</xdr:colOff>
      <xdr:row>99</xdr:row>
      <xdr:rowOff>122902</xdr:rowOff>
    </xdr:from>
    <xdr:to>
      <xdr:col>12</xdr:col>
      <xdr:colOff>61451</xdr:colOff>
      <xdr:row>101</xdr:row>
      <xdr:rowOff>122903</xdr:rowOff>
    </xdr:to>
    <xdr:cxnSp macro="">
      <xdr:nvCxnSpPr>
        <xdr:cNvPr id="21" name="Connecteur droit 20">
          <a:extLst>
            <a:ext uri="{FF2B5EF4-FFF2-40B4-BE49-F238E27FC236}">
              <a16:creationId xmlns="" xmlns:a16="http://schemas.microsoft.com/office/drawing/2014/main" id="{00000000-0008-0000-0000-000015000000}"/>
            </a:ext>
          </a:extLst>
        </xdr:cNvPr>
        <xdr:cNvCxnSpPr/>
      </xdr:nvCxnSpPr>
      <xdr:spPr bwMode="auto">
        <a:xfrm flipV="1">
          <a:off x="3256935" y="19080725"/>
          <a:ext cx="491613" cy="337984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18</xdr:col>
      <xdr:colOff>199718</xdr:colOff>
      <xdr:row>97</xdr:row>
      <xdr:rowOff>30726</xdr:rowOff>
    </xdr:from>
    <xdr:to>
      <xdr:col>19</xdr:col>
      <xdr:colOff>199719</xdr:colOff>
      <xdr:row>101</xdr:row>
      <xdr:rowOff>61452</xdr:rowOff>
    </xdr:to>
    <xdr:cxnSp macro="">
      <xdr:nvCxnSpPr>
        <xdr:cNvPr id="74" name="Connecteur droit 73">
          <a:extLst>
            <a:ext uri="{FF2B5EF4-FFF2-40B4-BE49-F238E27FC236}">
              <a16:creationId xmlns="" xmlns:a16="http://schemas.microsoft.com/office/drawing/2014/main" id="{00000000-0008-0000-0000-00004A000000}"/>
            </a:ext>
          </a:extLst>
        </xdr:cNvPr>
        <xdr:cNvCxnSpPr/>
      </xdr:nvCxnSpPr>
      <xdr:spPr bwMode="auto">
        <a:xfrm flipH="1" flipV="1">
          <a:off x="5730363" y="18650565"/>
          <a:ext cx="307259" cy="706693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245807</xdr:colOff>
      <xdr:row>38</xdr:row>
      <xdr:rowOff>122905</xdr:rowOff>
    </xdr:from>
    <xdr:to>
      <xdr:col>13</xdr:col>
      <xdr:colOff>61451</xdr:colOff>
      <xdr:row>41</xdr:row>
      <xdr:rowOff>46088</xdr:rowOff>
    </xdr:to>
    <xdr:cxnSp macro="">
      <xdr:nvCxnSpPr>
        <xdr:cNvPr id="66" name="Connecteur droit avec flèche 65">
          <a:extLst>
            <a:ext uri="{FF2B5EF4-FFF2-40B4-BE49-F238E27FC236}">
              <a16:creationId xmlns="" xmlns:a16="http://schemas.microsoft.com/office/drawing/2014/main" id="{F2F7CCD8-55D9-42E7-85C3-C03C6017FA8B}"/>
            </a:ext>
          </a:extLst>
        </xdr:cNvPr>
        <xdr:cNvCxnSpPr/>
      </xdr:nvCxnSpPr>
      <xdr:spPr bwMode="auto">
        <a:xfrm flipV="1">
          <a:off x="2089355" y="7850445"/>
          <a:ext cx="1966451" cy="522337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arrow"/>
        </a:ln>
        <a:effectLst/>
      </xdr:spPr>
    </xdr:cxnSp>
    <xdr:clientData/>
  </xdr:twoCellAnchor>
  <xdr:twoCellAnchor>
    <xdr:from>
      <xdr:col>3</xdr:col>
      <xdr:colOff>297613</xdr:colOff>
      <xdr:row>38</xdr:row>
      <xdr:rowOff>188751</xdr:rowOff>
    </xdr:from>
    <xdr:to>
      <xdr:col>7</xdr:col>
      <xdr:colOff>88582</xdr:colOff>
      <xdr:row>41</xdr:row>
      <xdr:rowOff>197539</xdr:rowOff>
    </xdr:to>
    <xdr:sp macro="" textlink="">
      <xdr:nvSpPr>
        <xdr:cNvPr id="67" name="ZoneTexte 66">
          <a:extLst>
            <a:ext uri="{FF2B5EF4-FFF2-40B4-BE49-F238E27FC236}">
              <a16:creationId xmlns="" xmlns:a16="http://schemas.microsoft.com/office/drawing/2014/main" id="{6C3D51FC-B8A7-41E7-BD26-65C7D2C73D1B}"/>
            </a:ext>
          </a:extLst>
        </xdr:cNvPr>
        <xdr:cNvSpPr txBox="1"/>
      </xdr:nvSpPr>
      <xdr:spPr>
        <a:xfrm>
          <a:off x="1219387" y="7916291"/>
          <a:ext cx="1020001" cy="607942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7MM sealon Tape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155864</xdr:rowOff>
    </xdr:from>
    <xdr:to>
      <xdr:col>42</xdr:col>
      <xdr:colOff>51955</xdr:colOff>
      <xdr:row>40</xdr:row>
      <xdr:rowOff>29883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062"/>
        <a:stretch/>
      </xdr:blipFill>
      <xdr:spPr>
        <a:xfrm>
          <a:off x="0" y="3861955"/>
          <a:ext cx="13144500" cy="5346564"/>
        </a:xfrm>
        <a:prstGeom prst="rect">
          <a:avLst/>
        </a:prstGeom>
      </xdr:spPr>
    </xdr:pic>
    <xdr:clientData/>
  </xdr:twoCellAnchor>
  <xdr:twoCellAnchor>
    <xdr:from>
      <xdr:col>15</xdr:col>
      <xdr:colOff>207819</xdr:colOff>
      <xdr:row>16</xdr:row>
      <xdr:rowOff>86591</xdr:rowOff>
    </xdr:from>
    <xdr:to>
      <xdr:col>39</xdr:col>
      <xdr:colOff>259773</xdr:colOff>
      <xdr:row>39</xdr:row>
      <xdr:rowOff>103909</xdr:rowOff>
    </xdr:to>
    <xdr:cxnSp macro="">
      <xdr:nvCxnSpPr>
        <xdr:cNvPr id="3" name="Connecteur droit 2">
          <a:extLst>
            <a:ext uri="{FF2B5EF4-FFF2-40B4-BE49-F238E27FC236}">
              <a16:creationId xmlns="" xmlns:a16="http://schemas.microsoft.com/office/drawing/2014/main" id="{7125C193-935E-4AB1-8CD7-4DDBCE90D506}"/>
            </a:ext>
          </a:extLst>
        </xdr:cNvPr>
        <xdr:cNvCxnSpPr/>
      </xdr:nvCxnSpPr>
      <xdr:spPr bwMode="auto">
        <a:xfrm flipH="1">
          <a:off x="4883728" y="4277591"/>
          <a:ext cx="7533409" cy="4797136"/>
        </a:xfrm>
        <a:prstGeom prst="line">
          <a:avLst/>
        </a:prstGeom>
        <a:ln>
          <a:solidFill>
            <a:srgbClr val="FF0000"/>
          </a:solidFill>
          <a:headEnd type="none" w="med" len="med"/>
          <a:tailEnd type="none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277092</xdr:colOff>
      <xdr:row>17</xdr:row>
      <xdr:rowOff>51954</xdr:rowOff>
    </xdr:from>
    <xdr:to>
      <xdr:col>40</xdr:col>
      <xdr:colOff>34637</xdr:colOff>
      <xdr:row>39</xdr:row>
      <xdr:rowOff>173182</xdr:rowOff>
    </xdr:to>
    <xdr:cxnSp macro="">
      <xdr:nvCxnSpPr>
        <xdr:cNvPr id="4" name="Connecteur droit 3">
          <a:extLst>
            <a:ext uri="{FF2B5EF4-FFF2-40B4-BE49-F238E27FC236}">
              <a16:creationId xmlns="" xmlns:a16="http://schemas.microsoft.com/office/drawing/2014/main" id="{06065D81-59E1-40C2-BB62-0E315BA9987A}"/>
            </a:ext>
          </a:extLst>
        </xdr:cNvPr>
        <xdr:cNvCxnSpPr/>
      </xdr:nvCxnSpPr>
      <xdr:spPr bwMode="auto">
        <a:xfrm>
          <a:off x="5264728" y="4450772"/>
          <a:ext cx="7239000" cy="4693228"/>
        </a:xfrm>
        <a:prstGeom prst="line">
          <a:avLst/>
        </a:prstGeom>
        <a:ln>
          <a:solidFill>
            <a:srgbClr val="FF0000"/>
          </a:solidFill>
          <a:headEnd type="none" w="med" len="med"/>
          <a:tailEnd type="none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2476</xdr:colOff>
      <xdr:row>26</xdr:row>
      <xdr:rowOff>173181</xdr:rowOff>
    </xdr:from>
    <xdr:to>
      <xdr:col>30</xdr:col>
      <xdr:colOff>7424</xdr:colOff>
      <xdr:row>28</xdr:row>
      <xdr:rowOff>165759</xdr:rowOff>
    </xdr:to>
    <xdr:sp macro="" textlink="">
      <xdr:nvSpPr>
        <xdr:cNvPr id="5" name="ZoneTexte 4">
          <a:extLst>
            <a:ext uri="{FF2B5EF4-FFF2-40B4-BE49-F238E27FC236}">
              <a16:creationId xmlns="" xmlns:a16="http://schemas.microsoft.com/office/drawing/2014/main" id="{A3BCA5D3-B512-4E88-8C86-C06F8A8B7479}"/>
            </a:ext>
          </a:extLst>
        </xdr:cNvPr>
        <xdr:cNvSpPr txBox="1"/>
      </xdr:nvSpPr>
      <xdr:spPr>
        <a:xfrm>
          <a:off x="8107385" y="6442363"/>
          <a:ext cx="1251857" cy="4082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600">
              <a:solidFill>
                <a:srgbClr val="FF0000"/>
              </a:solidFill>
            </a:rPr>
            <a:t>CANCELLED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242455</xdr:colOff>
      <xdr:row>8</xdr:row>
      <xdr:rowOff>502228</xdr:rowOff>
    </xdr:from>
    <xdr:to>
      <xdr:col>19</xdr:col>
      <xdr:colOff>121227</xdr:colOff>
      <xdr:row>9</xdr:row>
      <xdr:rowOff>420585</xdr:rowOff>
    </xdr:to>
    <xdr:sp macro="" textlink="">
      <xdr:nvSpPr>
        <xdr:cNvPr id="10" name="Rectangle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SpPr/>
      </xdr:nvSpPr>
      <xdr:spPr bwMode="auto">
        <a:xfrm>
          <a:off x="554182" y="2770910"/>
          <a:ext cx="6806045" cy="472539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fr-FR" sz="2000" b="1">
              <a:solidFill>
                <a:srgbClr val="FF0000"/>
              </a:solidFill>
            </a:rPr>
            <a:t>OUTER JACKET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232834</xdr:colOff>
      <xdr:row>30</xdr:row>
      <xdr:rowOff>84666</xdr:rowOff>
    </xdr:from>
    <xdr:to>
      <xdr:col>20</xdr:col>
      <xdr:colOff>201084</xdr:colOff>
      <xdr:row>33</xdr:row>
      <xdr:rowOff>63500</xdr:rowOff>
    </xdr:to>
    <xdr:sp macro="" textlink="">
      <xdr:nvSpPr>
        <xdr:cNvPr id="4" name="ZoneTexte 3">
          <a:extLst>
            <a:ext uri="{FF2B5EF4-FFF2-40B4-BE49-F238E27FC236}">
              <a16:creationId xmlns="" xmlns:a16="http://schemas.microsoft.com/office/drawing/2014/main" id="{00000000-0008-0000-0300-000004000000}"/>
            </a:ext>
          </a:extLst>
        </xdr:cNvPr>
        <xdr:cNvSpPr txBox="1"/>
      </xdr:nvSpPr>
      <xdr:spPr>
        <a:xfrm>
          <a:off x="4995334" y="6625166"/>
          <a:ext cx="1555750" cy="58208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600" b="1">
              <a:solidFill>
                <a:srgbClr val="FF0000"/>
              </a:solidFill>
            </a:rPr>
            <a:t>PROTO 1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73</xdr:row>
      <xdr:rowOff>180975</xdr:rowOff>
    </xdr:from>
    <xdr:to>
      <xdr:col>4</xdr:col>
      <xdr:colOff>200025</xdr:colOff>
      <xdr:row>77</xdr:row>
      <xdr:rowOff>190500</xdr:rowOff>
    </xdr:to>
    <xdr:pic>
      <xdr:nvPicPr>
        <xdr:cNvPr id="8" name="Image 7">
          <a:extLst>
            <a:ext uri="{FF2B5EF4-FFF2-40B4-BE49-F238E27FC236}">
              <a16:creationId xmlns=""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22640925"/>
          <a:ext cx="1428750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220870</xdr:colOff>
      <xdr:row>81</xdr:row>
      <xdr:rowOff>82826</xdr:rowOff>
    </xdr:from>
    <xdr:to>
      <xdr:col>4</xdr:col>
      <xdr:colOff>676413</xdr:colOff>
      <xdr:row>82</xdr:row>
      <xdr:rowOff>151848</xdr:rowOff>
    </xdr:to>
    <xdr:sp macro="" textlink="">
      <xdr:nvSpPr>
        <xdr:cNvPr id="9" name="Rectangle 8">
          <a:extLst>
            <a:ext uri="{FF2B5EF4-FFF2-40B4-BE49-F238E27FC236}">
              <a16:creationId xmlns="" xmlns:a16="http://schemas.microsoft.com/office/drawing/2014/main" id="{00000000-0008-0000-0400-000009000000}"/>
            </a:ext>
          </a:extLst>
        </xdr:cNvPr>
        <xdr:cNvSpPr/>
      </xdr:nvSpPr>
      <xdr:spPr>
        <a:xfrm>
          <a:off x="220870" y="24219176"/>
          <a:ext cx="2208143" cy="278572"/>
        </a:xfrm>
        <a:prstGeom prst="rect">
          <a:avLst/>
        </a:prstGeom>
        <a:solidFill>
          <a:srgbClr val="CC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fr-FR"/>
        </a:p>
      </xdr:txBody>
    </xdr:sp>
    <xdr:clientData/>
  </xdr:twoCellAnchor>
  <xdr:twoCellAnchor editAs="oneCell">
    <xdr:from>
      <xdr:col>0</xdr:col>
      <xdr:colOff>173182</xdr:colOff>
      <xdr:row>57</xdr:row>
      <xdr:rowOff>190500</xdr:rowOff>
    </xdr:from>
    <xdr:to>
      <xdr:col>4</xdr:col>
      <xdr:colOff>559108</xdr:colOff>
      <xdr:row>58</xdr:row>
      <xdr:rowOff>58871</xdr:rowOff>
    </xdr:to>
    <xdr:pic>
      <xdr:nvPicPr>
        <xdr:cNvPr id="12" name="Image 11">
          <a:extLst>
            <a:ext uri="{FF2B5EF4-FFF2-40B4-BE49-F238E27FC236}">
              <a16:creationId xmlns=""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182" y="16783050"/>
          <a:ext cx="2138526" cy="77922"/>
        </a:xfrm>
        <a:prstGeom prst="rect">
          <a:avLst/>
        </a:prstGeom>
      </xdr:spPr>
    </xdr:pic>
    <xdr:clientData/>
  </xdr:twoCellAnchor>
  <xdr:twoCellAnchor editAs="oneCell">
    <xdr:from>
      <xdr:col>1</xdr:col>
      <xdr:colOff>484909</xdr:colOff>
      <xdr:row>86</xdr:row>
      <xdr:rowOff>69273</xdr:rowOff>
    </xdr:from>
    <xdr:to>
      <xdr:col>3</xdr:col>
      <xdr:colOff>186094</xdr:colOff>
      <xdr:row>89</xdr:row>
      <xdr:rowOff>93438</xdr:rowOff>
    </xdr:to>
    <xdr:pic>
      <xdr:nvPicPr>
        <xdr:cNvPr id="15" name="Image 14">
          <a:extLst>
            <a:ext uri="{FF2B5EF4-FFF2-40B4-BE49-F238E27FC236}">
              <a16:creationId xmlns=""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6859" y="26510673"/>
          <a:ext cx="606060" cy="652814"/>
        </a:xfrm>
        <a:prstGeom prst="rect">
          <a:avLst/>
        </a:prstGeom>
      </xdr:spPr>
    </xdr:pic>
    <xdr:clientData/>
  </xdr:twoCellAnchor>
  <xdr:twoCellAnchor>
    <xdr:from>
      <xdr:col>0</xdr:col>
      <xdr:colOff>104775</xdr:colOff>
      <xdr:row>62</xdr:row>
      <xdr:rowOff>19050</xdr:rowOff>
    </xdr:from>
    <xdr:to>
      <xdr:col>4</xdr:col>
      <xdr:colOff>495300</xdr:colOff>
      <xdr:row>66</xdr:row>
      <xdr:rowOff>0</xdr:rowOff>
    </xdr:to>
    <xdr:grpSp>
      <xdr:nvGrpSpPr>
        <xdr:cNvPr id="16" name="Groupe 8">
          <a:extLst>
            <a:ext uri="{FF2B5EF4-FFF2-40B4-BE49-F238E27FC236}">
              <a16:creationId xmlns="" xmlns:a16="http://schemas.microsoft.com/office/drawing/2014/main" id="{00000000-0008-0000-0400-000010000000}"/>
            </a:ext>
          </a:extLst>
        </xdr:cNvPr>
        <xdr:cNvGrpSpPr>
          <a:grpSpLocks/>
        </xdr:cNvGrpSpPr>
      </xdr:nvGrpSpPr>
      <xdr:grpSpPr bwMode="auto">
        <a:xfrm>
          <a:off x="104775" y="15313479"/>
          <a:ext cx="2145846" cy="797378"/>
          <a:chOff x="248635" y="5998780"/>
          <a:chExt cx="2151544" cy="836181"/>
        </a:xfrm>
      </xdr:grpSpPr>
      <xdr:pic>
        <xdr:nvPicPr>
          <xdr:cNvPr id="17" name="Image 15">
            <a:extLst>
              <a:ext uri="{FF2B5EF4-FFF2-40B4-BE49-F238E27FC236}">
                <a16:creationId xmlns="" xmlns:a16="http://schemas.microsoft.com/office/drawing/2014/main" id="{00000000-0008-0000-04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8635" y="5998780"/>
            <a:ext cx="1719098" cy="41745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8" name="Image 7">
            <a:extLst>
              <a:ext uri="{FF2B5EF4-FFF2-40B4-BE49-F238E27FC236}">
                <a16:creationId xmlns="" xmlns:a16="http://schemas.microsoft.com/office/drawing/2014/main" id="{00000000-0008-0000-04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28750" y="6454009"/>
            <a:ext cx="971429" cy="38095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 fLocksWithSheet="0"/>
  </xdr:twoCellAnchor>
  <xdr:twoCellAnchor editAs="oneCell">
    <xdr:from>
      <xdr:col>0</xdr:col>
      <xdr:colOff>95250</xdr:colOff>
      <xdr:row>129</xdr:row>
      <xdr:rowOff>9525</xdr:rowOff>
    </xdr:from>
    <xdr:to>
      <xdr:col>4</xdr:col>
      <xdr:colOff>762000</xdr:colOff>
      <xdr:row>133</xdr:row>
      <xdr:rowOff>66675</xdr:rowOff>
    </xdr:to>
    <xdr:pic>
      <xdr:nvPicPr>
        <xdr:cNvPr id="28" name="Image 9">
          <a:extLst>
            <a:ext uri="{FF2B5EF4-FFF2-40B4-BE49-F238E27FC236}">
              <a16:creationId xmlns=""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43167300"/>
          <a:ext cx="2419350" cy="8953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134</xdr:row>
      <xdr:rowOff>57150</xdr:rowOff>
    </xdr:from>
    <xdr:to>
      <xdr:col>4</xdr:col>
      <xdr:colOff>200025</xdr:colOff>
      <xdr:row>139</xdr:row>
      <xdr:rowOff>104775</xdr:rowOff>
    </xdr:to>
    <xdr:pic>
      <xdr:nvPicPr>
        <xdr:cNvPr id="29" name="Image 8">
          <a:extLst>
            <a:ext uri="{FF2B5EF4-FFF2-40B4-BE49-F238E27FC236}">
              <a16:creationId xmlns=""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44262675"/>
          <a:ext cx="1390650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342900</xdr:colOff>
      <xdr:row>123</xdr:row>
      <xdr:rowOff>161925</xdr:rowOff>
    </xdr:from>
    <xdr:to>
      <xdr:col>4</xdr:col>
      <xdr:colOff>542925</xdr:colOff>
      <xdr:row>126</xdr:row>
      <xdr:rowOff>85725</xdr:rowOff>
    </xdr:to>
    <xdr:pic>
      <xdr:nvPicPr>
        <xdr:cNvPr id="33" name="Image 4">
          <a:extLst>
            <a:ext uri="{FF2B5EF4-FFF2-40B4-BE49-F238E27FC236}">
              <a16:creationId xmlns=""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18507075"/>
          <a:ext cx="19526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121227</xdr:colOff>
      <xdr:row>223</xdr:row>
      <xdr:rowOff>34636</xdr:rowOff>
    </xdr:from>
    <xdr:ext cx="2384801" cy="848925"/>
    <xdr:pic>
      <xdr:nvPicPr>
        <xdr:cNvPr id="35" name="Image 34">
          <a:extLst>
            <a:ext uri="{FF2B5EF4-FFF2-40B4-BE49-F238E27FC236}">
              <a16:creationId xmlns="" xmlns:a16="http://schemas.microsoft.com/office/drawing/2014/main" id="{00000000-0008-0000-04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227" y="57727561"/>
          <a:ext cx="2384801" cy="848925"/>
        </a:xfrm>
        <a:prstGeom prst="rect">
          <a:avLst/>
        </a:prstGeom>
      </xdr:spPr>
    </xdr:pic>
    <xdr:clientData/>
  </xdr:oneCellAnchor>
  <xdr:oneCellAnchor>
    <xdr:from>
      <xdr:col>1</xdr:col>
      <xdr:colOff>218092</xdr:colOff>
      <xdr:row>228</xdr:row>
      <xdr:rowOff>99211</xdr:rowOff>
    </xdr:from>
    <xdr:ext cx="1395335" cy="1094489"/>
    <xdr:pic>
      <xdr:nvPicPr>
        <xdr:cNvPr id="36" name="Image 35">
          <a:extLst>
            <a:ext uri="{FF2B5EF4-FFF2-40B4-BE49-F238E27FC236}">
              <a16:creationId xmlns="" xmlns:a16="http://schemas.microsoft.com/office/drawing/2014/main" id="{00000000-0008-0000-0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0042" y="58839886"/>
          <a:ext cx="1395335" cy="1094489"/>
        </a:xfrm>
        <a:prstGeom prst="rect">
          <a:avLst/>
        </a:prstGeom>
      </xdr:spPr>
    </xdr:pic>
    <xdr:clientData/>
  </xdr:oneCellAnchor>
  <xdr:oneCellAnchor>
    <xdr:from>
      <xdr:col>0</xdr:col>
      <xdr:colOff>346363</xdr:colOff>
      <xdr:row>218</xdr:row>
      <xdr:rowOff>17319</xdr:rowOff>
    </xdr:from>
    <xdr:ext cx="1923810" cy="466667"/>
    <xdr:pic>
      <xdr:nvPicPr>
        <xdr:cNvPr id="41" name="Image 40">
          <a:extLst>
            <a:ext uri="{FF2B5EF4-FFF2-40B4-BE49-F238E27FC236}">
              <a16:creationId xmlns="" xmlns:a16="http://schemas.microsoft.com/office/drawing/2014/main" id="{00000000-0008-0000-04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6363" y="55405194"/>
          <a:ext cx="1923810" cy="466667"/>
        </a:xfrm>
        <a:prstGeom prst="rect">
          <a:avLst/>
        </a:prstGeom>
      </xdr:spPr>
    </xdr:pic>
    <xdr:clientData/>
  </xdr:oneCellAnchor>
  <xdr:twoCellAnchor editAs="oneCell">
    <xdr:from>
      <xdr:col>1</xdr:col>
      <xdr:colOff>277091</xdr:colOff>
      <xdr:row>211</xdr:row>
      <xdr:rowOff>34636</xdr:rowOff>
    </xdr:from>
    <xdr:to>
      <xdr:col>4</xdr:col>
      <xdr:colOff>312413</xdr:colOff>
      <xdr:row>212</xdr:row>
      <xdr:rowOff>312532</xdr:rowOff>
    </xdr:to>
    <xdr:pic>
      <xdr:nvPicPr>
        <xdr:cNvPr id="42" name="Image 41">
          <a:extLst>
            <a:ext uri="{FF2B5EF4-FFF2-40B4-BE49-F238E27FC236}">
              <a16:creationId xmlns="" xmlns:a16="http://schemas.microsoft.com/office/drawing/2014/main" id="{00000000-0008-0000-0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9041" y="53955661"/>
          <a:ext cx="1425972" cy="489177"/>
        </a:xfrm>
        <a:prstGeom prst="rect">
          <a:avLst/>
        </a:prstGeom>
      </xdr:spPr>
    </xdr:pic>
    <xdr:clientData/>
  </xdr:twoCellAnchor>
  <xdr:twoCellAnchor editAs="oneCell">
    <xdr:from>
      <xdr:col>2</xdr:col>
      <xdr:colOff>247911</xdr:colOff>
      <xdr:row>43</xdr:row>
      <xdr:rowOff>65239</xdr:rowOff>
    </xdr:from>
    <xdr:to>
      <xdr:col>3</xdr:col>
      <xdr:colOff>87909</xdr:colOff>
      <xdr:row>48</xdr:row>
      <xdr:rowOff>39144</xdr:rowOff>
    </xdr:to>
    <xdr:pic>
      <xdr:nvPicPr>
        <xdr:cNvPr id="34" name="Image 33">
          <a:extLst>
            <a:ext uri="{FF2B5EF4-FFF2-40B4-BE49-F238E27FC236}">
              <a16:creationId xmlns="" xmlns:a16="http://schemas.microsoft.com/office/drawing/2014/main" id="{00000000-0008-0000-0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05161" y="12466789"/>
          <a:ext cx="249573" cy="1021655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12</xdr:row>
      <xdr:rowOff>155864</xdr:rowOff>
    </xdr:from>
    <xdr:to>
      <xdr:col>3</xdr:col>
      <xdr:colOff>423019</xdr:colOff>
      <xdr:row>17</xdr:row>
      <xdr:rowOff>34637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6136" y="4641273"/>
          <a:ext cx="1098428" cy="917864"/>
        </a:xfrm>
        <a:prstGeom prst="rect">
          <a:avLst/>
        </a:prstGeom>
      </xdr:spPr>
    </xdr:pic>
    <xdr:clientData/>
  </xdr:twoCellAnchor>
  <xdr:twoCellAnchor editAs="oneCell">
    <xdr:from>
      <xdr:col>0</xdr:col>
      <xdr:colOff>346363</xdr:colOff>
      <xdr:row>18</xdr:row>
      <xdr:rowOff>69273</xdr:rowOff>
    </xdr:from>
    <xdr:to>
      <xdr:col>3</xdr:col>
      <xdr:colOff>363682</xdr:colOff>
      <xdr:row>22</xdr:row>
      <xdr:rowOff>187707</xdr:rowOff>
    </xdr:to>
    <xdr:pic>
      <xdr:nvPicPr>
        <xdr:cNvPr id="6" name="Image 5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6363" y="5801591"/>
          <a:ext cx="1298864" cy="949707"/>
        </a:xfrm>
        <a:prstGeom prst="rect">
          <a:avLst/>
        </a:prstGeom>
      </xdr:spPr>
    </xdr:pic>
    <xdr:clientData/>
  </xdr:twoCellAnchor>
  <xdr:twoCellAnchor editAs="oneCell">
    <xdr:from>
      <xdr:col>1</xdr:col>
      <xdr:colOff>329045</xdr:colOff>
      <xdr:row>24</xdr:row>
      <xdr:rowOff>121226</xdr:rowOff>
    </xdr:from>
    <xdr:to>
      <xdr:col>4</xdr:col>
      <xdr:colOff>34636</xdr:colOff>
      <xdr:row>29</xdr:row>
      <xdr:rowOff>126246</xdr:rowOff>
    </xdr:to>
    <xdr:pic>
      <xdr:nvPicPr>
        <xdr:cNvPr id="10" name="Image 9">
          <a:extLst>
            <a:ext uri="{FF2B5EF4-FFF2-40B4-BE49-F238E27FC236}">
              <a16:creationId xmlns=""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92727" y="7100453"/>
          <a:ext cx="1108364" cy="1044111"/>
        </a:xfrm>
        <a:prstGeom prst="rect">
          <a:avLst/>
        </a:prstGeom>
      </xdr:spPr>
    </xdr:pic>
    <xdr:clientData/>
  </xdr:twoCellAnchor>
  <xdr:twoCellAnchor editAs="oneCell">
    <xdr:from>
      <xdr:col>1</xdr:col>
      <xdr:colOff>225136</xdr:colOff>
      <xdr:row>36</xdr:row>
      <xdr:rowOff>103909</xdr:rowOff>
    </xdr:from>
    <xdr:to>
      <xdr:col>3</xdr:col>
      <xdr:colOff>294409</xdr:colOff>
      <xdr:row>41</xdr:row>
      <xdr:rowOff>112700</xdr:rowOff>
    </xdr:to>
    <xdr:pic>
      <xdr:nvPicPr>
        <xdr:cNvPr id="13" name="Image 12">
          <a:extLst>
            <a:ext uri="{FF2B5EF4-FFF2-40B4-BE49-F238E27FC236}">
              <a16:creationId xmlns=""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88818" y="8330045"/>
          <a:ext cx="987136" cy="1047882"/>
        </a:xfrm>
        <a:prstGeom prst="rect">
          <a:avLst/>
        </a:prstGeom>
      </xdr:spPr>
    </xdr:pic>
    <xdr:clientData/>
  </xdr:twoCellAnchor>
  <xdr:twoCellAnchor>
    <xdr:from>
      <xdr:col>0</xdr:col>
      <xdr:colOff>242455</xdr:colOff>
      <xdr:row>205</xdr:row>
      <xdr:rowOff>34636</xdr:rowOff>
    </xdr:from>
    <xdr:to>
      <xdr:col>4</xdr:col>
      <xdr:colOff>554182</xdr:colOff>
      <xdr:row>206</xdr:row>
      <xdr:rowOff>190500</xdr:rowOff>
    </xdr:to>
    <xdr:sp macro="" textlink="">
      <xdr:nvSpPr>
        <xdr:cNvPr id="38" name="Rectangle 37">
          <a:extLst>
            <a:ext uri="{FF2B5EF4-FFF2-40B4-BE49-F238E27FC236}">
              <a16:creationId xmlns="" xmlns:a16="http://schemas.microsoft.com/office/drawing/2014/main" id="{00000000-0008-0000-0400-000026000000}"/>
            </a:ext>
          </a:extLst>
        </xdr:cNvPr>
        <xdr:cNvSpPr/>
      </xdr:nvSpPr>
      <xdr:spPr bwMode="auto">
        <a:xfrm>
          <a:off x="242455" y="39918409"/>
          <a:ext cx="2078182" cy="363682"/>
        </a:xfrm>
        <a:prstGeom prst="rect">
          <a:avLst/>
        </a:prstGeom>
        <a:solidFill>
          <a:srgbClr val="FFFF00"/>
        </a:solidFill>
        <a:ln w="9525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fr-FR" sz="1100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1</xdr:col>
      <xdr:colOff>34637</xdr:colOff>
      <xdr:row>104</xdr:row>
      <xdr:rowOff>173182</xdr:rowOff>
    </xdr:from>
    <xdr:to>
      <xdr:col>4</xdr:col>
      <xdr:colOff>675409</xdr:colOff>
      <xdr:row>106</xdr:row>
      <xdr:rowOff>17318</xdr:rowOff>
    </xdr:to>
    <xdr:pic>
      <xdr:nvPicPr>
        <xdr:cNvPr id="30" name="Image 29">
          <a:extLst>
            <a:ext uri="{FF2B5EF4-FFF2-40B4-BE49-F238E27FC236}">
              <a16:creationId xmlns=""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8319" y="20193000"/>
          <a:ext cx="2043545" cy="588818"/>
        </a:xfrm>
        <a:prstGeom prst="rect">
          <a:avLst/>
        </a:prstGeom>
      </xdr:spPr>
    </xdr:pic>
    <xdr:clientData/>
  </xdr:twoCellAnchor>
  <xdr:twoCellAnchor editAs="oneCell">
    <xdr:from>
      <xdr:col>2</xdr:col>
      <xdr:colOff>86591</xdr:colOff>
      <xdr:row>92</xdr:row>
      <xdr:rowOff>51955</xdr:rowOff>
    </xdr:from>
    <xdr:to>
      <xdr:col>3</xdr:col>
      <xdr:colOff>219941</xdr:colOff>
      <xdr:row>94</xdr:row>
      <xdr:rowOff>185305</xdr:rowOff>
    </xdr:to>
    <xdr:pic>
      <xdr:nvPicPr>
        <xdr:cNvPr id="40" name="Image 34">
          <a:extLst>
            <a:ext uri="{FF2B5EF4-FFF2-40B4-BE49-F238E27FC236}">
              <a16:creationId xmlns="" xmlns:a16="http://schemas.microsoft.com/office/drawing/2014/main" id="{00000000-0008-0000-04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943841" y="29369905"/>
          <a:ext cx="5429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</xdr:col>
      <xdr:colOff>379268</xdr:colOff>
      <xdr:row>30</xdr:row>
      <xdr:rowOff>97846</xdr:rowOff>
    </xdr:from>
    <xdr:ext cx="1056409" cy="1064598"/>
    <xdr:pic>
      <xdr:nvPicPr>
        <xdr:cNvPr id="43" name="Image 42">
          <a:extLst>
            <a:ext uri="{FF2B5EF4-FFF2-40B4-BE49-F238E27FC236}">
              <a16:creationId xmlns="" xmlns:a16="http://schemas.microsoft.com/office/drawing/2014/main" id="{9B5A0D03-9C4C-4E6C-B7D1-8E24E798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1218" y="5841421"/>
          <a:ext cx="1056409" cy="1064598"/>
        </a:xfrm>
        <a:prstGeom prst="rect">
          <a:avLst/>
        </a:prstGeom>
      </xdr:spPr>
    </xdr:pic>
    <xdr:clientData/>
  </xdr:oneCellAnchor>
  <xdr:oneCellAnchor>
    <xdr:from>
      <xdr:col>0</xdr:col>
      <xdr:colOff>259773</xdr:colOff>
      <xdr:row>118</xdr:row>
      <xdr:rowOff>34636</xdr:rowOff>
    </xdr:from>
    <xdr:ext cx="1961360" cy="519546"/>
    <xdr:pic>
      <xdr:nvPicPr>
        <xdr:cNvPr id="45" name="Image 44">
          <a:extLst>
            <a:ext uri="{FF2B5EF4-FFF2-40B4-BE49-F238E27FC236}">
              <a16:creationId xmlns="" xmlns:a16="http://schemas.microsoft.com/office/drawing/2014/main" id="{2C71E7DC-F413-4AD9-BCB2-2AC6FC890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9773" y="55498711"/>
          <a:ext cx="1961360" cy="519546"/>
        </a:xfrm>
        <a:prstGeom prst="rect">
          <a:avLst/>
        </a:prstGeom>
      </xdr:spPr>
    </xdr:pic>
    <xdr:clientData/>
  </xdr:oneCellAnchor>
  <xdr:twoCellAnchor>
    <xdr:from>
      <xdr:col>0</xdr:col>
      <xdr:colOff>242455</xdr:colOff>
      <xdr:row>98</xdr:row>
      <xdr:rowOff>121227</xdr:rowOff>
    </xdr:from>
    <xdr:to>
      <xdr:col>4</xdr:col>
      <xdr:colOff>727363</xdr:colOff>
      <xdr:row>100</xdr:row>
      <xdr:rowOff>17318</xdr:rowOff>
    </xdr:to>
    <xdr:sp macro="" textlink="">
      <xdr:nvSpPr>
        <xdr:cNvPr id="39" name="Rectangle 38">
          <a:extLst>
            <a:ext uri="{FF2B5EF4-FFF2-40B4-BE49-F238E27FC236}">
              <a16:creationId xmlns="" xmlns:a16="http://schemas.microsoft.com/office/drawing/2014/main" id="{37594406-4013-43D6-85BC-B99D786F45CE}"/>
            </a:ext>
          </a:extLst>
        </xdr:cNvPr>
        <xdr:cNvSpPr/>
      </xdr:nvSpPr>
      <xdr:spPr bwMode="auto">
        <a:xfrm>
          <a:off x="242455" y="25524402"/>
          <a:ext cx="2237508" cy="315191"/>
        </a:xfrm>
        <a:prstGeom prst="rect">
          <a:avLst/>
        </a:prstGeom>
        <a:solidFill>
          <a:schemeClr val="bg1">
            <a:lumMod val="75000"/>
          </a:schemeClr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fr-FR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</xdr:col>
      <xdr:colOff>467591</xdr:colOff>
      <xdr:row>69</xdr:row>
      <xdr:rowOff>17319</xdr:rowOff>
    </xdr:from>
    <xdr:to>
      <xdr:col>3</xdr:col>
      <xdr:colOff>225138</xdr:colOff>
      <xdr:row>72</xdr:row>
      <xdr:rowOff>174339</xdr:rowOff>
    </xdr:to>
    <xdr:pic>
      <xdr:nvPicPr>
        <xdr:cNvPr id="47" name="Image 46">
          <a:extLst>
            <a:ext uri="{FF2B5EF4-FFF2-40B4-BE49-F238E27FC236}">
              <a16:creationId xmlns="" xmlns:a16="http://schemas.microsoft.com/office/drawing/2014/main" id="{7D448772-5E0D-4EBE-B6A2-ABF8E04A3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31273" y="15257319"/>
          <a:ext cx="675410" cy="780474"/>
        </a:xfrm>
        <a:prstGeom prst="rect">
          <a:avLst/>
        </a:prstGeom>
      </xdr:spPr>
    </xdr:pic>
    <xdr:clientData/>
  </xdr:twoCellAnchor>
  <xdr:twoCellAnchor>
    <xdr:from>
      <xdr:col>0</xdr:col>
      <xdr:colOff>259772</xdr:colOff>
      <xdr:row>191</xdr:row>
      <xdr:rowOff>190500</xdr:rowOff>
    </xdr:from>
    <xdr:to>
      <xdr:col>4</xdr:col>
      <xdr:colOff>650297</xdr:colOff>
      <xdr:row>195</xdr:row>
      <xdr:rowOff>171451</xdr:rowOff>
    </xdr:to>
    <xdr:grpSp>
      <xdr:nvGrpSpPr>
        <xdr:cNvPr id="48" name="Groupe 8">
          <a:extLst>
            <a:ext uri="{FF2B5EF4-FFF2-40B4-BE49-F238E27FC236}">
              <a16:creationId xmlns="" xmlns:a16="http://schemas.microsoft.com/office/drawing/2014/main" id="{6959BF57-47FD-4E09-976B-5C2F9F3D4089}"/>
            </a:ext>
          </a:extLst>
        </xdr:cNvPr>
        <xdr:cNvGrpSpPr>
          <a:grpSpLocks/>
        </xdr:cNvGrpSpPr>
      </xdr:nvGrpSpPr>
      <xdr:grpSpPr bwMode="auto">
        <a:xfrm>
          <a:off x="259772" y="46835786"/>
          <a:ext cx="2145846" cy="960665"/>
          <a:chOff x="248635" y="5998780"/>
          <a:chExt cx="2151544" cy="836181"/>
        </a:xfrm>
      </xdr:grpSpPr>
      <xdr:pic>
        <xdr:nvPicPr>
          <xdr:cNvPr id="49" name="Image 15">
            <a:extLst>
              <a:ext uri="{FF2B5EF4-FFF2-40B4-BE49-F238E27FC236}">
                <a16:creationId xmlns="" xmlns:a16="http://schemas.microsoft.com/office/drawing/2014/main" id="{0EAB73EF-0D20-4530-BA67-D9296AF48B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248635" y="5998780"/>
            <a:ext cx="1719098" cy="41745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0" name="Image 7">
            <a:extLst>
              <a:ext uri="{FF2B5EF4-FFF2-40B4-BE49-F238E27FC236}">
                <a16:creationId xmlns="" xmlns:a16="http://schemas.microsoft.com/office/drawing/2014/main" id="{A16004E4-975B-429C-97FD-6AB6AAD6C2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1428750" y="6454009"/>
            <a:ext cx="971429" cy="38095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277091</xdr:colOff>
      <xdr:row>110</xdr:row>
      <xdr:rowOff>86592</xdr:rowOff>
    </xdr:from>
    <xdr:to>
      <xdr:col>4</xdr:col>
      <xdr:colOff>190500</xdr:colOff>
      <xdr:row>114</xdr:row>
      <xdr:rowOff>181388</xdr:rowOff>
    </xdr:to>
    <xdr:pic>
      <xdr:nvPicPr>
        <xdr:cNvPr id="51" name="Image 50">
          <a:extLst>
            <a:ext uri="{FF2B5EF4-FFF2-40B4-BE49-F238E27FC236}">
              <a16:creationId xmlns="" xmlns:a16="http://schemas.microsoft.com/office/drawing/2014/main" id="{8EAEE889-B23D-4C60-8386-D5F8C91BF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4341" y="48845067"/>
          <a:ext cx="808759" cy="932996"/>
        </a:xfrm>
        <a:prstGeom prst="rect">
          <a:avLst/>
        </a:prstGeom>
      </xdr:spPr>
    </xdr:pic>
    <xdr:clientData/>
  </xdr:twoCellAnchor>
  <xdr:oneCellAnchor>
    <xdr:from>
      <xdr:col>2</xdr:col>
      <xdr:colOff>213275</xdr:colOff>
      <xdr:row>49</xdr:row>
      <xdr:rowOff>99876</xdr:rowOff>
    </xdr:from>
    <xdr:ext cx="255634" cy="943722"/>
    <xdr:pic>
      <xdr:nvPicPr>
        <xdr:cNvPr id="44" name="Image 43">
          <a:extLst>
            <a:ext uri="{FF2B5EF4-FFF2-40B4-BE49-F238E27FC236}">
              <a16:creationId xmlns="" xmlns:a16="http://schemas.microsoft.com/office/drawing/2014/main" id="{F6FEE457-0095-4DAD-B723-D8EE6F36C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0525" y="10472601"/>
          <a:ext cx="255634" cy="943722"/>
        </a:xfrm>
        <a:prstGeom prst="rect">
          <a:avLst/>
        </a:prstGeom>
      </xdr:spPr>
    </xdr:pic>
    <xdr:clientData/>
  </xdr:oneCellAnchor>
  <xdr:twoCellAnchor>
    <xdr:from>
      <xdr:col>1</xdr:col>
      <xdr:colOff>450272</xdr:colOff>
      <xdr:row>234</xdr:row>
      <xdr:rowOff>86592</xdr:rowOff>
    </xdr:from>
    <xdr:to>
      <xdr:col>3</xdr:col>
      <xdr:colOff>346364</xdr:colOff>
      <xdr:row>238</xdr:row>
      <xdr:rowOff>181388</xdr:rowOff>
    </xdr:to>
    <xdr:pic>
      <xdr:nvPicPr>
        <xdr:cNvPr id="53" name="Image 52">
          <a:extLst>
            <a:ext uri="{FF2B5EF4-FFF2-40B4-BE49-F238E27FC236}">
              <a16:creationId xmlns="" xmlns:a16="http://schemas.microsoft.com/office/drawing/2014/main" id="{F8809185-CC01-4FC2-8A48-96CA0021B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2222" y="32166792"/>
          <a:ext cx="800967" cy="932996"/>
        </a:xfrm>
        <a:prstGeom prst="rect">
          <a:avLst/>
        </a:prstGeom>
      </xdr:spPr>
    </xdr:pic>
    <xdr:clientData/>
  </xdr:twoCellAnchor>
  <xdr:twoCellAnchor editAs="oneCell">
    <xdr:from>
      <xdr:col>1</xdr:col>
      <xdr:colOff>277092</xdr:colOff>
      <xdr:row>141</xdr:row>
      <xdr:rowOff>103908</xdr:rowOff>
    </xdr:from>
    <xdr:to>
      <xdr:col>4</xdr:col>
      <xdr:colOff>233845</xdr:colOff>
      <xdr:row>146</xdr:row>
      <xdr:rowOff>119515</xdr:rowOff>
    </xdr:to>
    <xdr:pic>
      <xdr:nvPicPr>
        <xdr:cNvPr id="37" name="Image 36">
          <a:extLst>
            <a:ext uri="{FF2B5EF4-FFF2-40B4-BE49-F238E27FC236}">
              <a16:creationId xmlns="" xmlns:a16="http://schemas.microsoft.com/office/drawing/2014/main" id="{CE213800-4164-4E70-9ACE-73D80F24E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9042" y="47528883"/>
          <a:ext cx="1347403" cy="1063358"/>
        </a:xfrm>
        <a:prstGeom prst="rect">
          <a:avLst/>
        </a:prstGeom>
      </xdr:spPr>
    </xdr:pic>
    <xdr:clientData/>
  </xdr:twoCellAnchor>
  <xdr:twoCellAnchor editAs="oneCell">
    <xdr:from>
      <xdr:col>1</xdr:col>
      <xdr:colOff>346363</xdr:colOff>
      <xdr:row>147</xdr:row>
      <xdr:rowOff>86591</xdr:rowOff>
    </xdr:from>
    <xdr:to>
      <xdr:col>4</xdr:col>
      <xdr:colOff>34869</xdr:colOff>
      <xdr:row>152</xdr:row>
      <xdr:rowOff>181454</xdr:rowOff>
    </xdr:to>
    <xdr:pic>
      <xdr:nvPicPr>
        <xdr:cNvPr id="46" name="Image 45">
          <a:extLst>
            <a:ext uri="{FF2B5EF4-FFF2-40B4-BE49-F238E27FC236}">
              <a16:creationId xmlns="" xmlns:a16="http://schemas.microsoft.com/office/drawing/2014/main" id="{897B73B0-473E-48F6-A3C4-458CC1DD9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08313" y="48768866"/>
          <a:ext cx="1079156" cy="1142613"/>
        </a:xfrm>
        <a:prstGeom prst="rect">
          <a:avLst/>
        </a:prstGeom>
      </xdr:spPr>
    </xdr:pic>
    <xdr:clientData/>
  </xdr:twoCellAnchor>
  <xdr:twoCellAnchor editAs="oneCell">
    <xdr:from>
      <xdr:col>0</xdr:col>
      <xdr:colOff>346365</xdr:colOff>
      <xdr:row>153</xdr:row>
      <xdr:rowOff>81180</xdr:rowOff>
    </xdr:from>
    <xdr:to>
      <xdr:col>2</xdr:col>
      <xdr:colOff>307631</xdr:colOff>
      <xdr:row>158</xdr:row>
      <xdr:rowOff>374720</xdr:rowOff>
    </xdr:to>
    <xdr:pic>
      <xdr:nvPicPr>
        <xdr:cNvPr id="52" name="Image 51">
          <a:extLst>
            <a:ext uri="{FF2B5EF4-FFF2-40B4-BE49-F238E27FC236}">
              <a16:creationId xmlns="" xmlns:a16="http://schemas.microsoft.com/office/drawing/2014/main" id="{71219F27-01DE-4C56-9409-932538CF4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365" y="50020755"/>
          <a:ext cx="818516" cy="17967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314976</xdr:colOff>
      <xdr:row>153</xdr:row>
      <xdr:rowOff>69275</xdr:rowOff>
    </xdr:from>
    <xdr:to>
      <xdr:col>4</xdr:col>
      <xdr:colOff>658091</xdr:colOff>
      <xdr:row>158</xdr:row>
      <xdr:rowOff>362816</xdr:rowOff>
    </xdr:to>
    <xdr:pic>
      <xdr:nvPicPr>
        <xdr:cNvPr id="54" name="Image 53">
          <a:extLst>
            <a:ext uri="{FF2B5EF4-FFF2-40B4-BE49-F238E27FC236}">
              <a16:creationId xmlns="" xmlns:a16="http://schemas.microsoft.com/office/drawing/2014/main" id="{2B49E8C9-DAE1-4C7F-8A9E-1B7BAEADF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801" y="50008850"/>
          <a:ext cx="828890" cy="179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103908</xdr:colOff>
      <xdr:row>159</xdr:row>
      <xdr:rowOff>69273</xdr:rowOff>
    </xdr:from>
    <xdr:to>
      <xdr:col>3</xdr:col>
      <xdr:colOff>93052</xdr:colOff>
      <xdr:row>163</xdr:row>
      <xdr:rowOff>517259</xdr:rowOff>
    </xdr:to>
    <xdr:pic>
      <xdr:nvPicPr>
        <xdr:cNvPr id="55" name="Image 54">
          <a:extLst>
            <a:ext uri="{FF2B5EF4-FFF2-40B4-BE49-F238E27FC236}">
              <a16:creationId xmlns="" xmlns:a16="http://schemas.microsoft.com/office/drawing/2014/main" id="{A8A6C2FF-D092-48E8-B3C5-39EBBBC96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08" y="52342473"/>
          <a:ext cx="1255969" cy="15338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69272</xdr:colOff>
      <xdr:row>159</xdr:row>
      <xdr:rowOff>51955</xdr:rowOff>
    </xdr:from>
    <xdr:to>
      <xdr:col>4</xdr:col>
      <xdr:colOff>856382</xdr:colOff>
      <xdr:row>163</xdr:row>
      <xdr:rowOff>533399</xdr:rowOff>
    </xdr:to>
    <xdr:pic>
      <xdr:nvPicPr>
        <xdr:cNvPr id="56" name="Image 55">
          <a:extLst>
            <a:ext uri="{FF2B5EF4-FFF2-40B4-BE49-F238E27FC236}">
              <a16:creationId xmlns="" xmlns:a16="http://schemas.microsoft.com/office/drawing/2014/main" id="{08D29906-3E5B-45A3-B7BF-25BD9C3AF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6097" y="52325155"/>
          <a:ext cx="1272885" cy="1567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69271</xdr:colOff>
      <xdr:row>164</xdr:row>
      <xdr:rowOff>110928</xdr:rowOff>
    </xdr:from>
    <xdr:to>
      <xdr:col>3</xdr:col>
      <xdr:colOff>88735</xdr:colOff>
      <xdr:row>169</xdr:row>
      <xdr:rowOff>712149</xdr:rowOff>
    </xdr:to>
    <xdr:pic>
      <xdr:nvPicPr>
        <xdr:cNvPr id="57" name="Image 56">
          <a:extLst>
            <a:ext uri="{FF2B5EF4-FFF2-40B4-BE49-F238E27FC236}">
              <a16:creationId xmlns="" xmlns:a16="http://schemas.microsoft.com/office/drawing/2014/main" id="{A67113E7-05FF-4D37-BDD4-A0893342B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71" y="54422478"/>
          <a:ext cx="1286289" cy="19511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358268</xdr:colOff>
      <xdr:row>164</xdr:row>
      <xdr:rowOff>103908</xdr:rowOff>
    </xdr:from>
    <xdr:to>
      <xdr:col>4</xdr:col>
      <xdr:colOff>744680</xdr:colOff>
      <xdr:row>169</xdr:row>
      <xdr:rowOff>688398</xdr:rowOff>
    </xdr:to>
    <xdr:pic>
      <xdr:nvPicPr>
        <xdr:cNvPr id="58" name="Image 57">
          <a:extLst>
            <a:ext uri="{FF2B5EF4-FFF2-40B4-BE49-F238E27FC236}">
              <a16:creationId xmlns="" xmlns:a16="http://schemas.microsoft.com/office/drawing/2014/main" id="{36FFC24F-F5F1-4A9F-9406-8838330B9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5518" y="54415458"/>
          <a:ext cx="1281762" cy="1934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69273</xdr:colOff>
      <xdr:row>170</xdr:row>
      <xdr:rowOff>69275</xdr:rowOff>
    </xdr:from>
    <xdr:to>
      <xdr:col>2</xdr:col>
      <xdr:colOff>334457</xdr:colOff>
      <xdr:row>175</xdr:row>
      <xdr:rowOff>388049</xdr:rowOff>
    </xdr:to>
    <xdr:pic>
      <xdr:nvPicPr>
        <xdr:cNvPr id="59" name="Image 58">
          <a:extLst>
            <a:ext uri="{FF2B5EF4-FFF2-40B4-BE49-F238E27FC236}">
              <a16:creationId xmlns="" xmlns:a16="http://schemas.microsoft.com/office/drawing/2014/main" id="{1095F113-24D9-4739-8867-1BD1D4BFE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73" y="56904950"/>
          <a:ext cx="1122434" cy="18176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192665</xdr:colOff>
      <xdr:row>170</xdr:row>
      <xdr:rowOff>69276</xdr:rowOff>
    </xdr:from>
    <xdr:to>
      <xdr:col>4</xdr:col>
      <xdr:colOff>817149</xdr:colOff>
      <xdr:row>175</xdr:row>
      <xdr:rowOff>340521</xdr:rowOff>
    </xdr:to>
    <xdr:pic>
      <xdr:nvPicPr>
        <xdr:cNvPr id="60" name="Image 59">
          <a:extLst>
            <a:ext uri="{FF2B5EF4-FFF2-40B4-BE49-F238E27FC236}">
              <a16:creationId xmlns="" xmlns:a16="http://schemas.microsoft.com/office/drawing/2014/main" id="{71CC8494-4A5B-4FA6-ADA9-27F4CE53D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490" y="56904951"/>
          <a:ext cx="1110259" cy="1770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34635</xdr:colOff>
      <xdr:row>12</xdr:row>
      <xdr:rowOff>3464</xdr:rowOff>
    </xdr:from>
    <xdr:to>
      <xdr:col>4</xdr:col>
      <xdr:colOff>475925</xdr:colOff>
      <xdr:row>16</xdr:row>
      <xdr:rowOff>86592</xdr:rowOff>
    </xdr:to>
    <xdr:pic>
      <xdr:nvPicPr>
        <xdr:cNvPr id="8" name="Image 7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8317" y="4142509"/>
          <a:ext cx="1844063" cy="845128"/>
        </a:xfrm>
        <a:prstGeom prst="rect">
          <a:avLst/>
        </a:prstGeom>
      </xdr:spPr>
    </xdr:pic>
    <xdr:clientData/>
  </xdr:twoCellAnchor>
  <xdr:twoCellAnchor>
    <xdr:from>
      <xdr:col>0</xdr:col>
      <xdr:colOff>121228</xdr:colOff>
      <xdr:row>17</xdr:row>
      <xdr:rowOff>155864</xdr:rowOff>
    </xdr:from>
    <xdr:to>
      <xdr:col>4</xdr:col>
      <xdr:colOff>779318</xdr:colOff>
      <xdr:row>21</xdr:row>
      <xdr:rowOff>176679</xdr:rowOff>
    </xdr:to>
    <xdr:pic>
      <xdr:nvPicPr>
        <xdr:cNvPr id="9" name="Image 8">
          <a:extLst>
            <a:ext uri="{FF2B5EF4-FFF2-40B4-BE49-F238E27FC236}">
              <a16:creationId xmlns="" xmlns:a16="http://schemas.microsoft.com/office/drawing/2014/main" id="{B71B8243-26D1-4C1B-89F4-B827B87FC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228" y="5394614"/>
          <a:ext cx="2410690" cy="91616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69272</xdr:colOff>
      <xdr:row>42</xdr:row>
      <xdr:rowOff>103910</xdr:rowOff>
    </xdr:from>
    <xdr:to>
      <xdr:col>20</xdr:col>
      <xdr:colOff>277091</xdr:colOff>
      <xdr:row>86</xdr:row>
      <xdr:rowOff>88406</xdr:rowOff>
    </xdr:to>
    <xdr:pic>
      <xdr:nvPicPr>
        <xdr:cNvPr id="8" name="Image 7">
          <a:extLst>
            <a:ext uri="{FF2B5EF4-FFF2-40B4-BE49-F238E27FC236}">
              <a16:creationId xmlns=""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72" y="8988137"/>
          <a:ext cx="6442364" cy="7760359"/>
        </a:xfrm>
        <a:prstGeom prst="rect">
          <a:avLst/>
        </a:prstGeom>
      </xdr:spPr>
    </xdr:pic>
    <xdr:clientData/>
  </xdr:twoCellAnchor>
  <xdr:twoCellAnchor editAs="oneCell">
    <xdr:from>
      <xdr:col>3</xdr:col>
      <xdr:colOff>103909</xdr:colOff>
      <xdr:row>6</xdr:row>
      <xdr:rowOff>17318</xdr:rowOff>
    </xdr:from>
    <xdr:to>
      <xdr:col>10</xdr:col>
      <xdr:colOff>225136</xdr:colOff>
      <xdr:row>39</xdr:row>
      <xdr:rowOff>102024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9091" y="1385454"/>
          <a:ext cx="2303318" cy="6960025"/>
        </a:xfrm>
        <a:prstGeom prst="rect">
          <a:avLst/>
        </a:prstGeom>
      </xdr:spPr>
    </xdr:pic>
    <xdr:clientData/>
  </xdr:twoCellAnchor>
  <xdr:twoCellAnchor editAs="oneCell">
    <xdr:from>
      <xdr:col>27</xdr:col>
      <xdr:colOff>277091</xdr:colOff>
      <xdr:row>44</xdr:row>
      <xdr:rowOff>190501</xdr:rowOff>
    </xdr:from>
    <xdr:to>
      <xdr:col>43</xdr:col>
      <xdr:colOff>173182</xdr:colOff>
      <xdr:row>69</xdr:row>
      <xdr:rowOff>90294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79549D20-AF42-4F2A-80FE-98D5E15FD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93727" y="9611592"/>
          <a:ext cx="4883728" cy="46103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95250</xdr:colOff>
      <xdr:row>240</xdr:row>
      <xdr:rowOff>154784</xdr:rowOff>
    </xdr:from>
    <xdr:to>
      <xdr:col>22</xdr:col>
      <xdr:colOff>249740</xdr:colOff>
      <xdr:row>241</xdr:row>
      <xdr:rowOff>2583657</xdr:rowOff>
    </xdr:to>
    <xdr:pic>
      <xdr:nvPicPr>
        <xdr:cNvPr id="9" name="Image 5">
          <a:extLst>
            <a:ext uri="{FF2B5EF4-FFF2-40B4-BE49-F238E27FC236}">
              <a16:creationId xmlns="" xmlns:a16="http://schemas.microsoft.com/office/drawing/2014/main" id="{34C65F54-A2E0-4623-85BC-A2C8EDA8C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05075" y="51761234"/>
          <a:ext cx="6059990" cy="2650329"/>
        </a:xfrm>
        <a:prstGeom prst="rect">
          <a:avLst/>
        </a:prstGeom>
      </xdr:spPr>
    </xdr:pic>
    <xdr:clientData/>
  </xdr:twoCellAnchor>
  <xdr:twoCellAnchor editAs="oneCell">
    <xdr:from>
      <xdr:col>23</xdr:col>
      <xdr:colOff>16957</xdr:colOff>
      <xdr:row>240</xdr:row>
      <xdr:rowOff>114015</xdr:rowOff>
    </xdr:from>
    <xdr:to>
      <xdr:col>42</xdr:col>
      <xdr:colOff>273847</xdr:colOff>
      <xdr:row>241</xdr:row>
      <xdr:rowOff>2798237</xdr:rowOff>
    </xdr:to>
    <xdr:pic>
      <xdr:nvPicPr>
        <xdr:cNvPr id="10" name="Image 6">
          <a:extLst>
            <a:ext uri="{FF2B5EF4-FFF2-40B4-BE49-F238E27FC236}">
              <a16:creationId xmlns="" xmlns:a16="http://schemas.microsoft.com/office/drawing/2014/main" id="{C22B2E61-DFDD-43B7-9148-4942405F0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10555951" y="49811121"/>
          <a:ext cx="2905678" cy="6724365"/>
        </a:xfrm>
        <a:prstGeom prst="rect">
          <a:avLst/>
        </a:prstGeom>
      </xdr:spPr>
    </xdr:pic>
    <xdr:clientData/>
  </xdr:twoCellAnchor>
  <xdr:twoCellAnchor editAs="oneCell">
    <xdr:from>
      <xdr:col>7</xdr:col>
      <xdr:colOff>335141</xdr:colOff>
      <xdr:row>214</xdr:row>
      <xdr:rowOff>119063</xdr:rowOff>
    </xdr:from>
    <xdr:to>
      <xdr:col>17</xdr:col>
      <xdr:colOff>47624</xdr:colOff>
      <xdr:row>230</xdr:row>
      <xdr:rowOff>166085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8297" y="6619876"/>
          <a:ext cx="4010640" cy="4238022"/>
        </a:xfrm>
        <a:prstGeom prst="rect">
          <a:avLst/>
        </a:prstGeom>
      </xdr:spPr>
    </xdr:pic>
    <xdr:clientData/>
  </xdr:twoCellAnchor>
  <xdr:twoCellAnchor editAs="oneCell">
    <xdr:from>
      <xdr:col>19</xdr:col>
      <xdr:colOff>129482</xdr:colOff>
      <xdr:row>214</xdr:row>
      <xdr:rowOff>166687</xdr:rowOff>
    </xdr:from>
    <xdr:to>
      <xdr:col>33</xdr:col>
      <xdr:colOff>23552</xdr:colOff>
      <xdr:row>230</xdr:row>
      <xdr:rowOff>119062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9920" y="6667500"/>
          <a:ext cx="4585132" cy="4143375"/>
        </a:xfrm>
        <a:prstGeom prst="rect">
          <a:avLst/>
        </a:prstGeom>
      </xdr:spPr>
    </xdr:pic>
    <xdr:clientData/>
  </xdr:twoCellAnchor>
  <xdr:twoCellAnchor>
    <xdr:from>
      <xdr:col>7</xdr:col>
      <xdr:colOff>440531</xdr:colOff>
      <xdr:row>215</xdr:row>
      <xdr:rowOff>1</xdr:rowOff>
    </xdr:from>
    <xdr:to>
      <xdr:col>10</xdr:col>
      <xdr:colOff>47625</xdr:colOff>
      <xdr:row>216</xdr:row>
      <xdr:rowOff>202407</xdr:rowOff>
    </xdr:to>
    <xdr:sp macro="" textlink="">
      <xdr:nvSpPr>
        <xdr:cNvPr id="4" name="文字方塊 3"/>
        <xdr:cNvSpPr txBox="1"/>
      </xdr:nvSpPr>
      <xdr:spPr>
        <a:xfrm>
          <a:off x="2833687" y="6762751"/>
          <a:ext cx="1738313" cy="46434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 b="1">
              <a:latin typeface="微軟正黑體" panose="020B0604030504040204" pitchFamily="34" charset="-120"/>
              <a:ea typeface="微軟正黑體" panose="020B0604030504040204" pitchFamily="34" charset="-120"/>
            </a:rPr>
            <a:t>銷樣做法錯誤</a:t>
          </a:r>
          <a:r>
            <a:rPr lang="en-US" altLang="zh-TW" sz="1600" b="1">
              <a:latin typeface="微軟正黑體" panose="020B0604030504040204" pitchFamily="34" charset="-120"/>
              <a:ea typeface="微軟正黑體" panose="020B0604030504040204" pitchFamily="34" charset="-120"/>
            </a:rPr>
            <a:t>:</a:t>
          </a:r>
          <a:endParaRPr lang="zh-TW" altLang="en-US" sz="1600" b="1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20</xdr:col>
      <xdr:colOff>119063</xdr:colOff>
      <xdr:row>220</xdr:row>
      <xdr:rowOff>0</xdr:rowOff>
    </xdr:from>
    <xdr:to>
      <xdr:col>24</xdr:col>
      <xdr:colOff>59531</xdr:colOff>
      <xdr:row>221</xdr:row>
      <xdr:rowOff>238125</xdr:rowOff>
    </xdr:to>
    <xdr:sp macro="" textlink="">
      <xdr:nvSpPr>
        <xdr:cNvPr id="7" name="文字方塊 6"/>
        <xdr:cNvSpPr txBox="1"/>
      </xdr:nvSpPr>
      <xdr:spPr>
        <a:xfrm>
          <a:off x="7739063" y="8072438"/>
          <a:ext cx="1226343" cy="5000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 b="1">
              <a:latin typeface="微軟正黑體" panose="020B0604030504040204" pitchFamily="34" charset="-120"/>
              <a:ea typeface="微軟正黑體" panose="020B0604030504040204" pitchFamily="34" charset="-120"/>
            </a:rPr>
            <a:t>正確做法</a:t>
          </a:r>
          <a:r>
            <a:rPr lang="en-US" altLang="zh-TW" sz="1600" b="1">
              <a:latin typeface="微軟正黑體" panose="020B0604030504040204" pitchFamily="34" charset="-120"/>
              <a:ea typeface="微軟正黑體" panose="020B0604030504040204" pitchFamily="34" charset="-120"/>
            </a:rPr>
            <a:t>:</a:t>
          </a:r>
          <a:endParaRPr lang="zh-TW" altLang="en-US" sz="1600" b="1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50504</xdr:colOff>
      <xdr:row>16</xdr:row>
      <xdr:rowOff>922375</xdr:rowOff>
    </xdr:from>
    <xdr:to>
      <xdr:col>28</xdr:col>
      <xdr:colOff>168468</xdr:colOff>
      <xdr:row>16</xdr:row>
      <xdr:rowOff>3293584</xdr:rowOff>
    </xdr:to>
    <xdr:pic>
      <xdr:nvPicPr>
        <xdr:cNvPr id="4" name="Image 3">
          <a:extLst>
            <a:ext uri="{FF2B5EF4-FFF2-40B4-BE49-F238E27FC236}">
              <a16:creationId xmlns=""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8754" y="5132425"/>
          <a:ext cx="4518515" cy="2371209"/>
        </a:xfrm>
        <a:prstGeom prst="rect">
          <a:avLst/>
        </a:prstGeom>
      </xdr:spPr>
    </xdr:pic>
    <xdr:clientData/>
  </xdr:twoCellAnchor>
  <xdr:twoCellAnchor editAs="oneCell">
    <xdr:from>
      <xdr:col>9</xdr:col>
      <xdr:colOff>28963</xdr:colOff>
      <xdr:row>24</xdr:row>
      <xdr:rowOff>56595</xdr:rowOff>
    </xdr:from>
    <xdr:to>
      <xdr:col>36</xdr:col>
      <xdr:colOff>140493</xdr:colOff>
      <xdr:row>50</xdr:row>
      <xdr:rowOff>31480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1244" y="9819720"/>
          <a:ext cx="8993593" cy="5392229"/>
        </a:xfrm>
        <a:prstGeom prst="rect">
          <a:avLst/>
        </a:prstGeom>
      </xdr:spPr>
    </xdr:pic>
    <xdr:clientData/>
  </xdr:twoCellAnchor>
  <xdr:twoCellAnchor editAs="oneCell">
    <xdr:from>
      <xdr:col>7</xdr:col>
      <xdr:colOff>83953</xdr:colOff>
      <xdr:row>52</xdr:row>
      <xdr:rowOff>104553</xdr:rowOff>
    </xdr:from>
    <xdr:to>
      <xdr:col>35</xdr:col>
      <xdr:colOff>43294</xdr:colOff>
      <xdr:row>56</xdr:row>
      <xdr:rowOff>854</xdr:rowOff>
    </xdr:to>
    <xdr:pic>
      <xdr:nvPicPr>
        <xdr:cNvPr id="5" name="Image 4">
          <a:extLst>
            <a:ext uri="{FF2B5EF4-FFF2-40B4-BE49-F238E27FC236}">
              <a16:creationId xmlns=""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1403" y="15763653"/>
          <a:ext cx="10700820" cy="874201"/>
        </a:xfrm>
        <a:prstGeom prst="rect">
          <a:avLst/>
        </a:prstGeom>
      </xdr:spPr>
    </xdr:pic>
    <xdr:clientData/>
  </xdr:twoCellAnchor>
  <xdr:twoCellAnchor editAs="oneCell">
    <xdr:from>
      <xdr:col>7</xdr:col>
      <xdr:colOff>233363</xdr:colOff>
      <xdr:row>58</xdr:row>
      <xdr:rowOff>130969</xdr:rowOff>
    </xdr:from>
    <xdr:to>
      <xdr:col>33</xdr:col>
      <xdr:colOff>182886</xdr:colOff>
      <xdr:row>87</xdr:row>
      <xdr:rowOff>26823</xdr:rowOff>
    </xdr:to>
    <xdr:pic>
      <xdr:nvPicPr>
        <xdr:cNvPr id="16" name="Image 15">
          <a:extLst>
            <a:ext uri="{FF2B5EF4-FFF2-40B4-BE49-F238E27FC236}">
              <a16:creationId xmlns=""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26519" y="17145000"/>
          <a:ext cx="9545961" cy="4729792"/>
        </a:xfrm>
        <a:prstGeom prst="rect">
          <a:avLst/>
        </a:prstGeom>
      </xdr:spPr>
    </xdr:pic>
    <xdr:clientData/>
  </xdr:twoCellAnchor>
  <xdr:twoCellAnchor editAs="oneCell">
    <xdr:from>
      <xdr:col>7</xdr:col>
      <xdr:colOff>261716</xdr:colOff>
      <xdr:row>87</xdr:row>
      <xdr:rowOff>155389</xdr:rowOff>
    </xdr:from>
    <xdr:to>
      <xdr:col>35</xdr:col>
      <xdr:colOff>297398</xdr:colOff>
      <xdr:row>129</xdr:row>
      <xdr:rowOff>4204</xdr:rowOff>
    </xdr:to>
    <xdr:pic>
      <xdr:nvPicPr>
        <xdr:cNvPr id="19" name="Image 18">
          <a:extLst>
            <a:ext uri="{FF2B5EF4-FFF2-40B4-BE49-F238E27FC236}">
              <a16:creationId xmlns=""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54872" y="22003358"/>
          <a:ext cx="10423035" cy="6841752"/>
        </a:xfrm>
        <a:prstGeom prst="rect">
          <a:avLst/>
        </a:prstGeom>
      </xdr:spPr>
    </xdr:pic>
    <xdr:clientData/>
  </xdr:twoCellAnchor>
  <xdr:twoCellAnchor editAs="oneCell">
    <xdr:from>
      <xdr:col>7</xdr:col>
      <xdr:colOff>171228</xdr:colOff>
      <xdr:row>130</xdr:row>
      <xdr:rowOff>101341</xdr:rowOff>
    </xdr:from>
    <xdr:to>
      <xdr:col>35</xdr:col>
      <xdr:colOff>254529</xdr:colOff>
      <xdr:row>143</xdr:row>
      <xdr:rowOff>7715</xdr:rowOff>
    </xdr:to>
    <xdr:pic>
      <xdr:nvPicPr>
        <xdr:cNvPr id="20" name="Image 19">
          <a:extLst>
            <a:ext uri="{FF2B5EF4-FFF2-40B4-BE49-F238E27FC236}">
              <a16:creationId xmlns=""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64384" y="29116872"/>
          <a:ext cx="10470654" cy="2073312"/>
        </a:xfrm>
        <a:prstGeom prst="rect">
          <a:avLst/>
        </a:prstGeom>
      </xdr:spPr>
    </xdr:pic>
    <xdr:clientData/>
  </xdr:twoCellAnchor>
  <xdr:twoCellAnchor editAs="oneCell">
    <xdr:from>
      <xdr:col>8</xdr:col>
      <xdr:colOff>54056</xdr:colOff>
      <xdr:row>192</xdr:row>
      <xdr:rowOff>178595</xdr:rowOff>
    </xdr:from>
    <xdr:to>
      <xdr:col>21</xdr:col>
      <xdr:colOff>219416</xdr:colOff>
      <xdr:row>192</xdr:row>
      <xdr:rowOff>4431432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8814A301-979C-40B0-B350-17DC35A8A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6775" y="41112283"/>
          <a:ext cx="5220414" cy="4252837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215</xdr:row>
      <xdr:rowOff>154784</xdr:rowOff>
    </xdr:from>
    <xdr:to>
      <xdr:col>22</xdr:col>
      <xdr:colOff>249740</xdr:colOff>
      <xdr:row>216</xdr:row>
      <xdr:rowOff>2595563</xdr:rowOff>
    </xdr:to>
    <xdr:pic>
      <xdr:nvPicPr>
        <xdr:cNvPr id="6" name="Image 5">
          <a:extLst>
            <a:ext uri="{FF2B5EF4-FFF2-40B4-BE49-F238E27FC236}">
              <a16:creationId xmlns="" xmlns:a16="http://schemas.microsoft.com/office/drawing/2014/main" id="{34C65F54-A2E0-4623-85BC-A2C8EDA8C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88406" y="49744315"/>
          <a:ext cx="6000459" cy="2643186"/>
        </a:xfrm>
        <a:prstGeom prst="rect">
          <a:avLst/>
        </a:prstGeom>
      </xdr:spPr>
    </xdr:pic>
    <xdr:clientData/>
  </xdr:twoCellAnchor>
  <xdr:twoCellAnchor editAs="oneCell">
    <xdr:from>
      <xdr:col>23</xdr:col>
      <xdr:colOff>16957</xdr:colOff>
      <xdr:row>215</xdr:row>
      <xdr:rowOff>114015</xdr:rowOff>
    </xdr:from>
    <xdr:to>
      <xdr:col>42</xdr:col>
      <xdr:colOff>273847</xdr:colOff>
      <xdr:row>216</xdr:row>
      <xdr:rowOff>2810143</xdr:rowOff>
    </xdr:to>
    <xdr:pic>
      <xdr:nvPicPr>
        <xdr:cNvPr id="7" name="Image 6">
          <a:extLst>
            <a:ext uri="{FF2B5EF4-FFF2-40B4-BE49-F238E27FC236}">
              <a16:creationId xmlns="" xmlns:a16="http://schemas.microsoft.com/office/drawing/2014/main" id="{C22B2E61-DFDD-43B7-9148-4942405F0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16200000">
          <a:off x="10483322" y="47785869"/>
          <a:ext cx="2898535" cy="673389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734787</xdr:colOff>
      <xdr:row>45</xdr:row>
      <xdr:rowOff>27215</xdr:rowOff>
    </xdr:from>
    <xdr:to>
      <xdr:col>5</xdr:col>
      <xdr:colOff>1020537</xdr:colOff>
      <xdr:row>48</xdr:row>
      <xdr:rowOff>163285</xdr:rowOff>
    </xdr:to>
    <xdr:sp macro="" textlink="">
      <xdr:nvSpPr>
        <xdr:cNvPr id="2" name="左大括弧 1"/>
        <xdr:cNvSpPr/>
      </xdr:nvSpPr>
      <xdr:spPr bwMode="auto">
        <a:xfrm>
          <a:off x="4544787" y="7685315"/>
          <a:ext cx="285750" cy="707570"/>
        </a:xfrm>
        <a:prstGeom prst="leftBrac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zh-TW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100853</xdr:rowOff>
    </xdr:from>
    <xdr:to>
      <xdr:col>7</xdr:col>
      <xdr:colOff>22412</xdr:colOff>
      <xdr:row>56</xdr:row>
      <xdr:rowOff>69875</xdr:rowOff>
    </xdr:to>
    <xdr:pic>
      <xdr:nvPicPr>
        <xdr:cNvPr id="9" name="Image 8">
          <a:extLst>
            <a:ext uri="{FF2B5EF4-FFF2-40B4-BE49-F238E27FC236}">
              <a16:creationId xmlns=""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9441"/>
          <a:ext cx="5356412" cy="859755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BR_EIDER\EID_Eider\EID_Products\EID_FW1819\EID_FW1819_TechnicalFiles\RG_PRIMA\CROSSOVER%20MEN\DT_DISTRICT%20WARM%20JKT%20M_EIV4419_FW18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30"/>
  <sheetViews>
    <sheetView showGridLines="0" view="pageBreakPreview" topLeftCell="B52" zoomScale="62" zoomScaleNormal="10" zoomScaleSheetLayoutView="62" zoomScalePageLayoutView="40" workbookViewId="0">
      <selection activeCell="AV16" sqref="AV16"/>
    </sheetView>
  </sheetViews>
  <sheetFormatPr defaultColWidth="11.42578125" defaultRowHeight="12.75" x14ac:dyDescent="0.2"/>
  <cols>
    <col min="1" max="5" width="4.7109375" style="1" customWidth="1"/>
    <col min="6" max="6" width="4.7109375" style="2" customWidth="1"/>
    <col min="7" max="24" width="4.7109375" style="1" customWidth="1"/>
    <col min="25" max="25" width="5.28515625" style="1" customWidth="1"/>
    <col min="26" max="28" width="4.7109375" style="1" customWidth="1"/>
    <col min="29" max="30" width="4.7109375" style="3" customWidth="1"/>
    <col min="31" max="31" width="12" style="3" customWidth="1"/>
    <col min="32" max="32" width="7.7109375" style="3" customWidth="1"/>
    <col min="33" max="33" width="5.5703125" style="3" customWidth="1"/>
    <col min="34" max="43" width="4.7109375" style="3" customWidth="1"/>
    <col min="44" max="44" width="11" style="3" customWidth="1"/>
    <col min="45" max="45" width="4.7109375" style="3" customWidth="1"/>
    <col min="46" max="16384" width="11.42578125" style="3"/>
  </cols>
  <sheetData>
    <row r="1" spans="1:57" ht="37.5" customHeight="1" x14ac:dyDescent="0.2">
      <c r="A1" s="705" t="s">
        <v>39</v>
      </c>
      <c r="B1" s="706"/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  <c r="U1" s="706"/>
      <c r="V1" s="706"/>
      <c r="W1" s="706"/>
      <c r="X1" s="706"/>
      <c r="Y1" s="706"/>
      <c r="Z1" s="706"/>
      <c r="AA1" s="706"/>
      <c r="AB1" s="706"/>
      <c r="AC1" s="706"/>
      <c r="AD1" s="706"/>
      <c r="AE1" s="706"/>
      <c r="AF1" s="706"/>
      <c r="AG1" s="706"/>
      <c r="AH1" s="706"/>
      <c r="AI1" s="706"/>
      <c r="AJ1" s="706"/>
      <c r="AK1" s="706"/>
      <c r="AL1" s="706"/>
      <c r="AM1" s="706"/>
      <c r="AN1" s="706"/>
      <c r="AO1" s="706"/>
      <c r="AP1" s="706"/>
      <c r="AQ1" s="706" t="s">
        <v>0</v>
      </c>
      <c r="AR1" s="707">
        <v>1</v>
      </c>
    </row>
    <row r="2" spans="1:57" ht="6" customHeight="1" x14ac:dyDescent="0.2">
      <c r="A2" s="278"/>
      <c r="B2" s="276"/>
      <c r="C2" s="27"/>
      <c r="D2" s="27"/>
      <c r="E2" s="27"/>
      <c r="F2" s="27"/>
      <c r="G2" s="27"/>
      <c r="H2" s="27"/>
      <c r="I2" s="27"/>
      <c r="J2" s="273"/>
      <c r="K2" s="273"/>
      <c r="L2" s="273"/>
      <c r="M2" s="273"/>
      <c r="N2" s="273"/>
      <c r="O2" s="273"/>
      <c r="P2" s="273"/>
      <c r="Q2" s="273"/>
      <c r="R2" s="273"/>
      <c r="S2" s="273"/>
      <c r="T2" s="273"/>
      <c r="U2" s="273"/>
      <c r="V2" s="273"/>
      <c r="W2" s="273"/>
      <c r="X2" s="273"/>
      <c r="Y2" s="273"/>
      <c r="Z2" s="273"/>
      <c r="AA2" s="28"/>
      <c r="AB2" s="28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70"/>
    </row>
    <row r="3" spans="1:57" ht="18" customHeight="1" thickBot="1" x14ac:dyDescent="0.25">
      <c r="A3" s="278"/>
      <c r="B3" s="276"/>
      <c r="C3" s="27"/>
      <c r="D3" s="71"/>
      <c r="E3" s="71"/>
      <c r="F3" s="719"/>
      <c r="G3" s="719"/>
      <c r="H3" s="719"/>
      <c r="I3" s="720"/>
      <c r="J3" s="698" t="s">
        <v>83</v>
      </c>
      <c r="K3" s="698"/>
      <c r="L3" s="698"/>
      <c r="M3" s="698"/>
      <c r="N3" s="721" t="s">
        <v>333</v>
      </c>
      <c r="O3" s="721"/>
      <c r="P3" s="721"/>
      <c r="Q3" s="721"/>
      <c r="R3" s="721"/>
      <c r="S3" s="721"/>
      <c r="T3" s="721"/>
      <c r="U3" s="721"/>
      <c r="V3" s="698" t="s">
        <v>1</v>
      </c>
      <c r="W3" s="698"/>
      <c r="X3" s="698"/>
      <c r="Y3" s="698"/>
      <c r="Z3" s="700" t="s">
        <v>320</v>
      </c>
      <c r="AA3" s="700"/>
      <c r="AB3" s="700"/>
      <c r="AC3" s="700"/>
      <c r="AD3" s="700"/>
      <c r="AE3" s="700"/>
      <c r="AF3" s="700"/>
      <c r="AG3" s="700"/>
      <c r="AH3" s="698" t="s">
        <v>30</v>
      </c>
      <c r="AI3" s="698"/>
      <c r="AJ3" s="698"/>
      <c r="AK3" s="698"/>
      <c r="AL3" s="702" t="s">
        <v>336</v>
      </c>
      <c r="AM3" s="703"/>
      <c r="AN3" s="703"/>
      <c r="AO3" s="703"/>
      <c r="AP3" s="703"/>
      <c r="AQ3" s="703"/>
      <c r="AR3" s="703"/>
    </row>
    <row r="4" spans="1:57" ht="17.25" customHeight="1" thickTop="1" x14ac:dyDescent="0.2">
      <c r="A4" s="278"/>
      <c r="B4" s="276"/>
      <c r="C4" s="27"/>
      <c r="D4" s="71"/>
      <c r="E4" s="71"/>
      <c r="F4" s="719"/>
      <c r="G4" s="719"/>
      <c r="H4" s="719"/>
      <c r="I4" s="720"/>
      <c r="J4" s="699"/>
      <c r="K4" s="699"/>
      <c r="L4" s="699"/>
      <c r="M4" s="699"/>
      <c r="N4" s="722"/>
      <c r="O4" s="722"/>
      <c r="P4" s="722"/>
      <c r="Q4" s="722"/>
      <c r="R4" s="722"/>
      <c r="S4" s="722"/>
      <c r="T4" s="722"/>
      <c r="U4" s="722"/>
      <c r="V4" s="699"/>
      <c r="W4" s="699"/>
      <c r="X4" s="699"/>
      <c r="Y4" s="699"/>
      <c r="Z4" s="701"/>
      <c r="AA4" s="701"/>
      <c r="AB4" s="701"/>
      <c r="AC4" s="701"/>
      <c r="AD4" s="701"/>
      <c r="AE4" s="701"/>
      <c r="AF4" s="701"/>
      <c r="AG4" s="701"/>
      <c r="AH4" s="699"/>
      <c r="AI4" s="699"/>
      <c r="AJ4" s="699"/>
      <c r="AK4" s="699"/>
      <c r="AL4" s="704"/>
      <c r="AM4" s="704"/>
      <c r="AN4" s="704"/>
      <c r="AO4" s="704"/>
      <c r="AP4" s="704"/>
      <c r="AQ4" s="704"/>
      <c r="AR4" s="704"/>
    </row>
    <row r="5" spans="1:57" ht="5.25" customHeight="1" x14ac:dyDescent="0.3">
      <c r="A5" s="278"/>
      <c r="B5" s="276"/>
      <c r="C5" s="27"/>
      <c r="D5" s="27"/>
      <c r="E5" s="27"/>
      <c r="F5" s="27"/>
      <c r="G5" s="27"/>
      <c r="H5" s="27"/>
      <c r="I5" s="27"/>
      <c r="J5" s="22"/>
      <c r="K5" s="22"/>
      <c r="L5" s="22"/>
      <c r="M5" s="22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39"/>
      <c r="AF5" s="40"/>
      <c r="AG5" s="41"/>
      <c r="AH5" s="41"/>
      <c r="AI5" s="41"/>
      <c r="AJ5" s="41"/>
      <c r="AK5" s="42"/>
      <c r="AL5" s="41"/>
      <c r="AM5" s="41"/>
      <c r="AN5" s="41"/>
      <c r="AO5" s="41"/>
      <c r="AP5" s="41"/>
      <c r="AQ5" s="41"/>
      <c r="AR5" s="52"/>
    </row>
    <row r="6" spans="1:57" ht="27.75" customHeight="1" x14ac:dyDescent="0.2">
      <c r="A6" s="278"/>
      <c r="B6" s="276"/>
      <c r="C6" s="27"/>
      <c r="D6" s="71"/>
      <c r="E6" s="71"/>
      <c r="F6" s="719"/>
      <c r="G6" s="719"/>
      <c r="H6" s="719"/>
      <c r="I6" s="720"/>
      <c r="J6" s="685" t="s">
        <v>35</v>
      </c>
      <c r="K6" s="685"/>
      <c r="L6" s="685"/>
      <c r="M6" s="685"/>
      <c r="N6" s="683" t="s">
        <v>71</v>
      </c>
      <c r="O6" s="684"/>
      <c r="P6" s="684"/>
      <c r="Q6" s="684"/>
      <c r="R6" s="684"/>
      <c r="S6" s="684"/>
      <c r="T6" s="684"/>
      <c r="U6" s="684"/>
      <c r="V6" s="685" t="s">
        <v>31</v>
      </c>
      <c r="W6" s="685"/>
      <c r="X6" s="685"/>
      <c r="Y6" s="685"/>
      <c r="Z6" s="686" t="s">
        <v>202</v>
      </c>
      <c r="AA6" s="686"/>
      <c r="AB6" s="686"/>
      <c r="AC6" s="686"/>
      <c r="AD6" s="686"/>
      <c r="AE6" s="686"/>
      <c r="AF6" s="686"/>
      <c r="AG6" s="686"/>
      <c r="AH6" s="685" t="s">
        <v>32</v>
      </c>
      <c r="AI6" s="685"/>
      <c r="AJ6" s="685"/>
      <c r="AK6" s="685"/>
      <c r="AL6" s="687" t="s">
        <v>207</v>
      </c>
      <c r="AM6" s="687"/>
      <c r="AN6" s="687"/>
      <c r="AO6" s="687"/>
      <c r="AP6" s="687"/>
      <c r="AQ6" s="687"/>
      <c r="AR6" s="687"/>
      <c r="AV6" s="10"/>
      <c r="AW6" s="10"/>
      <c r="AX6" s="10"/>
      <c r="AY6" s="10"/>
      <c r="AZ6" s="10"/>
      <c r="BA6" s="10"/>
      <c r="BB6" s="10"/>
      <c r="BC6" s="10"/>
      <c r="BD6" s="10"/>
      <c r="BE6" s="10"/>
    </row>
    <row r="7" spans="1:57" ht="6" customHeight="1" x14ac:dyDescent="0.25">
      <c r="A7" s="278"/>
      <c r="B7" s="276"/>
      <c r="C7" s="27"/>
      <c r="D7" s="276"/>
      <c r="E7" s="276"/>
      <c r="F7" s="276"/>
      <c r="G7" s="276"/>
      <c r="H7" s="276"/>
      <c r="I7" s="276"/>
      <c r="J7" s="23"/>
      <c r="K7" s="23"/>
      <c r="L7" s="23"/>
      <c r="M7" s="23"/>
      <c r="N7" s="726"/>
      <c r="O7" s="727"/>
      <c r="P7" s="727"/>
      <c r="Q7" s="727"/>
      <c r="R7" s="727"/>
      <c r="S7" s="727"/>
      <c r="T7" s="727"/>
      <c r="U7" s="728"/>
      <c r="V7" s="23"/>
      <c r="W7" s="23"/>
      <c r="X7" s="23"/>
      <c r="Y7" s="23"/>
      <c r="Z7" s="23"/>
      <c r="AA7" s="23"/>
      <c r="AB7" s="23"/>
      <c r="AC7" s="23"/>
      <c r="AD7" s="23"/>
      <c r="AE7" s="39"/>
      <c r="AF7" s="40"/>
      <c r="AG7" s="41"/>
      <c r="AH7" s="41"/>
      <c r="AI7" s="41"/>
      <c r="AJ7" s="41"/>
      <c r="AK7" s="42"/>
      <c r="AL7" s="42"/>
      <c r="AM7" s="42"/>
      <c r="AN7" s="42"/>
      <c r="AO7" s="42"/>
      <c r="AP7" s="42"/>
      <c r="AQ7" s="42"/>
      <c r="AR7" s="53"/>
      <c r="AV7" s="10"/>
      <c r="AW7" s="10"/>
      <c r="AX7" s="10"/>
      <c r="AY7" s="10"/>
      <c r="AZ7" s="10"/>
      <c r="BA7" s="10"/>
      <c r="BB7" s="10"/>
      <c r="BC7" s="10"/>
      <c r="BD7" s="10"/>
      <c r="BE7" s="10"/>
    </row>
    <row r="8" spans="1:57" ht="24.75" customHeight="1" x14ac:dyDescent="0.2">
      <c r="A8" s="685" t="s">
        <v>36</v>
      </c>
      <c r="B8" s="685"/>
      <c r="C8" s="685"/>
      <c r="D8" s="685"/>
      <c r="E8" s="723">
        <v>42886</v>
      </c>
      <c r="F8" s="723"/>
      <c r="G8" s="723"/>
      <c r="H8" s="723"/>
      <c r="I8" s="723"/>
      <c r="J8" s="724" t="s">
        <v>3</v>
      </c>
      <c r="K8" s="724"/>
      <c r="L8" s="724"/>
      <c r="M8" s="724"/>
      <c r="N8" s="725" t="s">
        <v>78</v>
      </c>
      <c r="O8" s="690"/>
      <c r="P8" s="690"/>
      <c r="Q8" s="690"/>
      <c r="R8" s="690"/>
      <c r="S8" s="690"/>
      <c r="T8" s="690"/>
      <c r="U8" s="690"/>
      <c r="V8" s="685" t="s">
        <v>37</v>
      </c>
      <c r="W8" s="685"/>
      <c r="X8" s="685"/>
      <c r="Y8" s="685"/>
      <c r="Z8" s="690" t="s">
        <v>279</v>
      </c>
      <c r="AA8" s="690"/>
      <c r="AB8" s="690"/>
      <c r="AC8" s="690"/>
      <c r="AD8" s="690"/>
      <c r="AE8" s="690"/>
      <c r="AF8" s="690"/>
      <c r="AG8" s="690"/>
      <c r="AH8" s="685" t="s">
        <v>6</v>
      </c>
      <c r="AI8" s="685"/>
      <c r="AJ8" s="685"/>
      <c r="AK8" s="685"/>
      <c r="AL8" s="687" t="s">
        <v>69</v>
      </c>
      <c r="AM8" s="687"/>
      <c r="AN8" s="687"/>
      <c r="AO8" s="687"/>
      <c r="AP8" s="687"/>
      <c r="AQ8" s="687"/>
      <c r="AR8" s="687"/>
      <c r="AV8" s="10"/>
      <c r="AW8" s="222"/>
      <c r="AX8" s="222"/>
      <c r="AY8" s="223"/>
      <c r="AZ8" s="222"/>
      <c r="BA8" s="222"/>
      <c r="BB8" s="222"/>
      <c r="BC8" s="222"/>
      <c r="BD8" s="10"/>
      <c r="BE8" s="10"/>
    </row>
    <row r="9" spans="1:57" ht="5.25" customHeight="1" x14ac:dyDescent="0.3">
      <c r="A9" s="73"/>
      <c r="B9" s="23"/>
      <c r="C9" s="22"/>
      <c r="D9" s="23"/>
      <c r="E9" s="23"/>
      <c r="F9" s="281"/>
      <c r="G9" s="281"/>
      <c r="H9" s="281"/>
      <c r="I9" s="281"/>
      <c r="J9" s="282"/>
      <c r="K9" s="31"/>
      <c r="L9" s="31"/>
      <c r="M9" s="31"/>
      <c r="N9" s="31"/>
      <c r="O9" s="273"/>
      <c r="P9" s="273"/>
      <c r="Q9" s="273"/>
      <c r="R9" s="273"/>
      <c r="S9" s="273"/>
      <c r="T9" s="222"/>
      <c r="U9" s="222"/>
      <c r="V9" s="222"/>
      <c r="W9" s="222"/>
      <c r="X9" s="222"/>
      <c r="Y9" s="222"/>
      <c r="Z9" s="276"/>
      <c r="AA9" s="28"/>
      <c r="AB9" s="28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70"/>
      <c r="AV9" s="10"/>
      <c r="AW9" s="10"/>
      <c r="AX9" s="10"/>
      <c r="AY9" s="10"/>
      <c r="AZ9" s="10"/>
      <c r="BA9" s="10"/>
      <c r="BB9" s="10"/>
      <c r="BC9" s="10"/>
      <c r="BD9" s="10"/>
      <c r="BE9" s="10"/>
    </row>
    <row r="10" spans="1:57" ht="23.25" customHeight="1" x14ac:dyDescent="0.2">
      <c r="A10" s="692" t="s">
        <v>38</v>
      </c>
      <c r="B10" s="693"/>
      <c r="C10" s="693"/>
      <c r="D10" s="694"/>
      <c r="E10" s="695" t="s">
        <v>364</v>
      </c>
      <c r="F10" s="696"/>
      <c r="G10" s="696"/>
      <c r="H10" s="696"/>
      <c r="I10" s="696"/>
      <c r="J10" s="696"/>
      <c r="K10" s="696"/>
      <c r="L10" s="696"/>
      <c r="M10" s="696"/>
      <c r="N10" s="696"/>
      <c r="O10" s="697" t="s">
        <v>420</v>
      </c>
      <c r="P10" s="697"/>
      <c r="Q10" s="697"/>
      <c r="R10" s="697"/>
      <c r="S10" s="697"/>
      <c r="T10" s="697"/>
      <c r="U10" s="697"/>
      <c r="V10" s="697"/>
      <c r="W10" s="697"/>
      <c r="X10" s="697"/>
      <c r="Y10" s="485" t="s">
        <v>468</v>
      </c>
      <c r="Z10" s="485"/>
      <c r="AA10" s="485"/>
      <c r="AB10" s="485"/>
      <c r="AC10" s="485"/>
      <c r="AD10" s="485"/>
      <c r="AE10" s="485"/>
      <c r="AF10" s="485"/>
      <c r="AG10" s="485"/>
      <c r="AH10" s="485"/>
      <c r="AI10" s="688"/>
      <c r="AJ10" s="688"/>
      <c r="AK10" s="688"/>
      <c r="AL10" s="688"/>
      <c r="AM10" s="688"/>
      <c r="AN10" s="688"/>
      <c r="AO10" s="688"/>
      <c r="AP10" s="688"/>
      <c r="AQ10" s="688"/>
      <c r="AR10" s="689"/>
      <c r="AV10" s="10"/>
      <c r="AW10" s="222"/>
      <c r="AX10" s="222"/>
      <c r="AY10" s="224"/>
      <c r="AZ10" s="222"/>
      <c r="BA10" s="222"/>
      <c r="BB10" s="222"/>
      <c r="BC10" s="222"/>
      <c r="BD10" s="222"/>
      <c r="BE10" s="10"/>
    </row>
    <row r="11" spans="1:57" s="24" customFormat="1" ht="9" customHeight="1" x14ac:dyDescent="0.2">
      <c r="A11" s="708"/>
      <c r="B11" s="709"/>
      <c r="C11" s="709"/>
      <c r="D11" s="709"/>
      <c r="E11" s="709"/>
      <c r="F11" s="709"/>
      <c r="G11" s="709"/>
      <c r="H11" s="709"/>
      <c r="I11" s="709"/>
      <c r="J11" s="709"/>
      <c r="K11" s="709"/>
      <c r="L11" s="709"/>
      <c r="M11" s="709"/>
      <c r="N11" s="709"/>
      <c r="O11" s="709"/>
      <c r="P11" s="709"/>
      <c r="Q11" s="709"/>
      <c r="R11" s="709"/>
      <c r="S11" s="709"/>
      <c r="T11" s="709"/>
      <c r="U11" s="709"/>
      <c r="V11" s="709"/>
      <c r="W11" s="709"/>
      <c r="X11" s="709"/>
      <c r="Y11" s="709"/>
      <c r="Z11" s="709"/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10"/>
      <c r="AV11" s="225"/>
      <c r="AW11" s="225"/>
      <c r="AX11" s="225"/>
      <c r="AY11" s="225"/>
      <c r="AZ11" s="225"/>
      <c r="BA11" s="225"/>
      <c r="BB11" s="225"/>
      <c r="BC11" s="225"/>
      <c r="BD11" s="225"/>
      <c r="BE11" s="225"/>
    </row>
    <row r="12" spans="1:57" ht="9" customHeight="1" x14ac:dyDescent="0.2">
      <c r="A12" s="711" t="s">
        <v>33</v>
      </c>
      <c r="B12" s="711"/>
      <c r="C12" s="711"/>
      <c r="D12" s="711"/>
      <c r="E12" s="717" t="s">
        <v>447</v>
      </c>
      <c r="F12" s="717"/>
      <c r="G12" s="717"/>
      <c r="H12" s="717"/>
      <c r="I12" s="717"/>
      <c r="J12" s="717"/>
      <c r="K12" s="717"/>
      <c r="L12" s="717"/>
      <c r="M12" s="717"/>
      <c r="N12" s="717"/>
      <c r="O12" s="717"/>
      <c r="P12" s="717"/>
      <c r="Q12" s="717"/>
      <c r="R12" s="717"/>
      <c r="S12" s="717"/>
      <c r="T12" s="717"/>
      <c r="U12" s="717"/>
      <c r="V12" s="717"/>
      <c r="W12" s="717"/>
      <c r="X12" s="717"/>
      <c r="Y12" s="717"/>
      <c r="Z12" s="717"/>
      <c r="AA12" s="717"/>
      <c r="AB12" s="717"/>
      <c r="AC12" s="717"/>
      <c r="AD12" s="717"/>
      <c r="AE12" s="717"/>
      <c r="AF12" s="717"/>
      <c r="AG12" s="717"/>
      <c r="AH12" s="713" t="s">
        <v>34</v>
      </c>
      <c r="AI12" s="713"/>
      <c r="AJ12" s="713"/>
      <c r="AK12" s="713"/>
      <c r="AL12" s="715" t="s">
        <v>407</v>
      </c>
      <c r="AM12" s="715"/>
      <c r="AN12" s="715"/>
      <c r="AO12" s="715"/>
      <c r="AP12" s="715"/>
      <c r="AQ12" s="715"/>
      <c r="AR12" s="715"/>
      <c r="AV12" s="10"/>
      <c r="AW12" s="10"/>
      <c r="AX12" s="10"/>
      <c r="AY12" s="10"/>
      <c r="AZ12" s="10"/>
      <c r="BA12" s="10"/>
      <c r="BB12" s="10"/>
      <c r="BC12" s="10"/>
      <c r="BD12" s="10"/>
      <c r="BE12" s="10"/>
    </row>
    <row r="13" spans="1:57" ht="29.25" customHeight="1" x14ac:dyDescent="0.2">
      <c r="A13" s="712"/>
      <c r="B13" s="712"/>
      <c r="C13" s="712"/>
      <c r="D13" s="712"/>
      <c r="E13" s="718"/>
      <c r="F13" s="718"/>
      <c r="G13" s="718"/>
      <c r="H13" s="718"/>
      <c r="I13" s="718"/>
      <c r="J13" s="718"/>
      <c r="K13" s="718"/>
      <c r="L13" s="718"/>
      <c r="M13" s="718"/>
      <c r="N13" s="718"/>
      <c r="O13" s="718"/>
      <c r="P13" s="718"/>
      <c r="Q13" s="718"/>
      <c r="R13" s="718"/>
      <c r="S13" s="718"/>
      <c r="T13" s="718"/>
      <c r="U13" s="718"/>
      <c r="V13" s="718"/>
      <c r="W13" s="718"/>
      <c r="X13" s="718"/>
      <c r="Y13" s="718"/>
      <c r="Z13" s="718"/>
      <c r="AA13" s="718"/>
      <c r="AB13" s="718"/>
      <c r="AC13" s="718"/>
      <c r="AD13" s="718"/>
      <c r="AE13" s="718"/>
      <c r="AF13" s="718"/>
      <c r="AG13" s="718"/>
      <c r="AH13" s="714"/>
      <c r="AI13" s="714"/>
      <c r="AJ13" s="714"/>
      <c r="AK13" s="714"/>
      <c r="AL13" s="716"/>
      <c r="AM13" s="716"/>
      <c r="AN13" s="716"/>
      <c r="AO13" s="716"/>
      <c r="AP13" s="716"/>
      <c r="AQ13" s="716"/>
      <c r="AR13" s="716"/>
      <c r="AV13" s="10"/>
      <c r="AW13" s="10"/>
      <c r="AX13" s="10"/>
      <c r="AY13" s="10"/>
      <c r="AZ13" s="10"/>
      <c r="BA13" s="10"/>
      <c r="BB13" s="10"/>
      <c r="BC13" s="10"/>
      <c r="BD13" s="10"/>
      <c r="BE13" s="10"/>
    </row>
    <row r="14" spans="1:57" ht="15.75" customHeight="1" x14ac:dyDescent="0.25">
      <c r="A14" s="256"/>
      <c r="B14" s="82"/>
      <c r="C14" s="257"/>
      <c r="D14" s="257"/>
      <c r="E14" s="257"/>
      <c r="F14" s="257"/>
      <c r="G14" s="257"/>
      <c r="H14" s="257"/>
      <c r="I14" s="257"/>
      <c r="J14" s="82"/>
      <c r="K14" s="82"/>
      <c r="L14" s="82"/>
      <c r="M14" s="82"/>
      <c r="N14" s="83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4"/>
      <c r="AB14" s="84"/>
      <c r="AC14" s="85"/>
      <c r="AD14" s="85"/>
      <c r="AE14" s="85"/>
      <c r="AF14" s="85"/>
      <c r="AG14" s="86"/>
      <c r="AH14" s="87"/>
      <c r="AI14" s="86"/>
      <c r="AJ14" s="86"/>
      <c r="AK14" s="86"/>
      <c r="AL14" s="86"/>
      <c r="AM14" s="86"/>
      <c r="AN14" s="86"/>
      <c r="AO14" s="86"/>
      <c r="AP14" s="86"/>
      <c r="AQ14" s="86"/>
      <c r="AR14" s="88"/>
    </row>
    <row r="15" spans="1:57" ht="15.75" customHeight="1" x14ac:dyDescent="0.2">
      <c r="A15" s="89"/>
      <c r="B15" s="82"/>
      <c r="C15" s="257"/>
      <c r="D15" s="90"/>
      <c r="E15" s="90"/>
      <c r="F15" s="90"/>
      <c r="G15" s="90"/>
      <c r="H15" s="90"/>
      <c r="I15" s="90"/>
      <c r="J15" s="91"/>
      <c r="K15" s="91"/>
      <c r="L15" s="91"/>
      <c r="M15" s="91"/>
      <c r="N15" s="91"/>
      <c r="O15" s="91"/>
      <c r="P15" s="91"/>
      <c r="Q15" s="90"/>
      <c r="R15" s="90"/>
      <c r="S15" s="90"/>
      <c r="T15" s="91"/>
      <c r="U15" s="91"/>
      <c r="V15" s="91"/>
      <c r="W15" s="91"/>
      <c r="X15" s="91"/>
      <c r="Y15" s="91"/>
      <c r="Z15" s="91"/>
      <c r="AA15" s="91"/>
      <c r="AB15" s="90"/>
      <c r="AC15" s="90"/>
      <c r="AD15" s="92"/>
      <c r="AE15" s="92"/>
      <c r="AF15" s="92"/>
      <c r="AG15" s="255"/>
      <c r="AH15" s="93"/>
      <c r="AI15" s="93"/>
      <c r="AJ15" s="93"/>
      <c r="AK15" s="93"/>
      <c r="AL15" s="93"/>
      <c r="AM15" s="93"/>
      <c r="AN15" s="93"/>
      <c r="AO15" s="93"/>
      <c r="AP15" s="93"/>
      <c r="AQ15" s="93"/>
      <c r="AR15" s="94"/>
    </row>
    <row r="16" spans="1:57" ht="15.75" customHeight="1" x14ac:dyDescent="0.2">
      <c r="A16" s="89"/>
      <c r="B16" s="90"/>
      <c r="C16" s="91"/>
      <c r="D16" s="90"/>
      <c r="E16" s="90"/>
      <c r="F16" s="90"/>
      <c r="G16" s="90"/>
      <c r="H16" s="90"/>
      <c r="I16" s="90"/>
      <c r="J16" s="91"/>
      <c r="K16" s="91"/>
      <c r="L16" s="91"/>
      <c r="M16" s="91"/>
      <c r="N16" s="91"/>
      <c r="O16" s="91"/>
      <c r="P16" s="91"/>
      <c r="Q16" s="90"/>
      <c r="R16" s="90"/>
      <c r="S16" s="90"/>
      <c r="T16" s="91"/>
      <c r="U16" s="91"/>
      <c r="V16" s="91"/>
      <c r="W16" s="91"/>
      <c r="X16" s="91"/>
      <c r="Y16" s="91"/>
      <c r="Z16" s="91"/>
      <c r="AA16" s="91"/>
      <c r="AB16" s="90"/>
      <c r="AC16" s="90"/>
      <c r="AD16" s="92"/>
      <c r="AE16" s="92"/>
      <c r="AF16" s="92"/>
      <c r="AG16" s="255"/>
      <c r="AH16" s="93"/>
      <c r="AI16" s="93"/>
      <c r="AJ16" s="93"/>
      <c r="AK16" s="93"/>
      <c r="AL16" s="93"/>
      <c r="AM16" s="93"/>
      <c r="AN16" s="93"/>
      <c r="AO16" s="93"/>
      <c r="AP16" s="93"/>
      <c r="AQ16" s="93"/>
      <c r="AR16" s="94"/>
      <c r="AS16" s="38"/>
    </row>
    <row r="17" spans="1:44" ht="15.75" customHeight="1" x14ac:dyDescent="0.25">
      <c r="A17" s="89"/>
      <c r="B17" s="90"/>
      <c r="C17" s="91"/>
      <c r="D17" s="91"/>
      <c r="E17" s="91"/>
      <c r="F17" s="91"/>
      <c r="G17" s="91"/>
      <c r="H17" s="91"/>
      <c r="I17" s="91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82"/>
      <c r="AA17" s="84"/>
      <c r="AB17" s="90"/>
      <c r="AC17" s="92"/>
      <c r="AD17" s="92"/>
      <c r="AE17" s="92"/>
      <c r="AF17" s="92"/>
      <c r="AG17" s="255"/>
      <c r="AH17" s="93"/>
      <c r="AI17" s="93"/>
      <c r="AJ17" s="93"/>
      <c r="AK17" s="93"/>
      <c r="AL17" s="93"/>
      <c r="AM17" s="93"/>
      <c r="AN17" s="93"/>
      <c r="AO17" s="93"/>
      <c r="AP17" s="93"/>
      <c r="AQ17" s="93"/>
      <c r="AR17" s="94"/>
    </row>
    <row r="18" spans="1:44" ht="15.75" customHeight="1" x14ac:dyDescent="0.2">
      <c r="A18" s="89"/>
      <c r="B18" s="90"/>
      <c r="C18" s="91"/>
      <c r="D18" s="90"/>
      <c r="E18" s="90"/>
      <c r="F18" s="90"/>
      <c r="G18" s="90"/>
      <c r="H18" s="90"/>
      <c r="I18" s="90"/>
      <c r="J18" s="87"/>
      <c r="K18" s="87"/>
      <c r="L18" s="87"/>
      <c r="M18" s="87"/>
      <c r="N18" s="87"/>
      <c r="O18" s="87"/>
      <c r="P18" s="87"/>
      <c r="Q18" s="90"/>
      <c r="R18" s="90"/>
      <c r="S18" s="90"/>
      <c r="T18" s="87"/>
      <c r="U18" s="87"/>
      <c r="V18" s="87"/>
      <c r="W18" s="87"/>
      <c r="X18" s="87"/>
      <c r="Y18" s="87"/>
      <c r="Z18" s="87"/>
      <c r="AA18" s="87"/>
      <c r="AB18" s="90"/>
      <c r="AC18" s="90"/>
      <c r="AD18" s="92"/>
      <c r="AE18" s="92"/>
      <c r="AF18" s="92"/>
      <c r="AG18" s="93"/>
      <c r="AH18" s="93"/>
      <c r="AI18" s="93"/>
      <c r="AJ18" s="93"/>
      <c r="AK18" s="93"/>
      <c r="AL18" s="93"/>
      <c r="AM18" s="93"/>
      <c r="AN18" s="93"/>
      <c r="AO18" s="93"/>
      <c r="AP18" s="93"/>
      <c r="AQ18" s="93"/>
      <c r="AR18" s="94"/>
    </row>
    <row r="19" spans="1:44" ht="15.75" customHeight="1" x14ac:dyDescent="0.25">
      <c r="A19" s="95"/>
      <c r="B19" s="90"/>
      <c r="C19" s="91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W19" s="90"/>
      <c r="X19" s="90"/>
      <c r="Y19" s="90"/>
      <c r="Z19" s="82"/>
      <c r="AA19" s="84"/>
      <c r="AB19" s="90"/>
      <c r="AC19" s="92"/>
      <c r="AD19" s="92"/>
      <c r="AE19" s="92"/>
      <c r="AF19" s="92"/>
      <c r="AG19" s="255"/>
      <c r="AH19" s="93"/>
      <c r="AI19" s="93"/>
      <c r="AJ19" s="93"/>
      <c r="AK19" s="93"/>
      <c r="AL19" s="93"/>
      <c r="AM19" s="93"/>
      <c r="AN19" s="93"/>
      <c r="AO19" s="93"/>
      <c r="AP19" s="93"/>
      <c r="AQ19" s="93"/>
      <c r="AR19" s="94"/>
    </row>
    <row r="20" spans="1:44" ht="15.75" customHeight="1" x14ac:dyDescent="0.2">
      <c r="A20" s="95"/>
      <c r="B20" s="90"/>
      <c r="C20" s="96"/>
      <c r="D20" s="96"/>
      <c r="E20" s="96"/>
      <c r="F20" s="90"/>
      <c r="G20" s="90"/>
      <c r="H20" s="90"/>
      <c r="I20" s="90"/>
      <c r="J20" s="92"/>
      <c r="K20" s="92"/>
      <c r="L20" s="92"/>
      <c r="M20" s="92"/>
      <c r="N20" s="92"/>
      <c r="O20" s="92"/>
      <c r="P20" s="92"/>
      <c r="Q20" s="90"/>
      <c r="R20" s="90"/>
      <c r="S20" s="90"/>
      <c r="T20" s="87"/>
      <c r="U20" s="87"/>
      <c r="V20" s="87"/>
      <c r="W20" s="87"/>
      <c r="X20" s="87"/>
      <c r="Y20" s="87"/>
      <c r="Z20" s="87"/>
      <c r="AA20" s="87"/>
      <c r="AB20" s="90"/>
      <c r="AC20" s="90"/>
      <c r="AD20" s="92"/>
      <c r="AE20" s="92"/>
      <c r="AF20" s="92"/>
      <c r="AG20" s="255"/>
      <c r="AH20" s="93"/>
      <c r="AI20" s="93"/>
      <c r="AJ20" s="93"/>
      <c r="AK20" s="93"/>
      <c r="AL20" s="93"/>
      <c r="AM20" s="93"/>
      <c r="AN20" s="93"/>
      <c r="AO20" s="93"/>
      <c r="AP20" s="93"/>
      <c r="AQ20" s="93"/>
      <c r="AR20" s="94"/>
    </row>
    <row r="21" spans="1:44" ht="15.75" customHeight="1" x14ac:dyDescent="0.25">
      <c r="A21" s="89"/>
      <c r="B21" s="82"/>
      <c r="C21" s="257"/>
      <c r="D21" s="82"/>
      <c r="E21" s="82"/>
      <c r="F21" s="90"/>
      <c r="G21" s="87"/>
      <c r="H21" s="97"/>
      <c r="I21" s="97"/>
      <c r="J21" s="97"/>
      <c r="K21" s="97"/>
      <c r="L21" s="97"/>
      <c r="M21" s="97"/>
      <c r="N21" s="97"/>
      <c r="O21" s="90"/>
      <c r="P21" s="90"/>
      <c r="Q21" s="90"/>
      <c r="R21" s="90"/>
      <c r="S21" s="90"/>
      <c r="T21" s="87"/>
      <c r="U21" s="87"/>
      <c r="V21" s="87"/>
      <c r="W21" s="87"/>
      <c r="X21" s="87"/>
      <c r="Y21" s="87"/>
      <c r="Z21" s="82"/>
      <c r="AA21" s="84"/>
      <c r="AB21" s="84"/>
      <c r="AC21" s="85"/>
      <c r="AD21" s="85"/>
      <c r="AE21" s="85"/>
      <c r="AF21" s="85"/>
      <c r="AG21" s="86"/>
      <c r="AH21" s="93"/>
      <c r="AI21" s="93"/>
      <c r="AJ21" s="93"/>
      <c r="AK21" s="93"/>
      <c r="AL21" s="93"/>
      <c r="AM21" s="93"/>
      <c r="AN21" s="93"/>
      <c r="AO21" s="93"/>
      <c r="AP21" s="93"/>
      <c r="AQ21" s="93"/>
      <c r="AR21" s="94"/>
    </row>
    <row r="22" spans="1:44" ht="15.75" customHeight="1" x14ac:dyDescent="0.25">
      <c r="A22" s="95"/>
      <c r="B22" s="90"/>
      <c r="C22" s="96"/>
      <c r="D22" s="96"/>
      <c r="E22" s="96"/>
      <c r="F22" s="258"/>
      <c r="G22" s="258"/>
      <c r="H22" s="258"/>
      <c r="I22" s="258"/>
      <c r="J22" s="258"/>
      <c r="K22" s="258"/>
      <c r="L22" s="258"/>
      <c r="M22" s="258"/>
      <c r="N22" s="258"/>
      <c r="O22" s="258"/>
      <c r="P22" s="258"/>
      <c r="Q22" s="258"/>
      <c r="R22" s="90"/>
      <c r="S22" s="258"/>
      <c r="T22" s="258"/>
      <c r="U22" s="258"/>
      <c r="V22" s="258"/>
      <c r="W22" s="258"/>
      <c r="X22" s="87"/>
      <c r="Y22" s="87"/>
      <c r="Z22" s="87"/>
      <c r="AA22" s="87"/>
      <c r="AB22" s="84"/>
      <c r="AC22" s="85"/>
      <c r="AD22" s="85"/>
      <c r="AE22" s="85"/>
      <c r="AF22" s="85"/>
      <c r="AG22" s="86"/>
      <c r="AH22" s="93"/>
      <c r="AI22" s="93"/>
      <c r="AJ22" s="93"/>
      <c r="AK22" s="93"/>
      <c r="AL22" s="93"/>
      <c r="AM22" s="93"/>
      <c r="AN22" s="93"/>
      <c r="AO22" s="93"/>
      <c r="AP22" s="93"/>
      <c r="AQ22" s="93"/>
      <c r="AR22" s="94"/>
    </row>
    <row r="23" spans="1:44" ht="15.75" customHeight="1" x14ac:dyDescent="0.2">
      <c r="A23" s="98"/>
      <c r="B23" s="99"/>
      <c r="C23" s="99"/>
      <c r="D23" s="99"/>
      <c r="E23" s="99"/>
      <c r="F23" s="100"/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82"/>
      <c r="AA23" s="101"/>
      <c r="AB23" s="102"/>
      <c r="AC23" s="102"/>
      <c r="AD23" s="102"/>
      <c r="AE23" s="102"/>
      <c r="AF23" s="102"/>
      <c r="AG23" s="86"/>
      <c r="AH23" s="93"/>
      <c r="AI23" s="93"/>
      <c r="AJ23" s="93"/>
      <c r="AK23" s="93"/>
      <c r="AL23" s="93"/>
      <c r="AM23" s="93"/>
      <c r="AN23" s="93"/>
      <c r="AO23" s="93"/>
      <c r="AP23" s="93"/>
      <c r="AQ23" s="93"/>
      <c r="AR23" s="94"/>
    </row>
    <row r="24" spans="1:44" ht="15.75" customHeight="1" x14ac:dyDescent="0.2">
      <c r="A24" s="98"/>
      <c r="B24" s="99"/>
      <c r="C24" s="99"/>
      <c r="D24" s="99"/>
      <c r="E24" s="99"/>
      <c r="F24" s="100"/>
      <c r="G24" s="100"/>
      <c r="H24" s="100"/>
      <c r="I24" s="100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82"/>
      <c r="AA24" s="101"/>
      <c r="AB24" s="102"/>
      <c r="AC24" s="102"/>
      <c r="AD24" s="102"/>
      <c r="AE24" s="102"/>
      <c r="AF24" s="102"/>
      <c r="AG24" s="86"/>
      <c r="AH24" s="93"/>
      <c r="AI24" s="93"/>
      <c r="AJ24" s="93"/>
      <c r="AK24" s="93"/>
      <c r="AL24" s="93"/>
      <c r="AM24" s="93"/>
      <c r="AN24" s="93"/>
      <c r="AO24" s="93"/>
      <c r="AP24" s="93"/>
      <c r="AQ24" s="93"/>
      <c r="AR24" s="94"/>
    </row>
    <row r="25" spans="1:44" ht="15.75" customHeight="1" x14ac:dyDescent="0.2">
      <c r="A25" s="98"/>
      <c r="B25" s="99"/>
      <c r="C25" s="99"/>
      <c r="D25" s="99"/>
      <c r="E25" s="99"/>
      <c r="F25" s="100"/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82"/>
      <c r="AA25" s="101"/>
      <c r="AB25" s="102"/>
      <c r="AC25" s="102"/>
      <c r="AD25" s="102"/>
      <c r="AE25" s="102"/>
      <c r="AF25" s="102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8"/>
    </row>
    <row r="26" spans="1:44" ht="15.75" customHeight="1" x14ac:dyDescent="0.2">
      <c r="A26" s="98"/>
      <c r="B26" s="99"/>
      <c r="C26" s="99"/>
      <c r="D26" s="99"/>
      <c r="E26" s="99"/>
      <c r="F26" s="100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82"/>
      <c r="AA26" s="101"/>
      <c r="AB26" s="102"/>
      <c r="AC26" s="102"/>
      <c r="AD26" s="102"/>
      <c r="AE26" s="102"/>
      <c r="AF26" s="102"/>
      <c r="AG26" s="103"/>
      <c r="AH26" s="87"/>
      <c r="AI26" s="103"/>
      <c r="AJ26" s="103"/>
      <c r="AK26" s="103"/>
      <c r="AL26" s="103"/>
      <c r="AM26" s="103"/>
      <c r="AN26" s="103"/>
      <c r="AO26" s="103"/>
      <c r="AP26" s="103"/>
      <c r="AQ26" s="103"/>
      <c r="AR26" s="104"/>
    </row>
    <row r="27" spans="1:44" ht="15.75" customHeight="1" x14ac:dyDescent="0.2">
      <c r="A27" s="98"/>
      <c r="B27" s="99"/>
      <c r="C27" s="99"/>
      <c r="D27" s="99"/>
      <c r="E27" s="99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82"/>
      <c r="AA27" s="101"/>
      <c r="AB27" s="102"/>
      <c r="AC27" s="102"/>
      <c r="AD27" s="102"/>
      <c r="AE27" s="102"/>
      <c r="AF27" s="102"/>
      <c r="AG27" s="90"/>
      <c r="AH27" s="90"/>
      <c r="AI27" s="90"/>
      <c r="AJ27" s="90"/>
      <c r="AK27" s="90"/>
      <c r="AL27" s="90"/>
      <c r="AM27" s="90"/>
      <c r="AN27" s="90"/>
      <c r="AO27" s="90"/>
      <c r="AP27" s="90"/>
      <c r="AQ27" s="90"/>
      <c r="AR27" s="105"/>
    </row>
    <row r="28" spans="1:44" ht="15.75" customHeight="1" x14ac:dyDescent="0.2">
      <c r="A28" s="98"/>
      <c r="B28" s="99"/>
      <c r="C28" s="99"/>
      <c r="D28" s="99"/>
      <c r="E28" s="99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82"/>
      <c r="AA28" s="101"/>
      <c r="AB28" s="102"/>
      <c r="AC28" s="102"/>
      <c r="AD28" s="102"/>
      <c r="AE28" s="102"/>
      <c r="AF28" s="102"/>
      <c r="AG28" s="90"/>
      <c r="AH28" s="106"/>
      <c r="AI28" s="107"/>
      <c r="AJ28" s="99"/>
      <c r="AK28" s="90"/>
      <c r="AL28" s="90"/>
      <c r="AM28" s="90"/>
      <c r="AN28" s="90"/>
      <c r="AO28" s="90"/>
      <c r="AP28" s="90"/>
      <c r="AQ28" s="90"/>
      <c r="AR28" s="105"/>
    </row>
    <row r="29" spans="1:44" ht="15.75" customHeight="1" x14ac:dyDescent="0.2">
      <c r="A29" s="98"/>
      <c r="B29" s="99"/>
      <c r="C29" s="99"/>
      <c r="D29" s="99"/>
      <c r="E29" s="99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82"/>
      <c r="AA29" s="101"/>
      <c r="AB29" s="102"/>
      <c r="AC29" s="102"/>
      <c r="AD29" s="102"/>
      <c r="AE29" s="102"/>
      <c r="AF29" s="102"/>
      <c r="AG29" s="90"/>
      <c r="AH29" s="106"/>
      <c r="AI29" s="99"/>
      <c r="AJ29" s="99"/>
      <c r="AK29" s="90"/>
      <c r="AL29" s="90"/>
      <c r="AM29" s="90"/>
      <c r="AN29" s="90"/>
      <c r="AO29" s="90"/>
      <c r="AP29" s="90"/>
      <c r="AQ29" s="90"/>
      <c r="AR29" s="105"/>
    </row>
    <row r="30" spans="1:44" ht="15.75" customHeight="1" x14ac:dyDescent="0.2">
      <c r="A30" s="98"/>
      <c r="B30" s="99"/>
      <c r="C30" s="99"/>
      <c r="D30" s="99"/>
      <c r="E30" s="99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82"/>
      <c r="AA30" s="101"/>
      <c r="AB30" s="102"/>
      <c r="AC30" s="102"/>
      <c r="AD30" s="102"/>
      <c r="AE30" s="102"/>
      <c r="AF30" s="102"/>
      <c r="AG30" s="103"/>
      <c r="AH30" s="106"/>
      <c r="AI30" s="99"/>
      <c r="AJ30" s="99"/>
      <c r="AK30" s="103"/>
      <c r="AL30" s="103"/>
      <c r="AM30" s="103"/>
      <c r="AN30" s="103"/>
      <c r="AO30" s="103"/>
      <c r="AP30" s="103"/>
      <c r="AQ30" s="103"/>
      <c r="AR30" s="104"/>
    </row>
    <row r="31" spans="1:44" ht="15.75" customHeight="1" x14ac:dyDescent="0.2">
      <c r="A31" s="98"/>
      <c r="B31" s="99"/>
      <c r="C31" s="99"/>
      <c r="D31" s="99"/>
      <c r="E31" s="99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82"/>
      <c r="AA31" s="101"/>
      <c r="AB31" s="102"/>
      <c r="AC31" s="102"/>
      <c r="AD31" s="102"/>
      <c r="AE31" s="102"/>
      <c r="AF31" s="102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04"/>
    </row>
    <row r="32" spans="1:44" ht="15.75" customHeight="1" x14ac:dyDescent="0.2">
      <c r="A32" s="98"/>
      <c r="B32" s="99"/>
      <c r="C32" s="99"/>
      <c r="D32" s="99"/>
      <c r="E32" s="99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82"/>
      <c r="AA32" s="101"/>
      <c r="AB32" s="102"/>
      <c r="AC32" s="102"/>
      <c r="AD32" s="102"/>
      <c r="AE32" s="102"/>
      <c r="AF32" s="102"/>
      <c r="AG32" s="90"/>
      <c r="AH32" s="90"/>
      <c r="AI32" s="90"/>
      <c r="AJ32" s="90"/>
      <c r="AK32" s="90"/>
      <c r="AL32" s="90"/>
      <c r="AM32" s="90"/>
      <c r="AN32" s="90"/>
      <c r="AO32" s="90"/>
      <c r="AP32" s="90"/>
      <c r="AQ32" s="90"/>
      <c r="AR32" s="262"/>
    </row>
    <row r="33" spans="1:45" ht="15.75" customHeight="1" x14ac:dyDescent="0.2">
      <c r="A33" s="98"/>
      <c r="B33" s="107"/>
      <c r="C33" s="107"/>
      <c r="D33" s="107"/>
      <c r="E33" s="107"/>
      <c r="F33" s="100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82"/>
      <c r="AA33" s="101"/>
      <c r="AB33" s="108"/>
      <c r="AC33" s="108"/>
      <c r="AD33" s="108"/>
      <c r="AE33" s="108"/>
      <c r="AF33" s="108"/>
      <c r="AG33" s="90"/>
      <c r="AH33" s="90"/>
      <c r="AI33" s="90"/>
      <c r="AJ33" s="90"/>
      <c r="AK33" s="90"/>
      <c r="AL33" s="90"/>
      <c r="AM33" s="90"/>
      <c r="AN33" s="90"/>
      <c r="AO33" s="90"/>
      <c r="AP33" s="90"/>
      <c r="AQ33" s="90"/>
      <c r="AR33" s="262"/>
    </row>
    <row r="34" spans="1:45" ht="15.75" customHeight="1" x14ac:dyDescent="0.2">
      <c r="A34" s="98"/>
      <c r="B34" s="99"/>
      <c r="C34" s="99"/>
      <c r="D34" s="99"/>
      <c r="E34" s="99"/>
      <c r="F34" s="100"/>
      <c r="G34" s="100"/>
      <c r="H34" s="100"/>
      <c r="I34" s="100"/>
      <c r="J34" s="112"/>
      <c r="K34" s="112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82"/>
      <c r="AA34" s="101"/>
      <c r="AB34" s="102"/>
      <c r="AC34" s="102"/>
      <c r="AD34" s="102"/>
      <c r="AE34" s="102"/>
      <c r="AF34" s="102"/>
      <c r="AG34" s="90"/>
      <c r="AH34" s="90"/>
      <c r="AI34" s="90"/>
      <c r="AJ34" s="90"/>
      <c r="AK34" s="90"/>
      <c r="AL34" s="90"/>
      <c r="AM34" s="90"/>
      <c r="AN34" s="90"/>
      <c r="AO34" s="90"/>
      <c r="AP34" s="90"/>
      <c r="AQ34" s="90"/>
      <c r="AR34" s="262"/>
    </row>
    <row r="35" spans="1:45" ht="15.75" customHeight="1" x14ac:dyDescent="0.2">
      <c r="A35" s="98"/>
      <c r="B35" s="107"/>
      <c r="C35" s="107"/>
      <c r="D35" s="107"/>
      <c r="E35" s="107"/>
      <c r="F35" s="100"/>
      <c r="G35" s="100"/>
      <c r="H35" s="100"/>
      <c r="I35" s="100"/>
      <c r="J35" s="86"/>
      <c r="K35" s="112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82"/>
      <c r="AA35" s="109"/>
      <c r="AB35" s="102"/>
      <c r="AC35" s="102"/>
      <c r="AD35" s="102"/>
      <c r="AE35" s="102"/>
      <c r="AF35" s="102"/>
      <c r="AG35" s="96"/>
      <c r="AH35" s="96"/>
      <c r="AI35" s="96"/>
      <c r="AJ35" s="96"/>
      <c r="AK35" s="96"/>
      <c r="AL35" s="96"/>
      <c r="AM35" s="96"/>
      <c r="AN35" s="96"/>
      <c r="AO35" s="96"/>
      <c r="AP35" s="96"/>
      <c r="AQ35" s="96"/>
      <c r="AR35" s="110"/>
    </row>
    <row r="36" spans="1:45" ht="15.75" customHeight="1" x14ac:dyDescent="0.2">
      <c r="A36" s="98"/>
      <c r="B36" s="99"/>
      <c r="C36" s="99"/>
      <c r="D36" s="99"/>
      <c r="E36" s="99"/>
      <c r="F36" s="100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82"/>
      <c r="AA36" s="109"/>
      <c r="AB36" s="102"/>
      <c r="AC36" s="102"/>
      <c r="AD36" s="102"/>
      <c r="AE36" s="102"/>
      <c r="AF36" s="102"/>
      <c r="AG36" s="90"/>
      <c r="AH36" s="90"/>
      <c r="AI36" s="90"/>
      <c r="AJ36" s="90"/>
      <c r="AK36" s="90"/>
      <c r="AL36" s="90"/>
      <c r="AM36" s="90"/>
      <c r="AN36" s="90"/>
      <c r="AO36" s="90"/>
      <c r="AP36" s="90"/>
      <c r="AQ36" s="90"/>
      <c r="AR36" s="262"/>
    </row>
    <row r="37" spans="1:45" ht="15.75" customHeight="1" x14ac:dyDescent="0.2">
      <c r="A37" s="98"/>
      <c r="B37" s="111"/>
      <c r="C37" s="111"/>
      <c r="D37" s="111"/>
      <c r="E37" s="111"/>
      <c r="F37" s="100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82"/>
      <c r="AA37" s="109"/>
      <c r="AB37" s="102"/>
      <c r="AC37" s="102"/>
      <c r="AD37" s="102"/>
      <c r="AE37" s="102"/>
      <c r="AF37" s="102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263"/>
    </row>
    <row r="38" spans="1:45" ht="15.75" customHeight="1" x14ac:dyDescent="0.2">
      <c r="A38" s="98"/>
      <c r="B38" s="107"/>
      <c r="C38" s="107"/>
      <c r="D38" s="107"/>
      <c r="E38" s="107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82"/>
      <c r="AA38" s="109"/>
      <c r="AB38" s="102"/>
      <c r="AC38" s="102"/>
      <c r="AD38" s="102"/>
      <c r="AE38" s="102"/>
      <c r="AF38" s="102"/>
      <c r="AG38" s="90"/>
      <c r="AH38" s="90"/>
      <c r="AI38" s="90"/>
      <c r="AJ38" s="90"/>
      <c r="AK38" s="90"/>
      <c r="AL38" s="90"/>
      <c r="AM38" s="90"/>
      <c r="AN38" s="90"/>
      <c r="AO38" s="90"/>
      <c r="AP38" s="90"/>
      <c r="AQ38" s="90"/>
      <c r="AR38" s="262"/>
      <c r="AS38" s="8"/>
    </row>
    <row r="39" spans="1:45" ht="15.75" customHeight="1" x14ac:dyDescent="0.2">
      <c r="A39" s="98"/>
      <c r="B39" s="99"/>
      <c r="C39" s="99"/>
      <c r="D39" s="99"/>
      <c r="E39" s="99"/>
      <c r="F39" s="100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82"/>
      <c r="AA39" s="101"/>
      <c r="AB39" s="102"/>
      <c r="AC39" s="102"/>
      <c r="AD39" s="102"/>
      <c r="AE39" s="102"/>
      <c r="AF39" s="102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264"/>
      <c r="AS39" s="9"/>
    </row>
    <row r="40" spans="1:45" ht="15.75" customHeight="1" x14ac:dyDescent="0.2">
      <c r="A40" s="98"/>
      <c r="B40" s="107"/>
      <c r="C40" s="107"/>
      <c r="D40" s="107"/>
      <c r="E40" s="107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82"/>
      <c r="AA40" s="109"/>
      <c r="AB40" s="102"/>
      <c r="AC40" s="102"/>
      <c r="AD40" s="102"/>
      <c r="AE40" s="102"/>
      <c r="AF40" s="102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264"/>
      <c r="AS40" s="9"/>
    </row>
    <row r="41" spans="1:45" ht="15.75" customHeight="1" x14ac:dyDescent="0.2">
      <c r="A41" s="98"/>
      <c r="B41" s="99"/>
      <c r="C41" s="99"/>
      <c r="D41" s="99"/>
      <c r="E41" s="99"/>
      <c r="F41" s="100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82"/>
      <c r="AA41" s="101"/>
      <c r="AB41" s="112"/>
      <c r="AC41" s="112"/>
      <c r="AD41" s="112"/>
      <c r="AE41" s="112"/>
      <c r="AF41" s="112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264"/>
      <c r="AS41" s="9"/>
    </row>
    <row r="42" spans="1:45" ht="15.75" customHeight="1" x14ac:dyDescent="0.2">
      <c r="A42" s="98"/>
      <c r="B42" s="107" t="s">
        <v>4</v>
      </c>
      <c r="C42" s="107"/>
      <c r="D42" s="107"/>
      <c r="E42" s="107"/>
      <c r="F42" s="100"/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82"/>
      <c r="AA42" s="101"/>
      <c r="AB42" s="112"/>
      <c r="AC42" s="112"/>
      <c r="AD42" s="112"/>
      <c r="AE42" s="112"/>
      <c r="AF42" s="112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264"/>
      <c r="AS42" s="9"/>
    </row>
    <row r="43" spans="1:45" ht="15.75" customHeight="1" x14ac:dyDescent="0.2">
      <c r="A43" s="98"/>
      <c r="B43" s="99"/>
      <c r="C43" s="99"/>
      <c r="D43" s="99"/>
      <c r="E43" s="99"/>
      <c r="F43" s="100"/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82"/>
      <c r="AA43" s="101"/>
      <c r="AB43" s="112"/>
      <c r="AC43" s="112"/>
      <c r="AD43" s="112"/>
      <c r="AE43" s="112"/>
      <c r="AF43" s="112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86"/>
      <c r="AR43" s="264"/>
      <c r="AS43" s="10"/>
    </row>
    <row r="44" spans="1:45" ht="15.75" customHeight="1" x14ac:dyDescent="0.2">
      <c r="A44" s="98"/>
      <c r="B44" s="107"/>
      <c r="C44" s="107"/>
      <c r="D44" s="107"/>
      <c r="E44" s="107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82"/>
      <c r="AA44" s="101"/>
      <c r="AB44" s="112"/>
      <c r="AC44" s="112"/>
      <c r="AD44" s="112"/>
      <c r="AE44" s="112"/>
      <c r="AF44" s="112"/>
      <c r="AG44" s="86"/>
      <c r="AH44" s="86"/>
      <c r="AI44" s="86"/>
      <c r="AJ44" s="86"/>
      <c r="AK44" s="86"/>
      <c r="AL44" s="86"/>
      <c r="AM44" s="86"/>
      <c r="AN44" s="86"/>
      <c r="AO44" s="86"/>
      <c r="AP44" s="86"/>
      <c r="AQ44" s="86"/>
      <c r="AR44" s="264"/>
      <c r="AS44" s="10"/>
    </row>
    <row r="45" spans="1:45" ht="15.75" customHeight="1" x14ac:dyDescent="0.2">
      <c r="A45" s="98"/>
      <c r="B45" s="99"/>
      <c r="C45" s="99"/>
      <c r="D45" s="99"/>
      <c r="E45" s="99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82"/>
      <c r="AA45" s="101"/>
      <c r="AB45" s="112"/>
      <c r="AC45" s="112"/>
      <c r="AD45" s="112"/>
      <c r="AE45" s="112"/>
      <c r="AF45" s="112"/>
      <c r="AG45" s="86"/>
      <c r="AH45" s="86"/>
      <c r="AI45" s="86"/>
      <c r="AJ45" s="86"/>
      <c r="AK45" s="86"/>
      <c r="AL45" s="86"/>
      <c r="AM45" s="86"/>
      <c r="AN45" s="86"/>
      <c r="AO45" s="86"/>
      <c r="AP45" s="86"/>
      <c r="AQ45" s="86"/>
      <c r="AR45" s="264"/>
      <c r="AS45" s="10"/>
    </row>
    <row r="46" spans="1:45" ht="15.75" customHeight="1" x14ac:dyDescent="0.2">
      <c r="A46" s="98"/>
      <c r="B46" s="107"/>
      <c r="C46" s="107"/>
      <c r="D46" s="107"/>
      <c r="E46" s="107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82"/>
      <c r="AA46" s="101"/>
      <c r="AB46" s="112"/>
      <c r="AC46" s="112"/>
      <c r="AD46" s="112"/>
      <c r="AE46" s="112"/>
      <c r="AF46" s="112"/>
      <c r="AG46" s="86"/>
      <c r="AH46" s="86"/>
      <c r="AI46" s="86"/>
      <c r="AJ46" s="86"/>
      <c r="AK46" s="86"/>
      <c r="AL46" s="86"/>
      <c r="AM46" s="86"/>
      <c r="AN46" s="86"/>
      <c r="AO46" s="86"/>
      <c r="AP46" s="86"/>
      <c r="AQ46" s="86"/>
      <c r="AR46" s="264"/>
    </row>
    <row r="47" spans="1:45" ht="15.75" customHeight="1" x14ac:dyDescent="0.2">
      <c r="A47" s="98"/>
      <c r="B47" s="99"/>
      <c r="C47" s="99"/>
      <c r="D47" s="99"/>
      <c r="E47" s="99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82"/>
      <c r="AA47" s="101"/>
      <c r="AB47" s="112"/>
      <c r="AC47" s="112"/>
      <c r="AD47" s="112"/>
      <c r="AE47" s="112"/>
      <c r="AF47" s="112"/>
      <c r="AG47" s="86"/>
      <c r="AH47" s="86"/>
      <c r="AI47" s="86"/>
      <c r="AJ47" s="86"/>
      <c r="AK47" s="86"/>
      <c r="AL47" s="86"/>
      <c r="AM47" s="86"/>
      <c r="AN47" s="86"/>
      <c r="AO47" s="86"/>
      <c r="AP47" s="86"/>
      <c r="AQ47" s="86"/>
      <c r="AR47" s="264"/>
      <c r="AS47" s="8"/>
    </row>
    <row r="48" spans="1:45" ht="15.75" customHeight="1" x14ac:dyDescent="0.2">
      <c r="A48" s="98"/>
      <c r="B48" s="107"/>
      <c r="C48" s="107"/>
      <c r="D48" s="107"/>
      <c r="E48" s="107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82"/>
      <c r="AA48" s="101"/>
      <c r="AB48" s="112"/>
      <c r="AC48" s="112"/>
      <c r="AD48" s="112"/>
      <c r="AE48" s="112"/>
      <c r="AF48" s="112"/>
      <c r="AG48" s="259"/>
      <c r="AH48" s="259"/>
      <c r="AI48" s="259"/>
      <c r="AJ48" s="259"/>
      <c r="AK48" s="259"/>
      <c r="AL48" s="259"/>
      <c r="AM48" s="259"/>
      <c r="AN48" s="259"/>
      <c r="AO48" s="259"/>
      <c r="AP48" s="259"/>
      <c r="AQ48" s="259"/>
      <c r="AR48" s="260"/>
      <c r="AS48" s="8"/>
    </row>
    <row r="49" spans="1:45" ht="15.75" customHeight="1" x14ac:dyDescent="0.2">
      <c r="A49" s="98"/>
      <c r="B49" s="107"/>
      <c r="C49" s="99"/>
      <c r="D49" s="99"/>
      <c r="E49" s="99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 t="s">
        <v>4</v>
      </c>
      <c r="Q49" s="100"/>
      <c r="R49" s="100"/>
      <c r="S49" s="100"/>
      <c r="T49" s="100"/>
      <c r="U49" s="100"/>
      <c r="V49" s="100"/>
      <c r="W49" s="100"/>
      <c r="X49" s="100"/>
      <c r="Y49" s="100"/>
      <c r="Z49" s="82"/>
      <c r="AA49" s="101"/>
      <c r="AB49" s="112" t="s">
        <v>4</v>
      </c>
      <c r="AC49" s="112"/>
      <c r="AD49" s="112"/>
      <c r="AE49" s="112"/>
      <c r="AF49" s="112"/>
      <c r="AG49" s="86"/>
      <c r="AH49" s="86"/>
      <c r="AI49" s="86"/>
      <c r="AJ49" s="86"/>
      <c r="AK49" s="86"/>
      <c r="AL49" s="86"/>
      <c r="AM49" s="86"/>
      <c r="AN49" s="86"/>
      <c r="AO49" s="86"/>
      <c r="AP49" s="86"/>
      <c r="AQ49" s="86"/>
      <c r="AR49" s="264"/>
      <c r="AS49" s="8"/>
    </row>
    <row r="50" spans="1:45" ht="15.75" customHeight="1" x14ac:dyDescent="0.2">
      <c r="A50" s="98"/>
      <c r="B50" s="107"/>
      <c r="C50" s="99"/>
      <c r="D50" s="107"/>
      <c r="E50" s="107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82"/>
      <c r="AA50" s="101"/>
      <c r="AB50" s="112"/>
      <c r="AC50" s="112"/>
      <c r="AD50" s="112"/>
      <c r="AE50" s="112"/>
      <c r="AF50" s="112"/>
      <c r="AG50" s="86"/>
      <c r="AH50" s="86"/>
      <c r="AI50" s="86"/>
      <c r="AJ50" s="86"/>
      <c r="AK50" s="86"/>
      <c r="AL50" s="86"/>
      <c r="AM50" s="86"/>
      <c r="AN50" s="86"/>
      <c r="AO50" s="86"/>
      <c r="AP50" s="86"/>
      <c r="AQ50" s="86"/>
      <c r="AR50" s="264"/>
      <c r="AS50" s="9"/>
    </row>
    <row r="51" spans="1:45" ht="15.75" customHeight="1" x14ac:dyDescent="0.2">
      <c r="A51" s="98"/>
      <c r="B51" s="107"/>
      <c r="C51" s="99"/>
      <c r="D51" s="99"/>
      <c r="E51" s="99"/>
      <c r="F51" s="100"/>
      <c r="G51" s="100"/>
      <c r="H51" s="100"/>
      <c r="I51" s="100"/>
      <c r="J51" s="100"/>
      <c r="K51" s="100"/>
      <c r="L51" s="100" t="s">
        <v>4</v>
      </c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82"/>
      <c r="AA51" s="101"/>
      <c r="AB51" s="112"/>
      <c r="AC51" s="112"/>
      <c r="AD51" s="112"/>
      <c r="AE51" s="112"/>
      <c r="AF51" s="112"/>
      <c r="AG51" s="86"/>
      <c r="AH51" s="86"/>
      <c r="AI51" s="86"/>
      <c r="AJ51" s="86"/>
      <c r="AK51" s="86"/>
      <c r="AL51" s="86"/>
      <c r="AM51" s="86"/>
      <c r="AN51" s="86"/>
      <c r="AO51" s="86"/>
      <c r="AP51" s="86"/>
      <c r="AQ51" s="86"/>
      <c r="AR51" s="264"/>
      <c r="AS51" s="9"/>
    </row>
    <row r="52" spans="1:45" ht="15.75" customHeight="1" x14ac:dyDescent="0.2">
      <c r="A52" s="98"/>
      <c r="B52" s="99"/>
      <c r="C52" s="99"/>
      <c r="D52" s="99"/>
      <c r="E52" s="99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82"/>
      <c r="AA52" s="101"/>
      <c r="AB52" s="112"/>
      <c r="AC52" s="112"/>
      <c r="AD52" s="112"/>
      <c r="AE52" s="112"/>
      <c r="AF52" s="112"/>
      <c r="AG52" s="86"/>
      <c r="AH52" s="86"/>
      <c r="AI52" s="86"/>
      <c r="AJ52" s="86"/>
      <c r="AK52" s="86"/>
      <c r="AL52" s="86"/>
      <c r="AM52" s="86"/>
      <c r="AN52" s="86"/>
      <c r="AO52" s="86"/>
      <c r="AP52" s="86"/>
      <c r="AQ52" s="86"/>
      <c r="AR52" s="264"/>
      <c r="AS52" s="9"/>
    </row>
    <row r="53" spans="1:45" ht="15" customHeight="1" x14ac:dyDescent="0.2">
      <c r="A53" s="261"/>
      <c r="B53" s="186"/>
      <c r="C53" s="186"/>
      <c r="D53" s="186"/>
      <c r="E53" s="186"/>
      <c r="F53" s="184"/>
      <c r="G53" s="184"/>
      <c r="H53" s="184"/>
      <c r="I53" s="184"/>
      <c r="J53" s="184"/>
      <c r="K53" s="184"/>
      <c r="L53" s="184"/>
      <c r="M53" s="184"/>
      <c r="N53" s="184"/>
      <c r="O53" s="184"/>
      <c r="P53" s="184"/>
      <c r="Q53" s="184"/>
      <c r="R53" s="184"/>
      <c r="S53" s="184"/>
      <c r="T53" s="184"/>
      <c r="U53" s="184"/>
      <c r="V53" s="184"/>
      <c r="W53" s="184"/>
      <c r="X53" s="184"/>
      <c r="Y53" s="184"/>
      <c r="Z53" s="28"/>
      <c r="AA53" s="115"/>
      <c r="AB53" s="115"/>
      <c r="AC53" s="115"/>
      <c r="AD53" s="115"/>
      <c r="AE53" s="115"/>
      <c r="AF53" s="115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65"/>
      <c r="AS53" s="10"/>
    </row>
    <row r="54" spans="1:45" ht="15" customHeight="1" x14ac:dyDescent="0.2">
      <c r="A54" s="261"/>
      <c r="B54" s="116"/>
      <c r="C54" s="116"/>
      <c r="D54" s="116"/>
      <c r="E54" s="116"/>
      <c r="F54" s="184"/>
      <c r="G54" s="184"/>
      <c r="H54" s="184"/>
      <c r="I54" s="184"/>
      <c r="J54" s="184"/>
      <c r="K54" s="184"/>
      <c r="L54" s="184"/>
      <c r="M54" s="184"/>
      <c r="N54" s="184"/>
      <c r="O54" s="184"/>
      <c r="P54" s="184"/>
      <c r="Q54" s="184"/>
      <c r="R54" s="184"/>
      <c r="S54" s="184"/>
      <c r="T54" s="184"/>
      <c r="U54" s="184"/>
      <c r="V54" s="184"/>
      <c r="W54" s="184"/>
      <c r="X54" s="184"/>
      <c r="Y54" s="184"/>
      <c r="Z54" s="28"/>
      <c r="AA54" s="28"/>
      <c r="AB54" s="28"/>
      <c r="AC54" s="28"/>
      <c r="AD54" s="28"/>
      <c r="AE54" s="28"/>
      <c r="AF54" s="28"/>
      <c r="AG54" s="117"/>
      <c r="AH54" s="117"/>
      <c r="AI54" s="117"/>
      <c r="AJ54" s="117"/>
      <c r="AK54" s="117"/>
      <c r="AL54" s="117"/>
      <c r="AM54" s="117"/>
      <c r="AN54" s="117"/>
      <c r="AO54" s="117"/>
      <c r="AP54" s="117"/>
      <c r="AQ54" s="117"/>
      <c r="AR54" s="118"/>
      <c r="AS54" s="10"/>
    </row>
    <row r="55" spans="1:45" ht="15" customHeight="1" x14ac:dyDescent="0.2">
      <c r="A55" s="261"/>
      <c r="B55" s="116"/>
      <c r="C55" s="116"/>
      <c r="D55" s="116"/>
      <c r="E55" s="116"/>
      <c r="F55" s="184"/>
      <c r="G55" s="184"/>
      <c r="H55" s="184"/>
      <c r="I55" s="184"/>
      <c r="J55" s="184"/>
      <c r="K55" s="184"/>
      <c r="L55" s="184"/>
      <c r="M55" s="184"/>
      <c r="N55" s="184"/>
      <c r="O55" s="184"/>
      <c r="P55" s="184"/>
      <c r="Q55" s="184"/>
      <c r="R55" s="184"/>
      <c r="S55" s="184"/>
      <c r="T55" s="184"/>
      <c r="U55" s="184"/>
      <c r="V55" s="184"/>
      <c r="W55" s="184"/>
      <c r="X55" s="184"/>
      <c r="Y55" s="184"/>
      <c r="Z55" s="28"/>
      <c r="AA55" s="28"/>
      <c r="AB55" s="28"/>
      <c r="AC55" s="28"/>
      <c r="AD55" s="28"/>
      <c r="AE55" s="28"/>
      <c r="AF55" s="28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70"/>
      <c r="AS55" s="10"/>
    </row>
    <row r="56" spans="1:45" ht="16.5" customHeight="1" x14ac:dyDescent="0.2">
      <c r="A56" s="261"/>
      <c r="B56" s="186"/>
      <c r="C56" s="186"/>
      <c r="D56" s="186"/>
      <c r="E56" s="186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184"/>
      <c r="Q56" s="184"/>
      <c r="R56" s="184"/>
      <c r="S56" s="184"/>
      <c r="T56" s="184"/>
      <c r="U56" s="184"/>
      <c r="V56" s="184"/>
      <c r="W56" s="184"/>
      <c r="X56" s="184"/>
      <c r="Y56" s="184"/>
      <c r="Z56" s="28"/>
      <c r="AA56" s="28"/>
      <c r="AB56" s="28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70"/>
      <c r="AS56" s="10"/>
    </row>
    <row r="57" spans="1:45" ht="14.25" customHeight="1" x14ac:dyDescent="0.2">
      <c r="A57" s="261"/>
      <c r="B57" s="116"/>
      <c r="C57" s="116"/>
      <c r="D57" s="116"/>
      <c r="E57" s="116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184"/>
      <c r="R57" s="184"/>
      <c r="S57" s="184"/>
      <c r="T57" s="184"/>
      <c r="U57" s="184"/>
      <c r="V57" s="184"/>
      <c r="W57" s="184"/>
      <c r="X57" s="184"/>
      <c r="Y57" s="184"/>
      <c r="Z57" s="28"/>
      <c r="AA57" s="28"/>
      <c r="AB57" s="28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70"/>
      <c r="AS57" s="10"/>
    </row>
    <row r="58" spans="1:45" ht="39.950000000000003" customHeight="1" x14ac:dyDescent="0.2">
      <c r="A58" s="691" t="s">
        <v>282</v>
      </c>
      <c r="B58" s="691"/>
      <c r="C58" s="691"/>
      <c r="D58" s="691"/>
      <c r="E58" s="691"/>
      <c r="F58" s="691"/>
      <c r="G58" s="691"/>
      <c r="H58" s="691"/>
      <c r="I58" s="691"/>
      <c r="J58" s="691"/>
      <c r="K58" s="691"/>
      <c r="L58" s="691"/>
      <c r="M58" s="691"/>
      <c r="N58" s="691"/>
      <c r="O58" s="691"/>
      <c r="P58" s="691"/>
      <c r="Q58" s="691"/>
      <c r="R58" s="691"/>
      <c r="S58" s="691"/>
      <c r="T58" s="691"/>
      <c r="U58" s="691"/>
      <c r="V58" s="691"/>
      <c r="W58" s="691"/>
      <c r="X58" s="691"/>
      <c r="Y58" s="691"/>
      <c r="Z58" s="691"/>
      <c r="AA58" s="691"/>
      <c r="AB58" s="691"/>
      <c r="AC58" s="691"/>
      <c r="AD58" s="691"/>
      <c r="AE58" s="691"/>
      <c r="AF58" s="691"/>
      <c r="AG58" s="691"/>
      <c r="AH58" s="691"/>
      <c r="AI58" s="691"/>
      <c r="AJ58" s="691"/>
      <c r="AK58" s="691"/>
      <c r="AL58" s="691"/>
      <c r="AM58" s="691"/>
      <c r="AN58" s="691"/>
      <c r="AO58" s="691"/>
      <c r="AP58" s="691"/>
      <c r="AQ58" s="691"/>
      <c r="AR58" s="691"/>
      <c r="AS58" s="10"/>
    </row>
    <row r="59" spans="1:45" ht="16.5" customHeight="1" x14ac:dyDescent="0.2">
      <c r="A59" s="11"/>
      <c r="B59" s="321"/>
      <c r="C59" s="321"/>
      <c r="D59" s="321"/>
      <c r="E59" s="321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2"/>
      <c r="AA59" s="2"/>
      <c r="AB59" s="269"/>
      <c r="AR59" s="10"/>
      <c r="AS59" s="10"/>
    </row>
    <row r="60" spans="1:45" x14ac:dyDescent="0.2">
      <c r="A60" s="269"/>
      <c r="B60" s="269"/>
      <c r="C60" s="269"/>
      <c r="D60" s="269"/>
      <c r="E60" s="269"/>
      <c r="G60" s="269"/>
      <c r="H60" s="269"/>
      <c r="I60" s="269"/>
      <c r="J60" s="269"/>
      <c r="K60" s="269"/>
      <c r="L60" s="269"/>
      <c r="M60" s="269"/>
      <c r="N60" s="269"/>
      <c r="O60" s="269"/>
      <c r="P60" s="269"/>
      <c r="Q60" s="269"/>
      <c r="R60" s="269"/>
      <c r="S60" s="269"/>
      <c r="T60" s="269"/>
      <c r="U60" s="269"/>
      <c r="V60" s="269"/>
      <c r="W60" s="269"/>
      <c r="X60" s="269"/>
      <c r="Y60" s="269"/>
      <c r="Z60" s="269"/>
      <c r="AA60" s="269"/>
      <c r="AB60" s="269"/>
    </row>
    <row r="61" spans="1:45" x14ac:dyDescent="0.2">
      <c r="A61" s="269"/>
      <c r="B61" s="269"/>
      <c r="C61" s="269"/>
      <c r="D61" s="269"/>
      <c r="E61" s="269"/>
      <c r="G61" s="269"/>
      <c r="H61" s="269"/>
      <c r="I61" s="269"/>
      <c r="J61" s="269"/>
      <c r="K61" s="269"/>
      <c r="L61" s="269"/>
      <c r="M61" s="269"/>
      <c r="N61" s="269"/>
      <c r="O61" s="269"/>
      <c r="P61" s="269"/>
      <c r="Q61" s="269"/>
      <c r="R61" s="269"/>
      <c r="S61" s="269"/>
      <c r="T61" s="269"/>
      <c r="U61" s="269"/>
      <c r="V61" s="269"/>
      <c r="W61" s="269"/>
      <c r="X61" s="269"/>
      <c r="Y61" s="269"/>
      <c r="Z61" s="269"/>
      <c r="AA61" s="269"/>
      <c r="AB61" s="269"/>
    </row>
    <row r="62" spans="1:45" x14ac:dyDescent="0.2">
      <c r="A62" s="269"/>
      <c r="B62" s="269"/>
      <c r="C62" s="269"/>
      <c r="D62" s="269"/>
      <c r="E62" s="269"/>
      <c r="G62" s="269"/>
      <c r="H62" s="269"/>
      <c r="I62" s="269"/>
      <c r="J62" s="269"/>
      <c r="K62" s="269"/>
      <c r="L62" s="269"/>
      <c r="M62" s="269"/>
      <c r="N62" s="269"/>
      <c r="O62" s="269"/>
      <c r="P62" s="269"/>
      <c r="Q62" s="269"/>
      <c r="R62" s="269"/>
      <c r="S62" s="269"/>
      <c r="T62" s="269"/>
      <c r="U62" s="269"/>
      <c r="V62" s="269"/>
      <c r="W62" s="269"/>
      <c r="X62" s="269"/>
      <c r="Y62" s="269"/>
      <c r="Z62" s="269"/>
      <c r="AA62" s="269"/>
      <c r="AB62" s="269"/>
    </row>
    <row r="63" spans="1:45" x14ac:dyDescent="0.2">
      <c r="A63" s="269"/>
      <c r="B63" s="269"/>
      <c r="C63" s="269"/>
      <c r="D63" s="269"/>
      <c r="E63" s="269"/>
      <c r="G63" s="269"/>
      <c r="H63" s="269"/>
      <c r="I63" s="269"/>
      <c r="J63" s="269"/>
      <c r="K63" s="269"/>
      <c r="L63" s="269"/>
      <c r="M63" s="269"/>
      <c r="N63" s="269"/>
      <c r="O63" s="269"/>
      <c r="P63" s="269"/>
      <c r="Q63" s="269"/>
      <c r="R63" s="269"/>
      <c r="S63" s="269"/>
      <c r="T63" s="269"/>
      <c r="U63" s="269"/>
      <c r="V63" s="269"/>
      <c r="W63" s="269"/>
      <c r="X63" s="269"/>
      <c r="Y63" s="269"/>
      <c r="Z63" s="269"/>
      <c r="AA63" s="269"/>
      <c r="AB63" s="269"/>
    </row>
    <row r="64" spans="1:45" x14ac:dyDescent="0.2">
      <c r="A64" s="269"/>
      <c r="B64" s="269"/>
      <c r="C64" s="269"/>
      <c r="D64" s="269"/>
      <c r="E64" s="269"/>
      <c r="G64" s="269"/>
      <c r="H64" s="269"/>
      <c r="I64" s="269"/>
      <c r="J64" s="269"/>
      <c r="K64" s="269"/>
      <c r="L64" s="269"/>
      <c r="M64" s="269"/>
      <c r="N64" s="269"/>
      <c r="O64" s="269"/>
      <c r="P64" s="269"/>
      <c r="Q64" s="269"/>
      <c r="R64" s="269"/>
      <c r="S64" s="269"/>
      <c r="T64" s="269"/>
      <c r="U64" s="269"/>
      <c r="V64" s="269"/>
      <c r="W64" s="269"/>
      <c r="X64" s="269"/>
      <c r="Y64" s="269"/>
      <c r="Z64" s="269"/>
      <c r="AA64" s="269"/>
      <c r="AB64" s="269"/>
    </row>
    <row r="65" spans="1:32" x14ac:dyDescent="0.2">
      <c r="A65" s="269"/>
      <c r="B65" s="269"/>
      <c r="C65" s="269"/>
      <c r="D65" s="269"/>
      <c r="E65" s="269"/>
      <c r="G65" s="269"/>
      <c r="H65" s="269"/>
      <c r="I65" s="269"/>
      <c r="J65" s="269"/>
      <c r="K65" s="269"/>
      <c r="L65" s="269"/>
      <c r="M65" s="269"/>
      <c r="N65" s="269"/>
      <c r="O65" s="269"/>
      <c r="P65" s="269"/>
      <c r="Q65" s="269"/>
      <c r="R65" s="269"/>
      <c r="S65" s="269"/>
      <c r="T65" s="269"/>
      <c r="U65" s="269"/>
      <c r="V65" s="269"/>
      <c r="W65" s="269"/>
      <c r="X65" s="269"/>
      <c r="Y65" s="269"/>
      <c r="Z65" s="269"/>
      <c r="AA65" s="269"/>
      <c r="AB65" s="269"/>
    </row>
    <row r="66" spans="1:32" x14ac:dyDescent="0.2">
      <c r="A66" s="269"/>
      <c r="B66" s="269"/>
      <c r="C66" s="269"/>
      <c r="D66" s="269"/>
      <c r="E66" s="269"/>
      <c r="G66" s="269"/>
      <c r="H66" s="269"/>
      <c r="I66" s="269"/>
      <c r="J66" s="269"/>
      <c r="K66" s="269"/>
      <c r="L66" s="269"/>
      <c r="M66" s="269"/>
      <c r="N66" s="269"/>
      <c r="O66" s="269"/>
      <c r="P66" s="269"/>
      <c r="Q66" s="269"/>
      <c r="R66" s="269"/>
      <c r="S66" s="269"/>
      <c r="T66" s="269"/>
      <c r="U66" s="269"/>
      <c r="V66" s="269"/>
      <c r="W66" s="269"/>
      <c r="X66" s="269"/>
      <c r="Y66" s="269"/>
      <c r="Z66" s="269"/>
      <c r="AA66" s="269"/>
      <c r="AB66" s="269"/>
      <c r="AF66" s="3" t="s">
        <v>278</v>
      </c>
    </row>
    <row r="67" spans="1:32" x14ac:dyDescent="0.2">
      <c r="A67" s="269"/>
      <c r="B67" s="269"/>
      <c r="C67" s="269"/>
      <c r="D67" s="269"/>
      <c r="E67" s="269"/>
      <c r="G67" s="269"/>
      <c r="H67" s="269"/>
      <c r="I67" s="269"/>
      <c r="J67" s="269"/>
      <c r="K67" s="269"/>
      <c r="L67" s="269"/>
      <c r="M67" s="269"/>
      <c r="N67" s="269"/>
      <c r="O67" s="269"/>
      <c r="P67" s="269"/>
      <c r="Q67" s="269"/>
      <c r="R67" s="269"/>
      <c r="S67" s="269"/>
      <c r="T67" s="269"/>
      <c r="U67" s="269"/>
      <c r="V67" s="269"/>
      <c r="W67" s="269"/>
      <c r="X67" s="269"/>
      <c r="Y67" s="269"/>
      <c r="Z67" s="269"/>
      <c r="AA67" s="269"/>
      <c r="AB67" s="269"/>
    </row>
    <row r="68" spans="1:32" x14ac:dyDescent="0.2">
      <c r="A68" s="269"/>
      <c r="B68" s="269"/>
      <c r="C68" s="269"/>
      <c r="D68" s="269"/>
      <c r="E68" s="269"/>
      <c r="G68" s="269"/>
      <c r="H68" s="269"/>
      <c r="I68" s="269"/>
      <c r="J68" s="269"/>
      <c r="K68" s="269"/>
      <c r="L68" s="269"/>
      <c r="M68" s="269"/>
      <c r="N68" s="269"/>
      <c r="O68" s="269"/>
      <c r="P68" s="269"/>
      <c r="Q68" s="269"/>
      <c r="R68" s="269"/>
      <c r="S68" s="269"/>
      <c r="T68" s="269"/>
      <c r="U68" s="269"/>
      <c r="V68" s="269"/>
      <c r="W68" s="269"/>
      <c r="X68" s="269"/>
      <c r="Y68" s="269"/>
      <c r="Z68" s="269"/>
      <c r="AA68" s="269"/>
      <c r="AB68" s="269"/>
    </row>
    <row r="69" spans="1:32" x14ac:dyDescent="0.2">
      <c r="A69" s="269"/>
      <c r="B69" s="269"/>
      <c r="C69" s="269"/>
      <c r="D69" s="269"/>
      <c r="E69" s="269"/>
      <c r="G69" s="269"/>
      <c r="H69" s="269"/>
      <c r="I69" s="269"/>
      <c r="J69" s="269"/>
      <c r="K69" s="269"/>
      <c r="L69" s="269"/>
      <c r="M69" s="269"/>
      <c r="N69" s="269"/>
      <c r="O69" s="269"/>
      <c r="P69" s="269"/>
      <c r="Q69" s="269"/>
      <c r="R69" s="269"/>
      <c r="S69" s="269"/>
      <c r="T69" s="269"/>
      <c r="U69" s="269"/>
      <c r="V69" s="269"/>
      <c r="W69" s="269"/>
      <c r="X69" s="269"/>
      <c r="Y69" s="269"/>
      <c r="Z69" s="269"/>
      <c r="AA69" s="269"/>
      <c r="AB69" s="269"/>
    </row>
    <row r="70" spans="1:32" x14ac:dyDescent="0.2">
      <c r="A70" s="269"/>
      <c r="B70" s="269"/>
      <c r="C70" s="269"/>
      <c r="D70" s="269"/>
      <c r="E70" s="269"/>
      <c r="G70" s="269"/>
      <c r="H70" s="269"/>
      <c r="I70" s="269"/>
      <c r="J70" s="269"/>
      <c r="K70" s="269"/>
      <c r="L70" s="269"/>
      <c r="M70" s="269"/>
      <c r="N70" s="269"/>
      <c r="O70" s="269"/>
      <c r="P70" s="269"/>
      <c r="Q70" s="269"/>
      <c r="R70" s="269"/>
      <c r="S70" s="269"/>
      <c r="T70" s="269"/>
      <c r="U70" s="269"/>
      <c r="V70" s="269"/>
      <c r="W70" s="269"/>
      <c r="X70" s="269"/>
      <c r="Y70" s="269"/>
      <c r="Z70" s="269"/>
      <c r="AA70" s="269"/>
      <c r="AB70" s="269"/>
    </row>
    <row r="71" spans="1:32" x14ac:dyDescent="0.2">
      <c r="A71" s="269"/>
      <c r="B71" s="269"/>
      <c r="C71" s="269"/>
      <c r="D71" s="269"/>
      <c r="E71" s="269"/>
      <c r="G71" s="269"/>
      <c r="H71" s="269"/>
      <c r="I71" s="269"/>
      <c r="J71" s="269"/>
      <c r="K71" s="269"/>
      <c r="L71" s="269"/>
      <c r="M71" s="269"/>
      <c r="N71" s="269"/>
      <c r="O71" s="269"/>
      <c r="P71" s="269"/>
      <c r="Q71" s="269"/>
      <c r="R71" s="269"/>
      <c r="S71" s="269"/>
      <c r="T71" s="269"/>
      <c r="U71" s="269"/>
      <c r="V71" s="269"/>
      <c r="W71" s="269"/>
      <c r="X71" s="269"/>
      <c r="Y71" s="269"/>
      <c r="Z71" s="269"/>
      <c r="AA71" s="269"/>
      <c r="AB71" s="269"/>
    </row>
    <row r="72" spans="1:32" x14ac:dyDescent="0.2">
      <c r="A72" s="269"/>
      <c r="B72" s="269"/>
      <c r="C72" s="269"/>
      <c r="D72" s="269"/>
      <c r="E72" s="269"/>
      <c r="G72" s="269"/>
      <c r="H72" s="269"/>
      <c r="I72" s="269"/>
      <c r="J72" s="269"/>
      <c r="K72" s="269"/>
      <c r="L72" s="269"/>
      <c r="M72" s="269"/>
      <c r="N72" s="269"/>
      <c r="O72" s="269"/>
      <c r="P72" s="269"/>
      <c r="Q72" s="269"/>
      <c r="R72" s="269"/>
      <c r="S72" s="269"/>
      <c r="T72" s="269"/>
      <c r="U72" s="269"/>
      <c r="V72" s="269"/>
      <c r="W72" s="269"/>
      <c r="X72" s="269"/>
      <c r="Y72" s="269"/>
      <c r="Z72" s="269"/>
      <c r="AA72" s="269"/>
      <c r="AB72" s="269"/>
    </row>
    <row r="73" spans="1:32" x14ac:dyDescent="0.2">
      <c r="A73" s="269"/>
      <c r="B73" s="269"/>
      <c r="C73" s="269"/>
      <c r="D73" s="269"/>
      <c r="E73" s="269"/>
      <c r="G73" s="269"/>
      <c r="H73" s="269"/>
      <c r="I73" s="269"/>
      <c r="J73" s="269"/>
      <c r="K73" s="269"/>
      <c r="L73" s="269"/>
      <c r="M73" s="269"/>
      <c r="N73" s="269"/>
      <c r="O73" s="269"/>
      <c r="P73" s="269"/>
      <c r="Q73" s="269"/>
      <c r="R73" s="269"/>
      <c r="S73" s="269"/>
      <c r="T73" s="269"/>
      <c r="U73" s="269"/>
      <c r="V73" s="269"/>
      <c r="W73" s="269"/>
      <c r="X73" s="269"/>
      <c r="Y73" s="269"/>
      <c r="Z73" s="269"/>
      <c r="AA73" s="269"/>
      <c r="AB73" s="269"/>
    </row>
    <row r="74" spans="1:32" x14ac:dyDescent="0.2">
      <c r="A74" s="269"/>
      <c r="B74" s="269"/>
      <c r="C74" s="269"/>
      <c r="D74" s="269"/>
      <c r="E74" s="269"/>
      <c r="G74" s="269"/>
      <c r="H74" s="269"/>
      <c r="I74" s="269"/>
      <c r="J74" s="269"/>
      <c r="K74" s="269"/>
      <c r="L74" s="269"/>
      <c r="M74" s="269"/>
      <c r="N74" s="269"/>
      <c r="O74" s="269"/>
      <c r="P74" s="269"/>
      <c r="Q74" s="269"/>
      <c r="R74" s="269"/>
      <c r="S74" s="269"/>
      <c r="T74" s="269"/>
      <c r="U74" s="269"/>
      <c r="V74" s="269"/>
      <c r="W74" s="269"/>
      <c r="X74" s="269"/>
      <c r="Y74" s="269"/>
      <c r="Z74" s="269"/>
      <c r="AA74" s="269"/>
      <c r="AB74" s="269"/>
    </row>
    <row r="75" spans="1:32" x14ac:dyDescent="0.2">
      <c r="A75" s="269"/>
      <c r="B75" s="269"/>
      <c r="C75" s="269"/>
      <c r="D75" s="269"/>
      <c r="E75" s="269"/>
      <c r="G75" s="269"/>
      <c r="H75" s="269"/>
      <c r="I75" s="269"/>
      <c r="J75" s="269"/>
      <c r="K75" s="269"/>
      <c r="L75" s="269"/>
      <c r="M75" s="269"/>
      <c r="N75" s="269"/>
      <c r="O75" s="269"/>
      <c r="P75" s="269"/>
      <c r="Q75" s="269"/>
      <c r="R75" s="269"/>
      <c r="S75" s="269"/>
      <c r="T75" s="269"/>
      <c r="U75" s="269"/>
      <c r="V75" s="269"/>
      <c r="W75" s="269"/>
      <c r="X75" s="269"/>
      <c r="Y75" s="269"/>
      <c r="Z75" s="269"/>
      <c r="AA75" s="269"/>
      <c r="AB75" s="269"/>
    </row>
    <row r="76" spans="1:32" x14ac:dyDescent="0.2">
      <c r="A76" s="269"/>
      <c r="B76" s="269"/>
      <c r="C76" s="269"/>
      <c r="D76" s="269"/>
      <c r="E76" s="269"/>
      <c r="G76" s="269"/>
      <c r="H76" s="269"/>
      <c r="I76" s="269"/>
      <c r="J76" s="269"/>
      <c r="K76" s="269"/>
      <c r="L76" s="269"/>
      <c r="M76" s="269"/>
      <c r="N76" s="269"/>
      <c r="O76" s="269"/>
      <c r="P76" s="269"/>
      <c r="Q76" s="269"/>
      <c r="R76" s="269"/>
      <c r="S76" s="269"/>
      <c r="T76" s="269"/>
      <c r="U76" s="269"/>
      <c r="V76" s="269"/>
      <c r="W76" s="269"/>
      <c r="X76" s="269"/>
      <c r="Y76" s="269"/>
      <c r="Z76" s="269"/>
      <c r="AA76" s="269"/>
      <c r="AB76" s="269"/>
    </row>
    <row r="77" spans="1:32" x14ac:dyDescent="0.2">
      <c r="A77" s="269"/>
      <c r="B77" s="269"/>
      <c r="C77" s="269"/>
      <c r="D77" s="269"/>
      <c r="E77" s="269"/>
      <c r="G77" s="269"/>
      <c r="H77" s="269"/>
      <c r="I77" s="269"/>
      <c r="J77" s="269"/>
      <c r="K77" s="269"/>
      <c r="L77" s="269"/>
      <c r="M77" s="269"/>
      <c r="N77" s="269"/>
      <c r="O77" s="269"/>
      <c r="P77" s="269"/>
      <c r="Q77" s="269"/>
      <c r="R77" s="269"/>
      <c r="S77" s="269"/>
      <c r="T77" s="269"/>
      <c r="U77" s="269"/>
      <c r="V77" s="269"/>
      <c r="W77" s="269"/>
      <c r="X77" s="269"/>
      <c r="Y77" s="269"/>
      <c r="Z77" s="269"/>
      <c r="AA77" s="269"/>
      <c r="AB77" s="269"/>
    </row>
    <row r="78" spans="1:32" x14ac:dyDescent="0.2">
      <c r="A78" s="269"/>
      <c r="B78" s="269"/>
      <c r="C78" s="269"/>
      <c r="D78" s="269"/>
      <c r="E78" s="269"/>
      <c r="G78" s="269"/>
      <c r="H78" s="269"/>
      <c r="I78" s="269"/>
      <c r="J78" s="269"/>
      <c r="K78" s="269"/>
      <c r="L78" s="269"/>
      <c r="M78" s="269"/>
      <c r="N78" s="269"/>
      <c r="O78" s="269"/>
      <c r="P78" s="269"/>
      <c r="Q78" s="269"/>
      <c r="R78" s="269"/>
      <c r="S78" s="269"/>
      <c r="T78" s="269"/>
      <c r="U78" s="269"/>
      <c r="V78" s="269"/>
      <c r="W78" s="269"/>
      <c r="X78" s="269"/>
      <c r="Y78" s="269"/>
      <c r="Z78" s="269"/>
      <c r="AA78" s="269"/>
      <c r="AB78" s="269"/>
    </row>
    <row r="79" spans="1:32" x14ac:dyDescent="0.2">
      <c r="A79" s="269"/>
      <c r="B79" s="269"/>
      <c r="C79" s="269"/>
      <c r="D79" s="269"/>
      <c r="E79" s="269"/>
      <c r="G79" s="269"/>
      <c r="H79" s="269"/>
      <c r="I79" s="269"/>
      <c r="J79" s="269"/>
      <c r="K79" s="269"/>
      <c r="L79" s="269"/>
      <c r="M79" s="269"/>
      <c r="N79" s="269"/>
      <c r="O79" s="269"/>
      <c r="P79" s="269"/>
      <c r="Q79" s="269"/>
      <c r="R79" s="269"/>
      <c r="S79" s="269"/>
      <c r="T79" s="269"/>
      <c r="U79" s="269"/>
      <c r="V79" s="269"/>
      <c r="W79" s="269"/>
      <c r="X79" s="269"/>
      <c r="Y79" s="269"/>
      <c r="Z79" s="269"/>
      <c r="AA79" s="269"/>
      <c r="AB79" s="269"/>
    </row>
    <row r="80" spans="1:32" x14ac:dyDescent="0.2">
      <c r="A80" s="269"/>
      <c r="B80" s="269"/>
      <c r="C80" s="269"/>
      <c r="D80" s="269"/>
      <c r="E80" s="269"/>
      <c r="G80" s="269"/>
      <c r="H80" s="269"/>
      <c r="I80" s="269"/>
      <c r="J80" s="269"/>
      <c r="K80" s="269"/>
      <c r="L80" s="269"/>
      <c r="M80" s="269"/>
      <c r="N80" s="269"/>
      <c r="O80" s="269"/>
      <c r="P80" s="269"/>
      <c r="Q80" s="269"/>
      <c r="R80" s="269"/>
      <c r="S80" s="269"/>
      <c r="T80" s="269"/>
      <c r="U80" s="269"/>
      <c r="V80" s="269"/>
      <c r="W80" s="269"/>
      <c r="X80" s="269"/>
      <c r="Y80" s="269"/>
      <c r="Z80" s="269"/>
      <c r="AA80" s="269"/>
      <c r="AB80" s="269"/>
    </row>
    <row r="81" spans="1:28" x14ac:dyDescent="0.2">
      <c r="A81" s="269"/>
      <c r="B81" s="269"/>
      <c r="C81" s="269"/>
      <c r="D81" s="269"/>
      <c r="E81" s="269"/>
      <c r="G81" s="269"/>
      <c r="H81" s="269"/>
      <c r="I81" s="269"/>
      <c r="J81" s="269"/>
      <c r="K81" s="269"/>
      <c r="L81" s="269"/>
      <c r="M81" s="269"/>
      <c r="N81" s="269"/>
      <c r="O81" s="269"/>
      <c r="P81" s="269"/>
      <c r="Q81" s="269"/>
      <c r="R81" s="269"/>
      <c r="S81" s="269"/>
      <c r="T81" s="269"/>
      <c r="U81" s="269"/>
      <c r="V81" s="269"/>
      <c r="W81" s="269"/>
      <c r="X81" s="269"/>
      <c r="Y81" s="269"/>
      <c r="Z81" s="269"/>
      <c r="AA81" s="269"/>
      <c r="AB81" s="269"/>
    </row>
    <row r="82" spans="1:28" x14ac:dyDescent="0.2">
      <c r="A82" s="269"/>
      <c r="B82" s="269"/>
      <c r="C82" s="269"/>
      <c r="D82" s="269"/>
      <c r="E82" s="269"/>
      <c r="G82" s="269"/>
      <c r="H82" s="269"/>
      <c r="I82" s="269"/>
      <c r="J82" s="269"/>
      <c r="K82" s="269"/>
      <c r="L82" s="269"/>
      <c r="M82" s="269"/>
      <c r="N82" s="269"/>
      <c r="O82" s="269"/>
      <c r="P82" s="269"/>
      <c r="Q82" s="269"/>
      <c r="R82" s="269"/>
      <c r="S82" s="269"/>
      <c r="T82" s="269"/>
      <c r="U82" s="269"/>
      <c r="V82" s="269"/>
      <c r="W82" s="269"/>
      <c r="X82" s="269"/>
      <c r="Y82" s="269"/>
      <c r="Z82" s="269"/>
      <c r="AA82" s="269"/>
      <c r="AB82" s="269"/>
    </row>
    <row r="83" spans="1:28" x14ac:dyDescent="0.2">
      <c r="A83" s="269"/>
      <c r="B83" s="269"/>
      <c r="C83" s="269"/>
      <c r="D83" s="269"/>
      <c r="E83" s="269"/>
      <c r="G83" s="269"/>
      <c r="H83" s="269"/>
      <c r="I83" s="269"/>
      <c r="J83" s="269"/>
      <c r="K83" s="269"/>
      <c r="L83" s="269"/>
      <c r="M83" s="269"/>
      <c r="N83" s="269"/>
      <c r="O83" s="269"/>
      <c r="P83" s="269"/>
      <c r="Q83" s="269"/>
      <c r="R83" s="269"/>
      <c r="S83" s="269"/>
      <c r="T83" s="269"/>
      <c r="U83" s="269"/>
      <c r="V83" s="269"/>
      <c r="W83" s="269"/>
      <c r="X83" s="269"/>
      <c r="Y83" s="269"/>
      <c r="Z83" s="269"/>
      <c r="AA83" s="269"/>
      <c r="AB83" s="269"/>
    </row>
    <row r="84" spans="1:28" x14ac:dyDescent="0.2">
      <c r="A84" s="269"/>
      <c r="B84" s="269"/>
      <c r="C84" s="269"/>
      <c r="D84" s="269"/>
      <c r="E84" s="269"/>
      <c r="G84" s="269"/>
      <c r="H84" s="269"/>
      <c r="I84" s="269"/>
      <c r="J84" s="269"/>
      <c r="K84" s="269"/>
      <c r="L84" s="269"/>
      <c r="M84" s="269"/>
      <c r="N84" s="269"/>
      <c r="O84" s="269"/>
      <c r="P84" s="269"/>
      <c r="Q84" s="269"/>
      <c r="R84" s="269"/>
      <c r="S84" s="269"/>
      <c r="T84" s="269"/>
      <c r="U84" s="269"/>
      <c r="V84" s="269"/>
      <c r="W84" s="269"/>
      <c r="X84" s="269"/>
      <c r="Y84" s="269"/>
      <c r="Z84" s="269"/>
      <c r="AA84" s="269"/>
      <c r="AB84" s="269"/>
    </row>
    <row r="85" spans="1:28" x14ac:dyDescent="0.2">
      <c r="A85" s="269"/>
      <c r="B85" s="269"/>
      <c r="C85" s="269"/>
      <c r="D85" s="269"/>
      <c r="E85" s="269"/>
      <c r="G85" s="269"/>
      <c r="H85" s="269"/>
      <c r="I85" s="269"/>
      <c r="J85" s="269"/>
      <c r="K85" s="269"/>
      <c r="L85" s="269"/>
      <c r="M85" s="269"/>
      <c r="N85" s="269"/>
      <c r="O85" s="269"/>
      <c r="P85" s="269"/>
      <c r="Q85" s="269"/>
      <c r="R85" s="269"/>
      <c r="S85" s="269"/>
      <c r="T85" s="269"/>
      <c r="U85" s="269"/>
      <c r="V85" s="269"/>
      <c r="W85" s="269"/>
      <c r="X85" s="269"/>
      <c r="Y85" s="269"/>
      <c r="Z85" s="269"/>
      <c r="AA85" s="269"/>
      <c r="AB85" s="269"/>
    </row>
    <row r="86" spans="1:28" x14ac:dyDescent="0.2">
      <c r="A86" s="269"/>
      <c r="B86" s="269"/>
      <c r="C86" s="269"/>
      <c r="D86" s="269"/>
      <c r="E86" s="269"/>
      <c r="G86" s="269"/>
      <c r="H86" s="269"/>
      <c r="I86" s="269"/>
      <c r="J86" s="269"/>
      <c r="K86" s="269"/>
      <c r="L86" s="269"/>
      <c r="M86" s="269"/>
      <c r="N86" s="269"/>
      <c r="O86" s="269"/>
      <c r="P86" s="269"/>
      <c r="Q86" s="269"/>
      <c r="R86" s="269"/>
      <c r="S86" s="269"/>
      <c r="T86" s="269"/>
      <c r="U86" s="269"/>
      <c r="V86" s="269"/>
      <c r="W86" s="269"/>
      <c r="X86" s="269"/>
      <c r="Y86" s="269"/>
      <c r="Z86" s="269"/>
      <c r="AA86" s="269"/>
      <c r="AB86" s="269"/>
    </row>
    <row r="87" spans="1:28" x14ac:dyDescent="0.2">
      <c r="A87" s="269"/>
      <c r="B87" s="269"/>
      <c r="C87" s="269"/>
      <c r="D87" s="269"/>
      <c r="E87" s="269"/>
      <c r="G87" s="269"/>
      <c r="H87" s="269"/>
      <c r="I87" s="269"/>
      <c r="J87" s="269"/>
      <c r="K87" s="269"/>
      <c r="L87" s="269"/>
      <c r="M87" s="269"/>
      <c r="N87" s="269"/>
      <c r="O87" s="269"/>
      <c r="P87" s="269"/>
      <c r="Q87" s="269"/>
      <c r="R87" s="269"/>
      <c r="S87" s="269"/>
      <c r="T87" s="269"/>
      <c r="U87" s="269"/>
      <c r="V87" s="269"/>
      <c r="W87" s="269"/>
      <c r="X87" s="269"/>
      <c r="Y87" s="269"/>
      <c r="Z87" s="269"/>
      <c r="AA87" s="269"/>
      <c r="AB87" s="269"/>
    </row>
    <row r="88" spans="1:28" x14ac:dyDescent="0.2">
      <c r="A88" s="269"/>
      <c r="B88" s="269"/>
      <c r="C88" s="269"/>
      <c r="D88" s="269"/>
      <c r="E88" s="269"/>
      <c r="G88" s="269"/>
      <c r="H88" s="269"/>
      <c r="I88" s="269"/>
      <c r="J88" s="269"/>
      <c r="K88" s="269"/>
      <c r="L88" s="269"/>
      <c r="M88" s="269"/>
      <c r="N88" s="269"/>
      <c r="O88" s="269"/>
      <c r="P88" s="269"/>
      <c r="Q88" s="269"/>
      <c r="R88" s="269"/>
      <c r="S88" s="269"/>
      <c r="T88" s="269"/>
      <c r="U88" s="269"/>
      <c r="V88" s="269"/>
      <c r="W88" s="269"/>
      <c r="X88" s="269"/>
      <c r="Y88" s="269"/>
      <c r="Z88" s="269"/>
      <c r="AA88" s="269"/>
      <c r="AB88" s="269"/>
    </row>
    <row r="89" spans="1:28" x14ac:dyDescent="0.2">
      <c r="A89" s="269"/>
      <c r="B89" s="269"/>
      <c r="C89" s="269"/>
      <c r="D89" s="269"/>
      <c r="E89" s="269"/>
      <c r="G89" s="269"/>
      <c r="H89" s="269"/>
      <c r="I89" s="269"/>
      <c r="J89" s="269"/>
      <c r="K89" s="269"/>
      <c r="L89" s="269"/>
      <c r="M89" s="269"/>
      <c r="N89" s="269"/>
      <c r="O89" s="269"/>
      <c r="P89" s="269"/>
      <c r="Q89" s="269"/>
      <c r="R89" s="269"/>
      <c r="S89" s="269"/>
      <c r="T89" s="269"/>
      <c r="U89" s="269"/>
      <c r="V89" s="269"/>
      <c r="W89" s="269"/>
      <c r="X89" s="269"/>
      <c r="Y89" s="269"/>
      <c r="Z89" s="269"/>
      <c r="AA89" s="269"/>
      <c r="AB89" s="269"/>
    </row>
    <row r="90" spans="1:28" x14ac:dyDescent="0.2">
      <c r="A90" s="269"/>
      <c r="B90" s="269"/>
      <c r="C90" s="269"/>
      <c r="D90" s="269"/>
      <c r="E90" s="269"/>
      <c r="G90" s="269"/>
      <c r="H90" s="269"/>
      <c r="I90" s="269"/>
      <c r="J90" s="269"/>
      <c r="K90" s="269"/>
      <c r="L90" s="269"/>
      <c r="M90" s="269"/>
      <c r="N90" s="269"/>
      <c r="O90" s="269"/>
      <c r="P90" s="269"/>
      <c r="Q90" s="269"/>
      <c r="R90" s="269"/>
      <c r="S90" s="269"/>
      <c r="T90" s="269"/>
      <c r="U90" s="269"/>
      <c r="V90" s="269"/>
      <c r="W90" s="269"/>
      <c r="X90" s="269"/>
      <c r="Y90" s="269"/>
      <c r="Z90" s="269"/>
      <c r="AA90" s="269"/>
      <c r="AB90" s="269"/>
    </row>
    <row r="91" spans="1:28" x14ac:dyDescent="0.2">
      <c r="A91" s="269"/>
      <c r="B91" s="269"/>
      <c r="C91" s="269"/>
      <c r="D91" s="269"/>
      <c r="E91" s="269"/>
      <c r="G91" s="269"/>
      <c r="H91" s="269"/>
      <c r="I91" s="269"/>
      <c r="J91" s="269"/>
      <c r="K91" s="269"/>
      <c r="L91" s="269"/>
      <c r="M91" s="269"/>
      <c r="N91" s="269"/>
      <c r="O91" s="269"/>
      <c r="P91" s="269"/>
      <c r="Q91" s="269"/>
      <c r="R91" s="269"/>
      <c r="S91" s="269"/>
      <c r="T91" s="269"/>
      <c r="U91" s="269"/>
      <c r="V91" s="269"/>
      <c r="W91" s="269"/>
      <c r="X91" s="269"/>
      <c r="Y91" s="269"/>
      <c r="Z91" s="269"/>
      <c r="AA91" s="269"/>
      <c r="AB91" s="269"/>
    </row>
    <row r="92" spans="1:28" x14ac:dyDescent="0.2">
      <c r="A92" s="269"/>
      <c r="B92" s="269"/>
      <c r="C92" s="269"/>
      <c r="D92" s="269"/>
      <c r="E92" s="269"/>
      <c r="G92" s="269"/>
      <c r="H92" s="269"/>
      <c r="I92" s="269"/>
      <c r="J92" s="269"/>
      <c r="K92" s="269"/>
      <c r="L92" s="269"/>
      <c r="M92" s="269"/>
      <c r="N92" s="269"/>
      <c r="O92" s="269"/>
      <c r="P92" s="269"/>
      <c r="Q92" s="269"/>
      <c r="R92" s="269"/>
      <c r="S92" s="269"/>
      <c r="T92" s="269"/>
      <c r="U92" s="269"/>
      <c r="V92" s="269"/>
      <c r="W92" s="269"/>
      <c r="X92" s="269"/>
      <c r="Y92" s="269"/>
      <c r="Z92" s="269"/>
      <c r="AA92" s="269"/>
      <c r="AB92" s="269"/>
    </row>
    <row r="93" spans="1:28" x14ac:dyDescent="0.2">
      <c r="A93" s="269"/>
      <c r="B93" s="269"/>
      <c r="C93" s="269"/>
      <c r="D93" s="269"/>
      <c r="E93" s="269"/>
      <c r="G93" s="269"/>
      <c r="H93" s="269"/>
      <c r="I93" s="269"/>
      <c r="J93" s="269"/>
      <c r="K93" s="269"/>
      <c r="L93" s="269"/>
      <c r="M93" s="269"/>
      <c r="N93" s="269"/>
      <c r="O93" s="269"/>
      <c r="P93" s="269"/>
      <c r="Q93" s="269"/>
      <c r="R93" s="269"/>
      <c r="S93" s="269"/>
      <c r="T93" s="269"/>
      <c r="U93" s="269"/>
      <c r="V93" s="269"/>
      <c r="W93" s="269"/>
      <c r="X93" s="269"/>
      <c r="Y93" s="269"/>
      <c r="Z93" s="269"/>
      <c r="AA93" s="269"/>
      <c r="AB93" s="269"/>
    </row>
    <row r="94" spans="1:28" x14ac:dyDescent="0.2">
      <c r="A94" s="269"/>
      <c r="B94" s="269"/>
      <c r="C94" s="269"/>
      <c r="D94" s="269"/>
      <c r="E94" s="269"/>
      <c r="G94" s="269"/>
      <c r="H94" s="269"/>
      <c r="I94" s="269"/>
      <c r="J94" s="269"/>
      <c r="K94" s="269"/>
      <c r="L94" s="269"/>
      <c r="M94" s="269"/>
      <c r="N94" s="269"/>
      <c r="O94" s="269"/>
      <c r="P94" s="269"/>
      <c r="Q94" s="269"/>
      <c r="R94" s="269"/>
      <c r="S94" s="269"/>
      <c r="T94" s="269"/>
      <c r="U94" s="269"/>
      <c r="V94" s="269"/>
      <c r="W94" s="269"/>
      <c r="X94" s="269"/>
      <c r="Y94" s="269"/>
      <c r="Z94" s="269"/>
      <c r="AA94" s="269"/>
      <c r="AB94" s="269"/>
    </row>
    <row r="95" spans="1:28" x14ac:dyDescent="0.2">
      <c r="A95" s="269"/>
      <c r="B95" s="269"/>
      <c r="C95" s="269"/>
      <c r="D95" s="269"/>
      <c r="E95" s="269"/>
      <c r="G95" s="269"/>
      <c r="H95" s="269"/>
      <c r="I95" s="269"/>
      <c r="J95" s="269"/>
      <c r="K95" s="269"/>
      <c r="L95" s="269"/>
      <c r="M95" s="269"/>
      <c r="N95" s="269"/>
      <c r="O95" s="269"/>
      <c r="P95" s="269"/>
      <c r="Q95" s="269"/>
      <c r="R95" s="269"/>
      <c r="S95" s="269"/>
      <c r="T95" s="269"/>
      <c r="U95" s="269" t="s">
        <v>4</v>
      </c>
      <c r="V95" s="269"/>
      <c r="W95" s="269"/>
      <c r="X95" s="269"/>
      <c r="Y95" s="269"/>
      <c r="Z95" s="269"/>
      <c r="AA95" s="269"/>
      <c r="AB95" s="269"/>
    </row>
    <row r="96" spans="1:28" x14ac:dyDescent="0.2">
      <c r="A96" s="269"/>
      <c r="B96" s="269"/>
      <c r="C96" s="269"/>
      <c r="D96" s="269"/>
      <c r="E96" s="269"/>
      <c r="G96" s="269"/>
      <c r="H96" s="269"/>
      <c r="I96" s="269"/>
      <c r="J96" s="269"/>
      <c r="K96" s="269"/>
      <c r="L96" s="269"/>
      <c r="M96" s="269"/>
      <c r="N96" s="269"/>
      <c r="O96" s="269"/>
      <c r="P96" s="269"/>
      <c r="Q96" s="269"/>
      <c r="R96" s="269"/>
      <c r="S96" s="269"/>
      <c r="T96" s="269"/>
      <c r="U96" s="269"/>
      <c r="V96" s="269"/>
      <c r="W96" s="269"/>
      <c r="X96" s="269"/>
      <c r="Y96" s="269"/>
      <c r="Z96" s="269"/>
      <c r="AA96" s="269"/>
      <c r="AB96" s="269"/>
    </row>
    <row r="97" spans="1:28" x14ac:dyDescent="0.2">
      <c r="A97" s="269"/>
      <c r="B97" s="269"/>
      <c r="C97" s="269"/>
      <c r="D97" s="269"/>
      <c r="E97" s="269"/>
      <c r="G97" s="269"/>
      <c r="H97" s="269"/>
      <c r="I97" s="269"/>
      <c r="J97" s="269"/>
      <c r="K97" s="269"/>
      <c r="L97" s="269"/>
      <c r="M97" s="269"/>
      <c r="N97" s="269"/>
      <c r="O97" s="269"/>
      <c r="P97" s="269"/>
      <c r="Q97" s="269"/>
      <c r="R97" s="269"/>
      <c r="S97" s="269"/>
      <c r="T97" s="269"/>
      <c r="U97" s="269"/>
      <c r="V97" s="269"/>
      <c r="W97" s="269"/>
      <c r="X97" s="269"/>
      <c r="Y97" s="269"/>
      <c r="Z97" s="269"/>
      <c r="AA97" s="269"/>
      <c r="AB97" s="269"/>
    </row>
    <row r="98" spans="1:28" x14ac:dyDescent="0.2">
      <c r="A98" s="269"/>
      <c r="B98" s="269"/>
      <c r="C98" s="269"/>
      <c r="D98" s="269"/>
      <c r="E98" s="269"/>
      <c r="G98" s="269"/>
      <c r="H98" s="269"/>
      <c r="I98" s="269"/>
      <c r="J98" s="269"/>
      <c r="K98" s="269"/>
      <c r="L98" s="269"/>
      <c r="M98" s="269"/>
      <c r="N98" s="269"/>
      <c r="O98" s="269"/>
      <c r="P98" s="269"/>
      <c r="Q98" s="269"/>
      <c r="R98" s="269"/>
      <c r="S98" s="269"/>
      <c r="T98" s="269"/>
      <c r="U98" s="269"/>
      <c r="V98" s="269"/>
      <c r="W98" s="269"/>
      <c r="X98" s="269"/>
      <c r="Y98" s="269"/>
      <c r="Z98" s="269"/>
      <c r="AA98" s="269"/>
      <c r="AB98" s="269"/>
    </row>
    <row r="99" spans="1:28" x14ac:dyDescent="0.2">
      <c r="A99" s="269"/>
      <c r="B99" s="269"/>
      <c r="C99" s="269"/>
      <c r="D99" s="269"/>
      <c r="E99" s="269"/>
      <c r="G99" s="269"/>
      <c r="H99" s="269"/>
      <c r="I99" s="269"/>
      <c r="J99" s="269"/>
      <c r="K99" s="269"/>
      <c r="L99" s="269"/>
      <c r="M99" s="269"/>
      <c r="N99" s="269"/>
      <c r="O99" s="269"/>
      <c r="P99" s="269"/>
      <c r="Q99" s="269"/>
      <c r="R99" s="269"/>
      <c r="S99" s="269"/>
      <c r="T99" s="269"/>
      <c r="U99" s="269"/>
      <c r="V99" s="269"/>
      <c r="W99" s="269"/>
      <c r="X99" s="269"/>
      <c r="Y99" s="269"/>
      <c r="Z99" s="269"/>
      <c r="AA99" s="269"/>
      <c r="AB99" s="269"/>
    </row>
    <row r="100" spans="1:28" x14ac:dyDescent="0.2">
      <c r="A100" s="269"/>
      <c r="B100" s="269"/>
      <c r="C100" s="269"/>
      <c r="D100" s="269"/>
      <c r="E100" s="269"/>
      <c r="G100" s="269"/>
      <c r="H100" s="269"/>
      <c r="I100" s="269"/>
      <c r="J100" s="269"/>
      <c r="K100" s="269"/>
      <c r="L100" s="269"/>
      <c r="M100" s="269"/>
      <c r="N100" s="269"/>
      <c r="O100" s="269"/>
      <c r="P100" s="269"/>
      <c r="Q100" s="269"/>
      <c r="R100" s="269"/>
      <c r="S100" s="269"/>
      <c r="T100" s="269"/>
      <c r="U100" s="269"/>
      <c r="V100" s="269"/>
      <c r="W100" s="269"/>
      <c r="X100" s="269"/>
      <c r="Y100" s="269"/>
      <c r="Z100" s="269"/>
      <c r="AA100" s="269"/>
      <c r="AB100" s="269"/>
    </row>
    <row r="101" spans="1:28" x14ac:dyDescent="0.2">
      <c r="A101" s="269"/>
      <c r="B101" s="269"/>
      <c r="C101" s="269"/>
      <c r="D101" s="269"/>
      <c r="E101" s="269"/>
      <c r="G101" s="269"/>
      <c r="H101" s="269"/>
      <c r="I101" s="269"/>
      <c r="J101" s="269"/>
      <c r="K101" s="269"/>
      <c r="L101" s="269"/>
      <c r="M101" s="269"/>
      <c r="N101" s="269"/>
      <c r="O101" s="269"/>
      <c r="P101" s="269"/>
      <c r="Q101" s="269"/>
      <c r="R101" s="269"/>
      <c r="S101" s="269"/>
      <c r="T101" s="269"/>
      <c r="U101" s="269"/>
      <c r="V101" s="269"/>
      <c r="W101" s="269"/>
      <c r="X101" s="269"/>
      <c r="Y101" s="269"/>
      <c r="Z101" s="269"/>
      <c r="AA101" s="269"/>
      <c r="AB101" s="269"/>
    </row>
    <row r="102" spans="1:28" x14ac:dyDescent="0.2">
      <c r="A102" s="269"/>
      <c r="B102" s="269"/>
      <c r="C102" s="269"/>
      <c r="D102" s="269"/>
      <c r="E102" s="269"/>
      <c r="G102" s="269"/>
      <c r="H102" s="269"/>
      <c r="I102" s="269"/>
      <c r="J102" s="269"/>
      <c r="K102" s="269"/>
      <c r="L102" s="269"/>
      <c r="M102" s="269"/>
      <c r="N102" s="269"/>
      <c r="O102" s="269"/>
      <c r="P102" s="269"/>
      <c r="Q102" s="269"/>
      <c r="R102" s="269"/>
      <c r="S102" s="269"/>
      <c r="T102" s="269"/>
      <c r="U102" s="269"/>
      <c r="V102" s="269"/>
      <c r="W102" s="269"/>
      <c r="X102" s="269"/>
      <c r="Y102" s="269"/>
      <c r="Z102" s="269"/>
      <c r="AA102" s="269"/>
      <c r="AB102" s="269"/>
    </row>
    <row r="103" spans="1:28" x14ac:dyDescent="0.2">
      <c r="A103" s="269"/>
      <c r="B103" s="269"/>
      <c r="C103" s="269"/>
      <c r="D103" s="269"/>
      <c r="E103" s="269"/>
      <c r="G103" s="269"/>
      <c r="H103" s="269"/>
      <c r="I103" s="269"/>
      <c r="J103" s="269"/>
      <c r="K103" s="269"/>
      <c r="L103" s="269"/>
      <c r="M103" s="269"/>
      <c r="N103" s="269"/>
      <c r="O103" s="269"/>
      <c r="P103" s="269"/>
      <c r="Q103" s="269"/>
      <c r="R103" s="269"/>
      <c r="S103" s="269"/>
      <c r="T103" s="269"/>
      <c r="U103" s="269"/>
      <c r="V103" s="269"/>
      <c r="W103" s="269"/>
      <c r="X103" s="269"/>
      <c r="Y103" s="269"/>
      <c r="Z103" s="269"/>
      <c r="AA103" s="269"/>
      <c r="AB103" s="269"/>
    </row>
    <row r="104" spans="1:28" x14ac:dyDescent="0.2">
      <c r="A104" s="269"/>
      <c r="B104" s="269"/>
      <c r="C104" s="269"/>
      <c r="D104" s="269"/>
      <c r="E104" s="269"/>
      <c r="G104" s="269"/>
      <c r="H104" s="269"/>
      <c r="I104" s="269"/>
      <c r="J104" s="269"/>
      <c r="K104" s="269"/>
      <c r="L104" s="269"/>
      <c r="M104" s="269"/>
      <c r="N104" s="269"/>
      <c r="O104" s="269"/>
      <c r="P104" s="269"/>
      <c r="Q104" s="269"/>
      <c r="R104" s="269"/>
      <c r="S104" s="269"/>
      <c r="T104" s="269"/>
      <c r="U104" s="269"/>
      <c r="V104" s="269"/>
      <c r="W104" s="269"/>
      <c r="X104" s="269"/>
      <c r="Y104" s="269"/>
      <c r="Z104" s="269"/>
      <c r="AA104" s="269"/>
      <c r="AB104" s="269"/>
    </row>
    <row r="105" spans="1:28" x14ac:dyDescent="0.2">
      <c r="A105" s="269"/>
      <c r="B105" s="269"/>
      <c r="C105" s="269"/>
      <c r="D105" s="269"/>
      <c r="E105" s="269"/>
      <c r="G105" s="269"/>
      <c r="H105" s="269"/>
      <c r="I105" s="269"/>
      <c r="J105" s="269"/>
      <c r="K105" s="269"/>
      <c r="L105" s="269"/>
      <c r="M105" s="269"/>
      <c r="N105" s="269"/>
      <c r="O105" s="269"/>
      <c r="P105" s="269"/>
      <c r="Q105" s="269"/>
      <c r="R105" s="269"/>
      <c r="S105" s="269"/>
      <c r="T105" s="269"/>
      <c r="U105" s="269"/>
      <c r="V105" s="269"/>
      <c r="W105" s="269"/>
      <c r="X105" s="269"/>
      <c r="Y105" s="269"/>
      <c r="Z105" s="269"/>
      <c r="AA105" s="269"/>
      <c r="AB105" s="269"/>
    </row>
    <row r="106" spans="1:28" x14ac:dyDescent="0.2">
      <c r="A106" s="269"/>
      <c r="B106" s="269"/>
      <c r="C106" s="269"/>
      <c r="D106" s="269"/>
      <c r="E106" s="269"/>
      <c r="G106" s="269"/>
      <c r="H106" s="269"/>
      <c r="I106" s="269"/>
      <c r="J106" s="269"/>
      <c r="K106" s="269"/>
      <c r="L106" s="269"/>
      <c r="M106" s="269"/>
      <c r="N106" s="269"/>
      <c r="O106" s="269"/>
      <c r="P106" s="269"/>
      <c r="Q106" s="269"/>
      <c r="R106" s="269"/>
      <c r="S106" s="269"/>
      <c r="T106" s="269"/>
      <c r="U106" s="269"/>
      <c r="V106" s="269"/>
      <c r="W106" s="269"/>
      <c r="X106" s="269"/>
      <c r="Y106" s="269"/>
      <c r="Z106" s="269"/>
      <c r="AA106" s="269"/>
      <c r="AB106" s="269"/>
    </row>
    <row r="107" spans="1:28" x14ac:dyDescent="0.2">
      <c r="A107" s="269"/>
      <c r="B107" s="269"/>
      <c r="C107" s="269"/>
      <c r="D107" s="269"/>
      <c r="E107" s="269"/>
      <c r="G107" s="269"/>
      <c r="H107" s="269"/>
      <c r="I107" s="269"/>
      <c r="J107" s="269"/>
      <c r="K107" s="269"/>
      <c r="L107" s="269"/>
      <c r="M107" s="269"/>
      <c r="N107" s="269"/>
      <c r="O107" s="269"/>
      <c r="P107" s="269"/>
      <c r="Q107" s="269"/>
      <c r="R107" s="269"/>
      <c r="S107" s="269"/>
      <c r="T107" s="269"/>
      <c r="U107" s="269"/>
      <c r="V107" s="269"/>
      <c r="W107" s="269"/>
      <c r="X107" s="269"/>
      <c r="Y107" s="269"/>
      <c r="Z107" s="269"/>
      <c r="AA107" s="269"/>
      <c r="AB107" s="269"/>
    </row>
    <row r="108" spans="1:28" x14ac:dyDescent="0.2">
      <c r="A108" s="269"/>
      <c r="B108" s="269"/>
      <c r="C108" s="269"/>
      <c r="D108" s="269"/>
      <c r="E108" s="269"/>
      <c r="G108" s="269"/>
      <c r="H108" s="269"/>
      <c r="I108" s="269"/>
      <c r="J108" s="269"/>
      <c r="K108" s="269"/>
      <c r="L108" s="269"/>
      <c r="M108" s="269"/>
      <c r="N108" s="269"/>
      <c r="O108" s="269"/>
      <c r="P108" s="269"/>
      <c r="Q108" s="269"/>
      <c r="R108" s="269"/>
      <c r="S108" s="269"/>
      <c r="T108" s="269"/>
      <c r="U108" s="269"/>
      <c r="V108" s="269"/>
      <c r="W108" s="269"/>
      <c r="X108" s="269"/>
      <c r="Y108" s="269"/>
      <c r="Z108" s="269"/>
      <c r="AA108" s="269"/>
      <c r="AB108" s="269"/>
    </row>
    <row r="109" spans="1:28" x14ac:dyDescent="0.2">
      <c r="A109" s="269"/>
      <c r="B109" s="269"/>
      <c r="C109" s="269"/>
      <c r="D109" s="269"/>
      <c r="E109" s="269"/>
      <c r="G109" s="269"/>
      <c r="H109" s="269"/>
      <c r="I109" s="269"/>
      <c r="J109" s="269"/>
      <c r="K109" s="269"/>
      <c r="L109" s="269"/>
      <c r="M109" s="269"/>
      <c r="N109" s="269"/>
      <c r="O109" s="269"/>
      <c r="P109" s="269"/>
      <c r="Q109" s="269"/>
      <c r="R109" s="269"/>
      <c r="S109" s="269"/>
      <c r="T109" s="269"/>
      <c r="U109" s="269"/>
      <c r="V109" s="269"/>
      <c r="W109" s="269"/>
      <c r="X109" s="269"/>
      <c r="Y109" s="269"/>
      <c r="Z109" s="269"/>
      <c r="AA109" s="269"/>
      <c r="AB109" s="269"/>
    </row>
    <row r="110" spans="1:28" x14ac:dyDescent="0.2">
      <c r="A110" s="269"/>
      <c r="B110" s="269"/>
      <c r="C110" s="269"/>
      <c r="D110" s="269"/>
      <c r="E110" s="269"/>
      <c r="G110" s="269"/>
      <c r="H110" s="269"/>
      <c r="I110" s="269"/>
      <c r="J110" s="269"/>
      <c r="K110" s="269"/>
      <c r="L110" s="269"/>
      <c r="M110" s="269"/>
      <c r="N110" s="269"/>
      <c r="O110" s="269"/>
      <c r="P110" s="269"/>
      <c r="Q110" s="269"/>
      <c r="R110" s="269"/>
      <c r="S110" s="269"/>
      <c r="T110" s="269"/>
      <c r="U110" s="269"/>
      <c r="V110" s="269"/>
      <c r="W110" s="269"/>
      <c r="X110" s="269"/>
      <c r="Y110" s="269"/>
      <c r="Z110" s="269"/>
      <c r="AA110" s="269"/>
      <c r="AB110" s="269"/>
    </row>
    <row r="111" spans="1:28" x14ac:dyDescent="0.2">
      <c r="A111" s="269"/>
      <c r="B111" s="269"/>
      <c r="C111" s="269"/>
      <c r="D111" s="269"/>
      <c r="E111" s="269"/>
      <c r="G111" s="269"/>
      <c r="H111" s="269"/>
      <c r="I111" s="269"/>
      <c r="J111" s="269"/>
      <c r="K111" s="269"/>
      <c r="L111" s="269"/>
      <c r="M111" s="269"/>
      <c r="N111" s="269"/>
      <c r="O111" s="269"/>
      <c r="P111" s="269"/>
      <c r="Q111" s="269"/>
      <c r="R111" s="269"/>
      <c r="S111" s="269"/>
      <c r="T111" s="269"/>
      <c r="U111" s="269"/>
      <c r="V111" s="269"/>
      <c r="W111" s="269"/>
      <c r="X111" s="269"/>
      <c r="Y111" s="269"/>
      <c r="Z111" s="269"/>
      <c r="AA111" s="269"/>
      <c r="AB111" s="269"/>
    </row>
    <row r="112" spans="1:28" x14ac:dyDescent="0.2">
      <c r="A112" s="269"/>
      <c r="B112" s="269"/>
      <c r="C112" s="269"/>
      <c r="D112" s="269"/>
      <c r="E112" s="269"/>
      <c r="G112" s="269"/>
      <c r="H112" s="269"/>
      <c r="I112" s="269"/>
      <c r="J112" s="269"/>
      <c r="K112" s="269"/>
      <c r="L112" s="269"/>
      <c r="M112" s="269"/>
      <c r="N112" s="269"/>
      <c r="O112" s="269"/>
      <c r="P112" s="269"/>
      <c r="Q112" s="269"/>
      <c r="R112" s="269"/>
      <c r="S112" s="269"/>
      <c r="T112" s="269"/>
      <c r="U112" s="269"/>
      <c r="V112" s="269"/>
      <c r="W112" s="269"/>
      <c r="X112" s="269"/>
      <c r="Y112" s="269"/>
      <c r="Z112" s="269"/>
      <c r="AA112" s="269"/>
      <c r="AB112" s="269"/>
    </row>
    <row r="113" spans="1:28" x14ac:dyDescent="0.2">
      <c r="A113" s="269"/>
      <c r="B113" s="269"/>
      <c r="C113" s="269"/>
      <c r="D113" s="269"/>
      <c r="E113" s="269"/>
      <c r="G113" s="269"/>
      <c r="H113" s="269"/>
      <c r="I113" s="269"/>
      <c r="J113" s="269"/>
      <c r="K113" s="269"/>
      <c r="L113" s="269"/>
      <c r="M113" s="269"/>
      <c r="N113" s="269"/>
      <c r="O113" s="269"/>
      <c r="P113" s="269"/>
      <c r="Q113" s="269"/>
      <c r="R113" s="269"/>
      <c r="S113" s="269"/>
      <c r="T113" s="269"/>
      <c r="U113" s="269"/>
      <c r="V113" s="269"/>
      <c r="W113" s="269"/>
      <c r="X113" s="269"/>
      <c r="Y113" s="269"/>
      <c r="Z113" s="269"/>
      <c r="AA113" s="269"/>
      <c r="AB113" s="269"/>
    </row>
    <row r="114" spans="1:28" x14ac:dyDescent="0.2">
      <c r="A114" s="269"/>
      <c r="B114" s="269"/>
      <c r="C114" s="269"/>
      <c r="D114" s="269"/>
      <c r="E114" s="269"/>
      <c r="G114" s="269"/>
      <c r="H114" s="269"/>
      <c r="I114" s="269"/>
      <c r="J114" s="269"/>
      <c r="K114" s="269"/>
      <c r="L114" s="269"/>
      <c r="M114" s="269"/>
      <c r="N114" s="269"/>
      <c r="O114" s="269"/>
      <c r="P114" s="269"/>
      <c r="Q114" s="269"/>
      <c r="R114" s="269"/>
      <c r="S114" s="269"/>
      <c r="T114" s="269"/>
      <c r="U114" s="269"/>
      <c r="V114" s="269"/>
      <c r="W114" s="269"/>
      <c r="X114" s="269"/>
      <c r="Y114" s="269"/>
      <c r="Z114" s="269"/>
      <c r="AA114" s="269"/>
      <c r="AB114" s="269"/>
    </row>
    <row r="115" spans="1:28" x14ac:dyDescent="0.2">
      <c r="A115" s="269"/>
      <c r="B115" s="269"/>
      <c r="C115" s="269"/>
      <c r="D115" s="269"/>
      <c r="E115" s="269"/>
      <c r="G115" s="269"/>
      <c r="H115" s="269"/>
      <c r="I115" s="269"/>
      <c r="J115" s="269"/>
      <c r="K115" s="269"/>
      <c r="L115" s="269"/>
      <c r="M115" s="269"/>
      <c r="N115" s="269"/>
      <c r="O115" s="269"/>
      <c r="P115" s="269"/>
      <c r="Q115" s="269"/>
      <c r="R115" s="269"/>
      <c r="S115" s="269"/>
      <c r="T115" s="269"/>
      <c r="U115" s="269"/>
      <c r="V115" s="269"/>
      <c r="W115" s="269"/>
      <c r="X115" s="269"/>
      <c r="Y115" s="269"/>
      <c r="Z115" s="269"/>
      <c r="AA115" s="269"/>
      <c r="AB115" s="269"/>
    </row>
    <row r="116" spans="1:28" x14ac:dyDescent="0.2">
      <c r="A116" s="269"/>
      <c r="B116" s="269"/>
      <c r="C116" s="269"/>
      <c r="D116" s="269"/>
      <c r="E116" s="269"/>
      <c r="G116" s="269"/>
      <c r="H116" s="269"/>
      <c r="I116" s="269"/>
      <c r="J116" s="269"/>
      <c r="K116" s="269"/>
      <c r="L116" s="269"/>
      <c r="M116" s="269"/>
      <c r="N116" s="269"/>
      <c r="O116" s="269"/>
      <c r="P116" s="269"/>
      <c r="Q116" s="269"/>
      <c r="R116" s="269"/>
      <c r="S116" s="269"/>
      <c r="T116" s="269"/>
      <c r="U116" s="269"/>
      <c r="V116" s="269"/>
      <c r="W116" s="269"/>
      <c r="X116" s="269"/>
      <c r="Y116" s="269"/>
      <c r="Z116" s="269"/>
      <c r="AA116" s="269"/>
      <c r="AB116" s="269"/>
    </row>
    <row r="117" spans="1:28" x14ac:dyDescent="0.2">
      <c r="A117" s="269"/>
      <c r="B117" s="269"/>
      <c r="C117" s="269"/>
      <c r="D117" s="269"/>
      <c r="E117" s="269"/>
      <c r="G117" s="269"/>
      <c r="H117" s="269"/>
      <c r="I117" s="269"/>
      <c r="J117" s="269"/>
      <c r="K117" s="269"/>
      <c r="L117" s="269"/>
      <c r="M117" s="269"/>
      <c r="N117" s="269"/>
      <c r="O117" s="269"/>
      <c r="P117" s="269"/>
      <c r="Q117" s="269"/>
      <c r="R117" s="269"/>
      <c r="S117" s="269"/>
      <c r="T117" s="269"/>
      <c r="U117" s="269"/>
      <c r="V117" s="269"/>
      <c r="W117" s="269"/>
      <c r="X117" s="269"/>
      <c r="Y117" s="269"/>
      <c r="Z117" s="269"/>
      <c r="AA117" s="269"/>
      <c r="AB117" s="269"/>
    </row>
    <row r="118" spans="1:28" x14ac:dyDescent="0.2">
      <c r="A118" s="269"/>
      <c r="B118" s="269"/>
      <c r="C118" s="269"/>
      <c r="D118" s="269"/>
      <c r="E118" s="269"/>
      <c r="G118" s="269"/>
      <c r="H118" s="269"/>
      <c r="I118" s="269"/>
      <c r="J118" s="269"/>
      <c r="K118" s="269"/>
      <c r="L118" s="269"/>
      <c r="M118" s="269"/>
      <c r="N118" s="269"/>
      <c r="O118" s="269"/>
      <c r="P118" s="269"/>
      <c r="Q118" s="269"/>
      <c r="R118" s="269"/>
      <c r="S118" s="269"/>
      <c r="T118" s="269"/>
      <c r="U118" s="269"/>
      <c r="V118" s="269"/>
      <c r="W118" s="269"/>
      <c r="X118" s="269"/>
      <c r="Y118" s="269"/>
      <c r="Z118" s="269"/>
      <c r="AA118" s="269"/>
      <c r="AB118" s="269"/>
    </row>
    <row r="119" spans="1:28" x14ac:dyDescent="0.2">
      <c r="A119" s="269"/>
      <c r="B119" s="269"/>
      <c r="C119" s="269"/>
      <c r="D119" s="269"/>
      <c r="E119" s="269"/>
      <c r="G119" s="269"/>
      <c r="H119" s="269"/>
      <c r="I119" s="269"/>
      <c r="J119" s="269"/>
      <c r="K119" s="269"/>
      <c r="L119" s="269"/>
      <c r="M119" s="269"/>
      <c r="N119" s="269"/>
      <c r="O119" s="269"/>
      <c r="P119" s="269"/>
      <c r="Q119" s="269"/>
      <c r="R119" s="269"/>
      <c r="S119" s="269"/>
      <c r="T119" s="269"/>
      <c r="U119" s="269"/>
      <c r="V119" s="269"/>
      <c r="W119" s="269"/>
      <c r="X119" s="269"/>
      <c r="Y119" s="269"/>
      <c r="Z119" s="269"/>
      <c r="AA119" s="269"/>
      <c r="AB119" s="269"/>
    </row>
    <row r="120" spans="1:28" x14ac:dyDescent="0.2">
      <c r="A120" s="269"/>
      <c r="B120" s="269"/>
      <c r="C120" s="269"/>
      <c r="D120" s="269"/>
      <c r="E120" s="269"/>
      <c r="G120" s="269"/>
      <c r="H120" s="269"/>
      <c r="I120" s="269"/>
      <c r="J120" s="269"/>
      <c r="K120" s="269"/>
      <c r="L120" s="269"/>
      <c r="M120" s="269"/>
      <c r="N120" s="269"/>
      <c r="O120" s="269"/>
      <c r="P120" s="269"/>
      <c r="Q120" s="269"/>
      <c r="R120" s="269"/>
      <c r="S120" s="269"/>
      <c r="T120" s="269"/>
      <c r="U120" s="269"/>
      <c r="V120" s="269"/>
      <c r="W120" s="269"/>
      <c r="X120" s="269"/>
      <c r="Y120" s="269"/>
      <c r="Z120" s="269"/>
      <c r="AA120" s="269"/>
      <c r="AB120" s="269"/>
    </row>
    <row r="121" spans="1:28" x14ac:dyDescent="0.2">
      <c r="A121" s="269"/>
      <c r="B121" s="269"/>
      <c r="C121" s="269"/>
      <c r="D121" s="269"/>
      <c r="E121" s="269"/>
      <c r="G121" s="269"/>
      <c r="H121" s="269"/>
      <c r="I121" s="269"/>
      <c r="J121" s="269"/>
      <c r="K121" s="269"/>
      <c r="L121" s="269"/>
      <c r="M121" s="269"/>
      <c r="N121" s="269"/>
      <c r="O121" s="269"/>
      <c r="P121" s="269"/>
      <c r="Q121" s="269"/>
      <c r="R121" s="269"/>
      <c r="S121" s="269"/>
      <c r="T121" s="269"/>
      <c r="U121" s="269"/>
      <c r="V121" s="269"/>
      <c r="W121" s="269"/>
      <c r="X121" s="269"/>
      <c r="Y121" s="269"/>
      <c r="Z121" s="269"/>
      <c r="AA121" s="269"/>
      <c r="AB121" s="269"/>
    </row>
    <row r="122" spans="1:28" x14ac:dyDescent="0.2">
      <c r="A122" s="269"/>
      <c r="B122" s="269"/>
      <c r="C122" s="269"/>
      <c r="D122" s="269"/>
      <c r="E122" s="269"/>
      <c r="G122" s="269"/>
      <c r="H122" s="269"/>
      <c r="I122" s="269"/>
      <c r="J122" s="269"/>
      <c r="K122" s="269"/>
      <c r="L122" s="269"/>
      <c r="M122" s="269"/>
      <c r="N122" s="269"/>
      <c r="O122" s="269"/>
      <c r="P122" s="269"/>
      <c r="Q122" s="269"/>
      <c r="R122" s="269"/>
      <c r="S122" s="269"/>
      <c r="T122" s="269"/>
      <c r="U122" s="269"/>
      <c r="V122" s="269"/>
      <c r="W122" s="269"/>
      <c r="X122" s="269"/>
      <c r="Y122" s="269"/>
      <c r="Z122" s="269"/>
      <c r="AA122" s="269"/>
      <c r="AB122" s="269"/>
    </row>
    <row r="123" spans="1:28" x14ac:dyDescent="0.2">
      <c r="A123" s="269"/>
      <c r="B123" s="269"/>
      <c r="C123" s="269"/>
      <c r="D123" s="269"/>
      <c r="E123" s="269"/>
      <c r="G123" s="269"/>
      <c r="H123" s="269"/>
      <c r="I123" s="269"/>
      <c r="J123" s="269"/>
      <c r="K123" s="269"/>
      <c r="L123" s="269"/>
      <c r="M123" s="269"/>
      <c r="N123" s="269"/>
      <c r="O123" s="269"/>
      <c r="P123" s="269"/>
      <c r="Q123" s="269"/>
      <c r="R123" s="269"/>
      <c r="S123" s="269"/>
      <c r="T123" s="269"/>
      <c r="U123" s="269"/>
      <c r="V123" s="269"/>
      <c r="W123" s="269"/>
      <c r="X123" s="269"/>
      <c r="Y123" s="269"/>
      <c r="Z123" s="269"/>
      <c r="AA123" s="269"/>
      <c r="AB123" s="269"/>
    </row>
    <row r="124" spans="1:28" x14ac:dyDescent="0.2">
      <c r="A124" s="269"/>
      <c r="B124" s="269"/>
      <c r="C124" s="269"/>
      <c r="D124" s="269"/>
      <c r="E124" s="269"/>
      <c r="G124" s="269"/>
      <c r="H124" s="269"/>
      <c r="I124" s="269"/>
      <c r="J124" s="269"/>
      <c r="K124" s="269"/>
      <c r="L124" s="269"/>
      <c r="M124" s="269"/>
      <c r="N124" s="269"/>
      <c r="O124" s="269"/>
      <c r="P124" s="269"/>
      <c r="Q124" s="269"/>
      <c r="R124" s="269"/>
      <c r="S124" s="269"/>
      <c r="T124" s="269"/>
      <c r="U124" s="269"/>
      <c r="V124" s="269"/>
      <c r="W124" s="269"/>
      <c r="X124" s="269"/>
      <c r="Y124" s="269"/>
      <c r="Z124" s="269"/>
      <c r="AA124" s="269"/>
      <c r="AB124" s="269"/>
    </row>
    <row r="125" spans="1:28" x14ac:dyDescent="0.2">
      <c r="A125" s="269"/>
      <c r="B125" s="269"/>
      <c r="C125" s="269"/>
      <c r="D125" s="269"/>
      <c r="E125" s="269"/>
      <c r="G125" s="269"/>
      <c r="H125" s="269"/>
      <c r="I125" s="269"/>
      <c r="J125" s="269"/>
      <c r="K125" s="269"/>
      <c r="L125" s="269"/>
      <c r="M125" s="269"/>
      <c r="N125" s="269"/>
      <c r="O125" s="269"/>
      <c r="P125" s="269"/>
      <c r="Q125" s="269"/>
      <c r="R125" s="269"/>
      <c r="S125" s="269"/>
      <c r="T125" s="269"/>
      <c r="U125" s="269"/>
      <c r="V125" s="269"/>
      <c r="W125" s="269"/>
      <c r="X125" s="269"/>
      <c r="Y125" s="269"/>
      <c r="Z125" s="269"/>
      <c r="AA125" s="269"/>
      <c r="AB125" s="269"/>
    </row>
    <row r="126" spans="1:28" x14ac:dyDescent="0.2">
      <c r="A126" s="269"/>
      <c r="B126" s="269"/>
      <c r="C126" s="269"/>
      <c r="D126" s="269"/>
      <c r="E126" s="269"/>
      <c r="G126" s="269"/>
      <c r="H126" s="269"/>
      <c r="I126" s="269"/>
      <c r="J126" s="269"/>
      <c r="K126" s="269"/>
      <c r="L126" s="269"/>
      <c r="M126" s="269"/>
      <c r="N126" s="269"/>
      <c r="O126" s="269"/>
      <c r="P126" s="269"/>
      <c r="Q126" s="269"/>
      <c r="R126" s="269"/>
      <c r="S126" s="269"/>
      <c r="T126" s="269"/>
      <c r="U126" s="269"/>
      <c r="V126" s="269"/>
      <c r="W126" s="269"/>
      <c r="X126" s="269"/>
      <c r="Y126" s="269"/>
      <c r="Z126" s="269"/>
      <c r="AA126" s="269"/>
      <c r="AB126" s="269"/>
    </row>
    <row r="127" spans="1:28" x14ac:dyDescent="0.2">
      <c r="A127" s="269"/>
      <c r="B127" s="269"/>
      <c r="C127" s="269"/>
      <c r="D127" s="269"/>
      <c r="E127" s="269"/>
      <c r="G127" s="269"/>
      <c r="H127" s="269"/>
      <c r="I127" s="269"/>
      <c r="J127" s="269"/>
      <c r="K127" s="269"/>
      <c r="L127" s="269"/>
      <c r="M127" s="269"/>
      <c r="N127" s="269"/>
      <c r="O127" s="269"/>
      <c r="P127" s="269"/>
      <c r="Q127" s="269"/>
      <c r="R127" s="269"/>
      <c r="S127" s="269"/>
      <c r="T127" s="269"/>
      <c r="U127" s="269"/>
      <c r="V127" s="269"/>
      <c r="W127" s="269"/>
      <c r="X127" s="269"/>
      <c r="Y127" s="269"/>
      <c r="Z127" s="269"/>
      <c r="AA127" s="269"/>
      <c r="AB127" s="269"/>
    </row>
    <row r="128" spans="1:28" x14ac:dyDescent="0.2">
      <c r="A128" s="269"/>
      <c r="B128" s="269"/>
      <c r="C128" s="269"/>
      <c r="D128" s="269"/>
      <c r="E128" s="269"/>
      <c r="G128" s="269"/>
      <c r="H128" s="269"/>
      <c r="I128" s="269"/>
      <c r="J128" s="269"/>
      <c r="K128" s="269"/>
      <c r="L128" s="269"/>
      <c r="M128" s="269"/>
      <c r="N128" s="269"/>
      <c r="O128" s="269"/>
      <c r="P128" s="269"/>
      <c r="Q128" s="269"/>
      <c r="R128" s="269"/>
      <c r="S128" s="269"/>
      <c r="T128" s="269"/>
      <c r="U128" s="269"/>
      <c r="V128" s="269"/>
      <c r="W128" s="269"/>
      <c r="X128" s="269"/>
      <c r="Y128" s="269"/>
      <c r="Z128" s="269"/>
      <c r="AA128" s="269"/>
      <c r="AB128" s="269"/>
    </row>
    <row r="129" spans="1:28" x14ac:dyDescent="0.2">
      <c r="A129" s="269"/>
      <c r="B129" s="269"/>
      <c r="C129" s="269"/>
      <c r="D129" s="269"/>
      <c r="E129" s="269"/>
      <c r="G129" s="269"/>
      <c r="H129" s="269"/>
      <c r="I129" s="269"/>
      <c r="J129" s="269"/>
      <c r="K129" s="269"/>
      <c r="L129" s="269"/>
      <c r="M129" s="269"/>
      <c r="N129" s="269"/>
      <c r="O129" s="269"/>
      <c r="P129" s="269"/>
      <c r="Q129" s="269"/>
      <c r="R129" s="269"/>
      <c r="S129" s="269"/>
      <c r="T129" s="269"/>
      <c r="U129" s="269"/>
      <c r="V129" s="269"/>
      <c r="W129" s="269"/>
      <c r="X129" s="269"/>
      <c r="Y129" s="269"/>
      <c r="Z129" s="269"/>
      <c r="AA129" s="269"/>
      <c r="AB129" s="269"/>
    </row>
    <row r="130" spans="1:28" x14ac:dyDescent="0.2">
      <c r="A130" s="269"/>
      <c r="B130" s="269"/>
      <c r="C130" s="269"/>
      <c r="D130" s="269"/>
      <c r="E130" s="269"/>
      <c r="G130" s="269"/>
      <c r="H130" s="269"/>
      <c r="I130" s="269"/>
      <c r="J130" s="269"/>
      <c r="K130" s="269"/>
      <c r="L130" s="269"/>
      <c r="M130" s="269"/>
      <c r="N130" s="269"/>
      <c r="O130" s="269"/>
      <c r="P130" s="269"/>
      <c r="Q130" s="269"/>
      <c r="R130" s="269"/>
      <c r="S130" s="269"/>
      <c r="T130" s="269"/>
      <c r="U130" s="269"/>
      <c r="V130" s="269"/>
      <c r="W130" s="269"/>
      <c r="X130" s="269"/>
      <c r="Y130" s="269"/>
      <c r="Z130" s="269"/>
      <c r="AA130" s="269"/>
      <c r="AB130" s="269"/>
    </row>
  </sheetData>
  <mergeCells count="35">
    <mergeCell ref="A1:AR1"/>
    <mergeCell ref="A11:AR11"/>
    <mergeCell ref="A12:D13"/>
    <mergeCell ref="AH12:AK13"/>
    <mergeCell ref="AL12:AR13"/>
    <mergeCell ref="E12:AG13"/>
    <mergeCell ref="F6:I6"/>
    <mergeCell ref="F3:I4"/>
    <mergeCell ref="J3:M4"/>
    <mergeCell ref="N3:U4"/>
    <mergeCell ref="J6:M6"/>
    <mergeCell ref="A8:D8"/>
    <mergeCell ref="E8:I8"/>
    <mergeCell ref="J8:M8"/>
    <mergeCell ref="N8:U8"/>
    <mergeCell ref="N7:U7"/>
    <mergeCell ref="V3:Y4"/>
    <mergeCell ref="Z3:AG4"/>
    <mergeCell ref="AH3:AK4"/>
    <mergeCell ref="AL3:AR4"/>
    <mergeCell ref="V8:Y8"/>
    <mergeCell ref="AH8:AK8"/>
    <mergeCell ref="AI10:AM10"/>
    <mergeCell ref="AN10:AR10"/>
    <mergeCell ref="AL8:AR8"/>
    <mergeCell ref="Z8:AG8"/>
    <mergeCell ref="A58:AR58"/>
    <mergeCell ref="A10:D10"/>
    <mergeCell ref="E10:N10"/>
    <mergeCell ref="O10:X10"/>
    <mergeCell ref="N6:U6"/>
    <mergeCell ref="V6:Y6"/>
    <mergeCell ref="Z6:AG6"/>
    <mergeCell ref="AH6:AK6"/>
    <mergeCell ref="AL6:AR6"/>
  </mergeCells>
  <phoneticPr fontId="128" type="noConversion"/>
  <printOptions horizontalCentered="1" verticalCentered="1"/>
  <pageMargins left="0.39374999999999999" right="0.39374999999999999" top="0.39374999999999999" bottom="0.39374999999999999" header="0.51180555555555562" footer="0.51180555555555562"/>
  <pageSetup paperSize="9" scale="61" firstPageNumber="0" orientation="landscape" r:id="rId1"/>
  <headerFooter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Feuil1!$B$2:$B$7</xm:f>
          </x14:formula1>
          <xm:sqref>AL8:AR8</xm:sqref>
        </x14:dataValidation>
        <x14:dataValidation type="list" allowBlank="1" showInputMessage="1" showErrorMessage="1">
          <x14:formula1>
            <xm:f>Feuil1!$A$2:$A$15</xm:f>
          </x14:formula1>
          <xm:sqref>N6:U6</xm:sqref>
        </x14:dataValidation>
        <x14:dataValidation type="list" allowBlank="1" showInputMessage="1" showErrorMessage="1">
          <x14:formula1>
            <xm:f>Feuil1!$C$2:$C$13</xm:f>
          </x14:formula1>
          <xm:sqref>Z6:AG6</xm:sqref>
        </x14:dataValidation>
        <x14:dataValidation type="list" allowBlank="1" showInputMessage="1" showErrorMessage="1">
          <x14:formula1>
            <xm:f>Feuil1!$E$2:$E$7</xm:f>
          </x14:formula1>
          <xm:sqref>Z8:AG8</xm:sqref>
        </x14:dataValidation>
        <x14:dataValidation type="list" allowBlank="1" showInputMessage="1" showErrorMessage="1">
          <x14:formula1>
            <xm:f>Feuil1!$D$2:$D$9</xm:f>
          </x14:formula1>
          <xm:sqref>N8:U8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8"/>
  <sheetViews>
    <sheetView showGridLines="0" view="pageBreakPreview" topLeftCell="A2" zoomScale="55" zoomScaleNormal="75" zoomScaleSheetLayoutView="55" zoomScalePageLayoutView="40" workbookViewId="0">
      <selection activeCell="A11" sqref="A11:U11"/>
    </sheetView>
  </sheetViews>
  <sheetFormatPr defaultColWidth="11.42578125" defaultRowHeight="12.75" x14ac:dyDescent="0.2"/>
  <cols>
    <col min="1" max="5" width="4.7109375" style="1" customWidth="1"/>
    <col min="6" max="6" width="4.7109375" style="2" customWidth="1"/>
    <col min="7" max="28" width="4.7109375" style="1" customWidth="1"/>
    <col min="29" max="43" width="4.7109375" style="3" customWidth="1"/>
    <col min="44" max="44" width="7.140625" style="3" customWidth="1"/>
    <col min="45" max="46" width="4.7109375" style="3" customWidth="1"/>
    <col min="47" max="47" width="17.7109375" style="3" customWidth="1"/>
    <col min="48" max="48" width="18.42578125" style="3" customWidth="1"/>
    <col min="49" max="49" width="18.7109375" style="3" customWidth="1"/>
    <col min="50" max="16384" width="11.42578125" style="3"/>
  </cols>
  <sheetData>
    <row r="1" spans="1:49" ht="38.25" customHeight="1" x14ac:dyDescent="0.2">
      <c r="A1" s="755" t="s">
        <v>10</v>
      </c>
      <c r="B1" s="756"/>
      <c r="C1" s="756"/>
      <c r="D1" s="756"/>
      <c r="E1" s="756"/>
      <c r="F1" s="756"/>
      <c r="G1" s="756"/>
      <c r="H1" s="756"/>
      <c r="I1" s="756"/>
      <c r="J1" s="756"/>
      <c r="K1" s="756"/>
      <c r="L1" s="756"/>
      <c r="M1" s="756"/>
      <c r="N1" s="756"/>
      <c r="O1" s="756"/>
      <c r="P1" s="756"/>
      <c r="Q1" s="756"/>
      <c r="R1" s="756"/>
      <c r="S1" s="756"/>
      <c r="T1" s="756"/>
      <c r="U1" s="756"/>
      <c r="V1" s="756"/>
      <c r="W1" s="756"/>
      <c r="X1" s="756"/>
      <c r="Y1" s="756"/>
      <c r="Z1" s="756"/>
      <c r="AA1" s="756"/>
      <c r="AB1" s="756"/>
      <c r="AC1" s="756"/>
      <c r="AD1" s="756"/>
      <c r="AE1" s="756"/>
      <c r="AF1" s="756"/>
      <c r="AG1" s="756"/>
      <c r="AH1" s="756"/>
      <c r="AI1" s="756"/>
      <c r="AJ1" s="756"/>
      <c r="AK1" s="756"/>
      <c r="AL1" s="756"/>
      <c r="AM1" s="756"/>
      <c r="AN1" s="756"/>
      <c r="AO1" s="756"/>
      <c r="AP1" s="756"/>
      <c r="AQ1" s="756" t="s">
        <v>0</v>
      </c>
      <c r="AR1" s="757">
        <v>2</v>
      </c>
    </row>
    <row r="2" spans="1:49" ht="6" customHeight="1" x14ac:dyDescent="0.2">
      <c r="A2" s="54"/>
      <c r="B2" s="25"/>
      <c r="C2" s="26"/>
      <c r="D2" s="26"/>
      <c r="E2" s="26"/>
      <c r="F2" s="26"/>
      <c r="G2" s="26"/>
      <c r="H2" s="26"/>
      <c r="I2" s="26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28"/>
      <c r="AB2" s="28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55"/>
    </row>
    <row r="3" spans="1:49" ht="17.25" customHeight="1" thickBot="1" x14ac:dyDescent="0.25">
      <c r="A3" s="761" t="s">
        <v>40</v>
      </c>
      <c r="B3" s="698"/>
      <c r="C3" s="698"/>
      <c r="D3" s="698"/>
      <c r="E3" s="698"/>
      <c r="F3" s="698"/>
      <c r="G3" s="749" t="str">
        <f>'DESCRIBING SHEET'!N3</f>
        <v>DISTRICT 3 IN 1 JKT M</v>
      </c>
      <c r="H3" s="749"/>
      <c r="I3" s="749"/>
      <c r="J3" s="749"/>
      <c r="K3" s="749"/>
      <c r="L3" s="749"/>
      <c r="M3" s="749"/>
      <c r="N3" s="749"/>
      <c r="O3" s="749"/>
      <c r="P3" s="698" t="s">
        <v>1</v>
      </c>
      <c r="Q3" s="698"/>
      <c r="R3" s="698"/>
      <c r="S3" s="698"/>
      <c r="T3" s="698"/>
      <c r="U3" s="698"/>
      <c r="V3" s="749" t="str">
        <f>'DESCRIBING SHEET'!Z3</f>
        <v>EIV4462</v>
      </c>
      <c r="W3" s="749"/>
      <c r="X3" s="749"/>
      <c r="Y3" s="749"/>
      <c r="Z3" s="749"/>
      <c r="AA3" s="749"/>
      <c r="AB3" s="749"/>
      <c r="AC3" s="749"/>
      <c r="AD3" s="749"/>
      <c r="AE3" s="698" t="s">
        <v>41</v>
      </c>
      <c r="AF3" s="698"/>
      <c r="AG3" s="698"/>
      <c r="AH3" s="698"/>
      <c r="AI3" s="698"/>
      <c r="AJ3" s="698"/>
      <c r="AK3" s="751" t="str">
        <f>'DESCRIBING SHEET'!AL3</f>
        <v xml:space="preserve">NEW DEFENDER DISCOVERY + DEFENDER MOTLEY </v>
      </c>
      <c r="AL3" s="751"/>
      <c r="AM3" s="751"/>
      <c r="AN3" s="751"/>
      <c r="AO3" s="751"/>
      <c r="AP3" s="751"/>
      <c r="AQ3" s="751"/>
      <c r="AR3" s="752"/>
    </row>
    <row r="4" spans="1:49" ht="23.25" customHeight="1" thickTop="1" x14ac:dyDescent="0.2">
      <c r="A4" s="762"/>
      <c r="B4" s="699"/>
      <c r="C4" s="699"/>
      <c r="D4" s="699"/>
      <c r="E4" s="699"/>
      <c r="F4" s="699"/>
      <c r="G4" s="750"/>
      <c r="H4" s="750"/>
      <c r="I4" s="750"/>
      <c r="J4" s="750"/>
      <c r="K4" s="750"/>
      <c r="L4" s="750"/>
      <c r="M4" s="750"/>
      <c r="N4" s="750"/>
      <c r="O4" s="750"/>
      <c r="P4" s="699"/>
      <c r="Q4" s="699"/>
      <c r="R4" s="699"/>
      <c r="S4" s="699"/>
      <c r="T4" s="699"/>
      <c r="U4" s="699"/>
      <c r="V4" s="750"/>
      <c r="W4" s="750"/>
      <c r="X4" s="750"/>
      <c r="Y4" s="750"/>
      <c r="Z4" s="750"/>
      <c r="AA4" s="750"/>
      <c r="AB4" s="750"/>
      <c r="AC4" s="750"/>
      <c r="AD4" s="750"/>
      <c r="AE4" s="699"/>
      <c r="AF4" s="699"/>
      <c r="AG4" s="699"/>
      <c r="AH4" s="699"/>
      <c r="AI4" s="699"/>
      <c r="AJ4" s="699"/>
      <c r="AK4" s="753"/>
      <c r="AL4" s="753"/>
      <c r="AM4" s="753"/>
      <c r="AN4" s="753"/>
      <c r="AO4" s="753"/>
      <c r="AP4" s="753"/>
      <c r="AQ4" s="753"/>
      <c r="AR4" s="754"/>
    </row>
    <row r="5" spans="1:49" ht="5.25" customHeight="1" x14ac:dyDescent="0.2">
      <c r="A5" s="54"/>
      <c r="B5" s="25"/>
      <c r="C5" s="26"/>
      <c r="D5" s="27"/>
      <c r="E5" s="27"/>
      <c r="F5" s="27"/>
      <c r="G5" s="27"/>
      <c r="H5" s="27"/>
      <c r="I5" s="27"/>
      <c r="J5" s="27"/>
      <c r="K5" s="27"/>
      <c r="L5" s="27"/>
      <c r="M5" s="27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8"/>
      <c r="AF5" s="29"/>
      <c r="AG5" s="30"/>
      <c r="AH5" s="30"/>
      <c r="AI5" s="30"/>
      <c r="AJ5" s="30"/>
      <c r="AK5" s="31"/>
      <c r="AL5" s="31"/>
      <c r="AM5" s="31"/>
      <c r="AN5" s="31"/>
      <c r="AO5" s="31"/>
      <c r="AP5" s="31"/>
      <c r="AQ5" s="31"/>
      <c r="AR5" s="55"/>
    </row>
    <row r="6" spans="1:49" ht="36" customHeight="1" x14ac:dyDescent="0.2">
      <c r="A6" s="759" t="s">
        <v>42</v>
      </c>
      <c r="B6" s="759"/>
      <c r="C6" s="759"/>
      <c r="D6" s="759"/>
      <c r="E6" s="759"/>
      <c r="F6" s="759"/>
      <c r="G6" s="760" t="str">
        <f>'DESCRIBING SHEET'!N6</f>
        <v>CROSSOVER SERIES</v>
      </c>
      <c r="H6" s="760"/>
      <c r="I6" s="760"/>
      <c r="J6" s="760"/>
      <c r="K6" s="760"/>
      <c r="L6" s="760"/>
      <c r="M6" s="760"/>
      <c r="N6" s="760"/>
      <c r="O6" s="760"/>
      <c r="P6" s="759" t="s">
        <v>31</v>
      </c>
      <c r="Q6" s="759"/>
      <c r="R6" s="759"/>
      <c r="S6" s="759"/>
      <c r="T6" s="759"/>
      <c r="U6" s="759"/>
      <c r="V6" s="758" t="str">
        <f>'DESCRIBING SHEET'!Z6</f>
        <v>FW18/19</v>
      </c>
      <c r="W6" s="758"/>
      <c r="X6" s="758"/>
      <c r="Y6" s="758"/>
      <c r="Z6" s="758"/>
      <c r="AA6" s="758"/>
      <c r="AB6" s="758"/>
      <c r="AC6" s="758"/>
      <c r="AD6" s="758"/>
      <c r="AE6" s="759" t="s">
        <v>32</v>
      </c>
      <c r="AF6" s="759"/>
      <c r="AG6" s="759"/>
      <c r="AH6" s="759"/>
      <c r="AI6" s="759"/>
      <c r="AJ6" s="759"/>
      <c r="AK6" s="758" t="str">
        <f>'DESCRIBING SHEET'!AL6</f>
        <v>PRIMA</v>
      </c>
      <c r="AL6" s="758"/>
      <c r="AM6" s="758"/>
      <c r="AN6" s="758"/>
      <c r="AO6" s="758"/>
      <c r="AP6" s="758"/>
      <c r="AQ6" s="758"/>
      <c r="AR6" s="758"/>
    </row>
    <row r="7" spans="1:49" ht="17.25" customHeight="1" x14ac:dyDescent="0.2">
      <c r="A7" s="54"/>
      <c r="B7" s="276"/>
      <c r="C7" s="27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6"/>
      <c r="V7" s="279"/>
      <c r="W7" s="279"/>
      <c r="X7" s="279"/>
      <c r="Y7" s="279"/>
      <c r="Z7" s="279"/>
      <c r="AA7" s="279"/>
      <c r="AB7" s="279"/>
      <c r="AC7" s="279"/>
      <c r="AD7" s="279"/>
      <c r="AE7" s="277"/>
      <c r="AF7" s="280"/>
      <c r="AG7" s="203"/>
      <c r="AH7" s="203"/>
      <c r="AI7" s="203"/>
      <c r="AJ7" s="203"/>
      <c r="AK7" s="117"/>
      <c r="AL7" s="117"/>
      <c r="AM7" s="117"/>
      <c r="AN7" s="117"/>
      <c r="AO7" s="117"/>
      <c r="AP7" s="117"/>
      <c r="AQ7" s="117"/>
      <c r="AR7" s="204"/>
      <c r="AU7" s="14"/>
      <c r="AV7" s="14"/>
      <c r="AW7" s="14"/>
    </row>
    <row r="8" spans="1:49" ht="42.75" customHeight="1" x14ac:dyDescent="0.2">
      <c r="A8" s="738" t="s">
        <v>5</v>
      </c>
      <c r="B8" s="738"/>
      <c r="C8" s="738"/>
      <c r="D8" s="738"/>
      <c r="E8" s="739" t="s">
        <v>6</v>
      </c>
      <c r="F8" s="739"/>
      <c r="G8" s="739"/>
      <c r="H8" s="739"/>
      <c r="I8" s="739"/>
      <c r="J8" s="738" t="s">
        <v>7</v>
      </c>
      <c r="K8" s="738"/>
      <c r="L8" s="738"/>
      <c r="M8" s="738"/>
      <c r="N8" s="738"/>
      <c r="O8" s="738"/>
      <c r="P8" s="738"/>
      <c r="Q8" s="738"/>
      <c r="R8" s="738"/>
      <c r="S8" s="740" t="s">
        <v>57</v>
      </c>
      <c r="T8" s="740"/>
      <c r="U8" s="740"/>
      <c r="V8" s="209"/>
      <c r="W8" s="210"/>
      <c r="X8" s="210"/>
      <c r="Y8" s="210"/>
      <c r="Z8" s="210"/>
      <c r="AA8" s="210"/>
      <c r="AB8" s="216"/>
      <c r="AC8" s="216"/>
      <c r="AD8" s="216"/>
      <c r="AE8" s="216"/>
      <c r="AF8" s="216"/>
      <c r="AG8" s="216"/>
      <c r="AH8" s="216"/>
      <c r="AI8" s="216"/>
      <c r="AJ8" s="216"/>
      <c r="AK8" s="216"/>
      <c r="AL8" s="216"/>
      <c r="AM8" s="216"/>
      <c r="AN8" s="216"/>
      <c r="AO8" s="216"/>
      <c r="AP8" s="216"/>
      <c r="AQ8" s="279"/>
      <c r="AR8" s="205"/>
      <c r="AU8" s="14"/>
      <c r="AV8" s="14"/>
      <c r="AW8" s="14"/>
    </row>
    <row r="9" spans="1:49" ht="17.25" customHeight="1" x14ac:dyDescent="0.2">
      <c r="A9" s="733">
        <v>7986</v>
      </c>
      <c r="B9" s="733"/>
      <c r="C9" s="733"/>
      <c r="D9" s="733"/>
      <c r="E9" s="734"/>
      <c r="F9" s="734"/>
      <c r="G9" s="734"/>
      <c r="H9" s="734"/>
      <c r="I9" s="734"/>
      <c r="J9" s="735" t="s">
        <v>347</v>
      </c>
      <c r="K9" s="735"/>
      <c r="L9" s="735"/>
      <c r="M9" s="735"/>
      <c r="N9" s="735"/>
      <c r="O9" s="735"/>
      <c r="P9" s="735"/>
      <c r="Q9" s="735"/>
      <c r="R9" s="735"/>
      <c r="S9" s="737"/>
      <c r="T9" s="737"/>
      <c r="U9" s="737"/>
      <c r="V9" s="209"/>
      <c r="W9" s="210"/>
      <c r="X9" s="210"/>
      <c r="Y9" s="210"/>
      <c r="Z9" s="210"/>
      <c r="AA9" s="206"/>
      <c r="AB9" s="207"/>
      <c r="AC9" s="208"/>
      <c r="AD9" s="211"/>
      <c r="AE9" s="216"/>
      <c r="AF9" s="216"/>
      <c r="AG9" s="216"/>
      <c r="AH9" s="216"/>
      <c r="AI9" s="216"/>
      <c r="AJ9" s="216"/>
      <c r="AK9" s="216"/>
      <c r="AL9" s="216"/>
      <c r="AM9" s="216"/>
      <c r="AN9" s="216"/>
      <c r="AO9" s="216"/>
      <c r="AP9" s="216"/>
      <c r="AQ9" s="279"/>
      <c r="AR9" s="205"/>
      <c r="AU9" s="15"/>
      <c r="AV9" s="14"/>
      <c r="AW9" s="14"/>
    </row>
    <row r="10" spans="1:49" ht="17.25" customHeight="1" x14ac:dyDescent="0.2">
      <c r="A10" s="745">
        <v>7391</v>
      </c>
      <c r="B10" s="746"/>
      <c r="C10" s="746"/>
      <c r="D10" s="746"/>
      <c r="E10" s="747"/>
      <c r="F10" s="747"/>
      <c r="G10" s="747"/>
      <c r="H10" s="747"/>
      <c r="I10" s="747"/>
      <c r="J10" s="748" t="s">
        <v>349</v>
      </c>
      <c r="K10" s="748"/>
      <c r="L10" s="748"/>
      <c r="M10" s="748"/>
      <c r="N10" s="748"/>
      <c r="O10" s="748"/>
      <c r="P10" s="748"/>
      <c r="Q10" s="748"/>
      <c r="R10" s="748"/>
      <c r="S10" s="736"/>
      <c r="T10" s="736"/>
      <c r="U10" s="736"/>
      <c r="V10" s="209"/>
      <c r="W10" s="210"/>
      <c r="X10" s="210"/>
      <c r="Y10" s="210"/>
      <c r="Z10" s="210"/>
      <c r="AA10" s="206"/>
      <c r="AB10" s="207"/>
      <c r="AC10" s="208"/>
      <c r="AD10" s="211"/>
      <c r="AE10" s="217"/>
      <c r="AF10" s="217"/>
      <c r="AG10" s="217"/>
      <c r="AH10" s="217"/>
      <c r="AI10" s="217"/>
      <c r="AJ10" s="217"/>
      <c r="AK10" s="217"/>
      <c r="AL10" s="217"/>
      <c r="AM10" s="217"/>
      <c r="AN10" s="217"/>
      <c r="AO10" s="217"/>
      <c r="AP10" s="216"/>
      <c r="AQ10" s="279"/>
      <c r="AR10" s="205"/>
      <c r="AU10" s="14"/>
      <c r="AV10" s="15"/>
      <c r="AW10" s="14"/>
    </row>
    <row r="11" spans="1:49" ht="17.25" customHeight="1" x14ac:dyDescent="0.2">
      <c r="A11" s="733">
        <v>8640</v>
      </c>
      <c r="B11" s="733"/>
      <c r="C11" s="733"/>
      <c r="D11" s="733"/>
      <c r="E11" s="734"/>
      <c r="F11" s="734"/>
      <c r="G11" s="734"/>
      <c r="H11" s="734"/>
      <c r="I11" s="734"/>
      <c r="J11" s="735" t="s">
        <v>348</v>
      </c>
      <c r="K11" s="735"/>
      <c r="L11" s="735"/>
      <c r="M11" s="735"/>
      <c r="N11" s="735"/>
      <c r="O11" s="735"/>
      <c r="P11" s="735"/>
      <c r="Q11" s="735"/>
      <c r="R11" s="735"/>
      <c r="S11" s="737"/>
      <c r="T11" s="737"/>
      <c r="U11" s="737"/>
      <c r="V11" s="209"/>
      <c r="W11" s="210"/>
      <c r="X11" s="210"/>
      <c r="Y11" s="210"/>
      <c r="Z11" s="210"/>
      <c r="AA11" s="206"/>
      <c r="AB11" s="212"/>
      <c r="AC11" s="213"/>
      <c r="AD11" s="217"/>
      <c r="AE11" s="217"/>
      <c r="AF11" s="217"/>
      <c r="AG11" s="217"/>
      <c r="AH11" s="217"/>
      <c r="AI11" s="217"/>
      <c r="AJ11" s="217"/>
      <c r="AK11" s="217"/>
      <c r="AL11" s="217"/>
      <c r="AM11" s="217"/>
      <c r="AN11" s="217"/>
      <c r="AO11" s="217"/>
      <c r="AP11" s="216"/>
      <c r="AQ11" s="279"/>
      <c r="AR11" s="205"/>
      <c r="AU11" s="14"/>
      <c r="AV11" s="15"/>
      <c r="AW11" s="14"/>
    </row>
    <row r="12" spans="1:49" ht="17.25" customHeight="1" x14ac:dyDescent="0.2">
      <c r="A12" s="729"/>
      <c r="B12" s="729"/>
      <c r="C12" s="729"/>
      <c r="D12" s="729"/>
      <c r="E12" s="730"/>
      <c r="F12" s="730"/>
      <c r="G12" s="730"/>
      <c r="H12" s="730"/>
      <c r="I12" s="730"/>
      <c r="J12" s="731"/>
      <c r="K12" s="731"/>
      <c r="L12" s="731"/>
      <c r="M12" s="731"/>
      <c r="N12" s="731"/>
      <c r="O12" s="731"/>
      <c r="P12" s="731"/>
      <c r="Q12" s="731"/>
      <c r="R12" s="731"/>
      <c r="S12" s="732"/>
      <c r="T12" s="732"/>
      <c r="U12" s="732"/>
      <c r="V12" s="214"/>
      <c r="W12" s="215"/>
      <c r="X12" s="215"/>
      <c r="Y12" s="210"/>
      <c r="Z12" s="210"/>
      <c r="AA12" s="206"/>
      <c r="AB12" s="212"/>
      <c r="AC12" s="213"/>
      <c r="AD12" s="217"/>
      <c r="AE12" s="217"/>
      <c r="AF12" s="217"/>
      <c r="AG12" s="217"/>
      <c r="AH12" s="217"/>
      <c r="AI12" s="217"/>
      <c r="AJ12" s="217"/>
      <c r="AK12" s="217"/>
      <c r="AL12" s="217"/>
      <c r="AM12" s="217"/>
      <c r="AN12" s="217"/>
      <c r="AO12" s="217"/>
      <c r="AP12" s="216"/>
      <c r="AQ12" s="279"/>
      <c r="AR12" s="205"/>
      <c r="AU12" s="14"/>
      <c r="AV12" s="15"/>
      <c r="AW12" s="14"/>
    </row>
    <row r="13" spans="1:49" ht="17.25" customHeight="1" x14ac:dyDescent="0.2">
      <c r="A13" s="729"/>
      <c r="B13" s="729"/>
      <c r="C13" s="729"/>
      <c r="D13" s="729"/>
      <c r="E13" s="730"/>
      <c r="F13" s="730"/>
      <c r="G13" s="730"/>
      <c r="H13" s="730"/>
      <c r="I13" s="730"/>
      <c r="J13" s="731"/>
      <c r="K13" s="731"/>
      <c r="L13" s="731"/>
      <c r="M13" s="731"/>
      <c r="N13" s="731"/>
      <c r="O13" s="731"/>
      <c r="P13" s="731"/>
      <c r="Q13" s="731"/>
      <c r="R13" s="731"/>
      <c r="S13" s="732"/>
      <c r="T13" s="732"/>
      <c r="U13" s="732"/>
      <c r="V13" s="214"/>
      <c r="W13" s="215"/>
      <c r="X13" s="215"/>
      <c r="Y13" s="210"/>
      <c r="Z13" s="210"/>
      <c r="AA13" s="206"/>
      <c r="AB13" s="212"/>
      <c r="AC13" s="213"/>
      <c r="AD13" s="217"/>
      <c r="AE13" s="217"/>
      <c r="AF13" s="217"/>
      <c r="AG13" s="217"/>
      <c r="AH13" s="217"/>
      <c r="AI13" s="217"/>
      <c r="AJ13" s="217"/>
      <c r="AK13" s="217"/>
      <c r="AL13" s="217"/>
      <c r="AM13" s="217"/>
      <c r="AN13" s="217"/>
      <c r="AO13" s="217"/>
      <c r="AP13" s="216"/>
      <c r="AQ13" s="279"/>
      <c r="AR13" s="205"/>
      <c r="AU13" s="14"/>
      <c r="AV13" s="15"/>
      <c r="AW13" s="14"/>
    </row>
    <row r="14" spans="1:49" ht="17.25" customHeight="1" x14ac:dyDescent="0.2">
      <c r="A14" s="742"/>
      <c r="B14" s="742"/>
      <c r="C14" s="742"/>
      <c r="D14" s="742"/>
      <c r="E14" s="743"/>
      <c r="F14" s="743"/>
      <c r="G14" s="743"/>
      <c r="H14" s="743"/>
      <c r="I14" s="743"/>
      <c r="J14" s="744"/>
      <c r="K14" s="744"/>
      <c r="L14" s="744"/>
      <c r="M14" s="744"/>
      <c r="N14" s="744"/>
      <c r="O14" s="744"/>
      <c r="P14" s="744"/>
      <c r="Q14" s="744"/>
      <c r="R14" s="744"/>
      <c r="S14" s="744">
        <f>SUM(S9:U13)</f>
        <v>0</v>
      </c>
      <c r="T14" s="744"/>
      <c r="U14" s="744"/>
      <c r="V14" s="214"/>
      <c r="W14" s="215"/>
      <c r="X14" s="215"/>
      <c r="Y14" s="215"/>
      <c r="Z14" s="215"/>
      <c r="AA14" s="215"/>
      <c r="AB14" s="279"/>
      <c r="AC14" s="216"/>
      <c r="AD14" s="216"/>
      <c r="AE14" s="216"/>
      <c r="AF14" s="216"/>
      <c r="AG14" s="216"/>
      <c r="AH14" s="216"/>
      <c r="AI14" s="216"/>
      <c r="AJ14" s="216"/>
      <c r="AK14" s="216"/>
      <c r="AL14" s="216"/>
      <c r="AM14" s="216"/>
      <c r="AN14" s="216"/>
      <c r="AO14" s="216"/>
      <c r="AP14" s="279"/>
      <c r="AQ14" s="279"/>
      <c r="AR14" s="205"/>
      <c r="AU14" s="14"/>
    </row>
    <row r="15" spans="1:49" ht="18" customHeight="1" x14ac:dyDescent="0.2">
      <c r="A15" s="122"/>
      <c r="B15" s="273"/>
      <c r="C15" s="273"/>
      <c r="D15" s="273"/>
      <c r="E15" s="273"/>
      <c r="F15" s="273"/>
      <c r="G15" s="273"/>
      <c r="H15" s="273"/>
      <c r="I15" s="273"/>
      <c r="J15" s="273"/>
      <c r="K15" s="273"/>
      <c r="L15" s="273"/>
      <c r="M15" s="273"/>
      <c r="N15" s="273"/>
      <c r="O15" s="273"/>
      <c r="P15" s="273"/>
      <c r="Q15" s="273"/>
      <c r="R15" s="273"/>
      <c r="S15" s="273"/>
      <c r="T15" s="273"/>
      <c r="U15" s="273"/>
      <c r="V15" s="115"/>
      <c r="W15" s="115"/>
      <c r="X15" s="115"/>
      <c r="Y15" s="115"/>
      <c r="Z15" s="115"/>
      <c r="AA15" s="119"/>
      <c r="AB15" s="120"/>
      <c r="AC15" s="194"/>
      <c r="AD15" s="202"/>
      <c r="AE15" s="202"/>
      <c r="AF15" s="202"/>
      <c r="AG15" s="202"/>
      <c r="AH15" s="202"/>
      <c r="AI15" s="202"/>
      <c r="AJ15" s="202"/>
      <c r="AK15" s="202"/>
      <c r="AL15" s="202"/>
      <c r="AM15" s="202"/>
      <c r="AN15" s="202"/>
      <c r="AO15" s="202"/>
      <c r="AP15" s="115"/>
      <c r="AQ15" s="115"/>
      <c r="AR15" s="195"/>
      <c r="AU15" s="14"/>
      <c r="AV15" s="14"/>
      <c r="AW15" s="14"/>
    </row>
    <row r="16" spans="1:49" ht="21" customHeight="1" x14ac:dyDescent="0.2">
      <c r="A16" s="122"/>
      <c r="B16" s="273"/>
      <c r="C16" s="273"/>
      <c r="D16" s="273"/>
      <c r="E16" s="273"/>
      <c r="F16" s="273"/>
      <c r="G16" s="273"/>
      <c r="H16" s="273"/>
      <c r="I16" s="273"/>
      <c r="J16" s="273"/>
      <c r="K16" s="273"/>
      <c r="L16" s="273"/>
      <c r="M16" s="273"/>
      <c r="N16" s="273"/>
      <c r="O16" s="273"/>
      <c r="P16" s="273"/>
      <c r="Q16" s="273"/>
      <c r="R16" s="273"/>
      <c r="S16" s="273"/>
      <c r="T16" s="273"/>
      <c r="U16" s="273"/>
      <c r="V16" s="71"/>
      <c r="W16" s="71"/>
      <c r="X16" s="71"/>
      <c r="Y16" s="71"/>
      <c r="Z16" s="71"/>
      <c r="AA16" s="119"/>
      <c r="AB16" s="120"/>
      <c r="AC16" s="194"/>
      <c r="AD16" s="202"/>
      <c r="AE16" s="202"/>
      <c r="AF16" s="202"/>
      <c r="AG16" s="202"/>
      <c r="AH16" s="202"/>
      <c r="AI16" s="202"/>
      <c r="AJ16" s="202"/>
      <c r="AK16" s="202"/>
      <c r="AL16" s="202"/>
      <c r="AM16" s="202"/>
      <c r="AN16" s="202"/>
      <c r="AO16" s="202"/>
      <c r="AP16" s="31"/>
      <c r="AQ16" s="31"/>
      <c r="AR16" s="55"/>
      <c r="AU16" s="14"/>
      <c r="AV16" s="14"/>
      <c r="AW16" s="14"/>
    </row>
    <row r="17" spans="1:49" ht="15.75" customHeight="1" x14ac:dyDescent="0.2">
      <c r="A17" s="196"/>
      <c r="B17" s="197"/>
      <c r="C17" s="197"/>
      <c r="D17" s="197"/>
      <c r="E17" s="197"/>
      <c r="F17" s="197"/>
      <c r="G17" s="197"/>
      <c r="H17" s="197"/>
      <c r="I17" s="197"/>
      <c r="J17" s="197"/>
      <c r="K17" s="197"/>
      <c r="L17" s="197"/>
      <c r="M17" s="197"/>
      <c r="N17" s="197"/>
      <c r="O17" s="197"/>
      <c r="P17" s="197"/>
      <c r="Q17" s="197"/>
      <c r="R17" s="197"/>
      <c r="S17" s="197"/>
      <c r="T17" s="197"/>
      <c r="U17" s="197"/>
      <c r="V17" s="71"/>
      <c r="W17" s="71"/>
      <c r="X17" s="71"/>
      <c r="Y17" s="71"/>
      <c r="Z17" s="273"/>
      <c r="AA17" s="119"/>
      <c r="AB17" s="120"/>
      <c r="AC17" s="194"/>
      <c r="AD17" s="202"/>
      <c r="AE17" s="202"/>
      <c r="AF17" s="202"/>
      <c r="AG17" s="202"/>
      <c r="AH17" s="202"/>
      <c r="AI17" s="202"/>
      <c r="AJ17" s="202"/>
      <c r="AK17" s="202"/>
      <c r="AL17" s="202"/>
      <c r="AM17" s="202"/>
      <c r="AN17" s="202"/>
      <c r="AO17" s="202"/>
      <c r="AP17" s="31"/>
      <c r="AQ17" s="31"/>
      <c r="AR17" s="55"/>
      <c r="AU17" s="14"/>
      <c r="AV17" s="14"/>
      <c r="AW17" s="14"/>
    </row>
    <row r="18" spans="1:49" ht="15.75" customHeight="1" x14ac:dyDescent="0.2">
      <c r="A18" s="196"/>
      <c r="B18" s="197"/>
      <c r="C18" s="197"/>
      <c r="D18" s="197"/>
      <c r="E18" s="197"/>
      <c r="F18" s="197"/>
      <c r="G18" s="197"/>
      <c r="H18" s="197"/>
      <c r="I18" s="197"/>
      <c r="J18" s="197"/>
      <c r="K18" s="197"/>
      <c r="L18" s="197"/>
      <c r="M18" s="197"/>
      <c r="N18" s="197"/>
      <c r="O18" s="197"/>
      <c r="P18" s="197"/>
      <c r="Q18" s="197"/>
      <c r="R18" s="197"/>
      <c r="S18" s="197"/>
      <c r="T18" s="197"/>
      <c r="U18" s="197"/>
      <c r="V18" s="184"/>
      <c r="W18" s="184"/>
      <c r="X18" s="184"/>
      <c r="Y18" s="184"/>
      <c r="Z18" s="273"/>
      <c r="AA18" s="119"/>
      <c r="AB18" s="120"/>
      <c r="AC18" s="194"/>
      <c r="AD18" s="202"/>
      <c r="AE18" s="202"/>
      <c r="AF18" s="202"/>
      <c r="AG18" s="202"/>
      <c r="AH18" s="202"/>
      <c r="AI18" s="202"/>
      <c r="AJ18" s="202"/>
      <c r="AK18" s="202"/>
      <c r="AL18" s="202"/>
      <c r="AM18" s="202"/>
      <c r="AN18" s="202"/>
      <c r="AO18" s="202"/>
      <c r="AP18" s="31"/>
      <c r="AQ18" s="31"/>
      <c r="AR18" s="55"/>
      <c r="AU18" s="15"/>
      <c r="AV18" s="14"/>
      <c r="AW18" s="14"/>
    </row>
    <row r="19" spans="1:49" ht="15.75" customHeight="1" x14ac:dyDescent="0.2">
      <c r="A19" s="124"/>
      <c r="B19" s="71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184"/>
      <c r="W19" s="184"/>
      <c r="X19" s="184"/>
      <c r="Y19" s="184"/>
      <c r="Z19" s="273"/>
      <c r="AA19" s="119"/>
      <c r="AB19" s="120"/>
      <c r="AC19" s="194"/>
      <c r="AD19" s="202"/>
      <c r="AE19" s="202"/>
      <c r="AF19" s="202"/>
      <c r="AG19" s="202"/>
      <c r="AH19" s="202"/>
      <c r="AI19" s="202"/>
      <c r="AJ19" s="202"/>
      <c r="AK19" s="202"/>
      <c r="AL19" s="202"/>
      <c r="AM19" s="202"/>
      <c r="AN19" s="202"/>
      <c r="AO19" s="202"/>
      <c r="AP19" s="31"/>
      <c r="AQ19" s="31"/>
      <c r="AR19" s="55"/>
      <c r="AU19" s="14"/>
      <c r="AV19" s="15"/>
      <c r="AW19" s="14"/>
    </row>
    <row r="20" spans="1:49" ht="16.5" customHeight="1" x14ac:dyDescent="0.2">
      <c r="A20" s="122"/>
      <c r="B20" s="273"/>
      <c r="C20" s="273"/>
      <c r="D20" s="273"/>
      <c r="E20" s="273"/>
      <c r="F20" s="184"/>
      <c r="G20" s="184"/>
      <c r="H20" s="184"/>
      <c r="I20" s="184"/>
      <c r="J20" s="184"/>
      <c r="K20" s="184"/>
      <c r="L20" s="184"/>
      <c r="M20" s="184"/>
      <c r="N20" s="184"/>
      <c r="O20" s="184"/>
      <c r="P20" s="184"/>
      <c r="Q20" s="184"/>
      <c r="R20" s="184"/>
      <c r="S20" s="184"/>
      <c r="T20" s="184"/>
      <c r="U20" s="184"/>
      <c r="V20" s="185"/>
      <c r="W20" s="185"/>
      <c r="X20" s="185"/>
      <c r="Y20" s="185"/>
      <c r="Z20" s="273"/>
      <c r="AA20" s="125"/>
      <c r="AB20" s="126"/>
      <c r="AC20" s="202"/>
      <c r="AD20" s="202"/>
      <c r="AE20" s="202"/>
      <c r="AF20" s="202"/>
      <c r="AG20" s="202"/>
      <c r="AH20" s="202"/>
      <c r="AI20" s="202"/>
      <c r="AJ20" s="202"/>
      <c r="AK20" s="202"/>
      <c r="AL20" s="202"/>
      <c r="AM20" s="202"/>
      <c r="AN20" s="202"/>
      <c r="AO20" s="202"/>
      <c r="AP20" s="31"/>
      <c r="AQ20" s="31"/>
      <c r="AR20" s="55"/>
      <c r="AU20" s="14"/>
      <c r="AV20" s="15"/>
      <c r="AW20" s="14"/>
    </row>
    <row r="21" spans="1:49" ht="16.5" customHeight="1" x14ac:dyDescent="0.2">
      <c r="A21" s="124"/>
      <c r="B21" s="71"/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184"/>
      <c r="W21" s="184"/>
      <c r="X21" s="184"/>
      <c r="Y21" s="184"/>
      <c r="Z21" s="273"/>
      <c r="AA21" s="125"/>
      <c r="AB21" s="126"/>
      <c r="AC21" s="126"/>
      <c r="AD21" s="126"/>
      <c r="AE21" s="126"/>
      <c r="AF21" s="126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55"/>
      <c r="AU21" s="14"/>
      <c r="AW21" s="14"/>
    </row>
    <row r="22" spans="1:49" ht="16.5" customHeight="1" x14ac:dyDescent="0.2">
      <c r="A22" s="127"/>
      <c r="B22" s="128"/>
      <c r="C22" s="128"/>
      <c r="D22" s="128"/>
      <c r="E22" s="128"/>
      <c r="F22" s="185"/>
      <c r="G22" s="198"/>
      <c r="H22" s="198"/>
      <c r="I22" s="198"/>
      <c r="J22" s="198"/>
      <c r="K22" s="198"/>
      <c r="L22" s="198"/>
      <c r="M22" s="198"/>
      <c r="N22" s="198"/>
      <c r="O22" s="198"/>
      <c r="P22" s="198"/>
      <c r="Q22" s="198"/>
      <c r="R22" s="198"/>
      <c r="S22" s="198"/>
      <c r="T22" s="198"/>
      <c r="U22" s="198"/>
      <c r="V22" s="184"/>
      <c r="W22" s="184"/>
      <c r="X22" s="184"/>
      <c r="Y22" s="184"/>
      <c r="Z22" s="273"/>
      <c r="AA22" s="125"/>
      <c r="AB22" s="129"/>
      <c r="AC22" s="129"/>
      <c r="AD22" s="129"/>
      <c r="AE22" s="129"/>
      <c r="AF22" s="129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55"/>
      <c r="AU22" s="14"/>
      <c r="AW22" s="14"/>
    </row>
    <row r="23" spans="1:49" ht="15.75" customHeight="1" x14ac:dyDescent="0.2">
      <c r="A23" s="124"/>
      <c r="B23" s="71"/>
      <c r="C23" s="71"/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130"/>
      <c r="W23" s="130"/>
      <c r="X23" s="130"/>
      <c r="Y23" s="130"/>
      <c r="Z23" s="130"/>
      <c r="AA23" s="130"/>
      <c r="AB23" s="130"/>
      <c r="AC23" s="126"/>
      <c r="AD23" s="126"/>
      <c r="AE23" s="126"/>
      <c r="AF23" s="126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55"/>
      <c r="AU23" s="14"/>
    </row>
    <row r="24" spans="1:49" ht="16.5" customHeight="1" x14ac:dyDescent="0.2">
      <c r="A24" s="199"/>
      <c r="B24" s="186"/>
      <c r="C24" s="186"/>
      <c r="D24" s="186"/>
      <c r="E24" s="186"/>
      <c r="F24" s="184"/>
      <c r="G24" s="198"/>
      <c r="H24" s="198"/>
      <c r="I24" s="198"/>
      <c r="J24" s="198"/>
      <c r="K24" s="198"/>
      <c r="L24" s="198"/>
      <c r="M24" s="198"/>
      <c r="N24" s="198"/>
      <c r="O24" s="198"/>
      <c r="P24" s="198"/>
      <c r="Q24" s="198"/>
      <c r="R24" s="198"/>
      <c r="S24" s="198"/>
      <c r="T24" s="198"/>
      <c r="U24" s="198"/>
      <c r="V24" s="130"/>
      <c r="W24" s="130"/>
      <c r="X24" s="130"/>
      <c r="Y24" s="184"/>
      <c r="Z24" s="184"/>
      <c r="AA24" s="184"/>
      <c r="AB24" s="184"/>
      <c r="AC24" s="126"/>
      <c r="AD24" s="126"/>
      <c r="AE24" s="126"/>
      <c r="AF24" s="126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55"/>
      <c r="AU24" s="14"/>
    </row>
    <row r="25" spans="1:49" ht="16.5" customHeight="1" x14ac:dyDescent="0.2">
      <c r="A25" s="124"/>
      <c r="B25" s="71"/>
      <c r="C25" s="71"/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130"/>
      <c r="W25" s="130"/>
      <c r="X25" s="130"/>
      <c r="Y25" s="184"/>
      <c r="Z25" s="184"/>
      <c r="AA25" s="184"/>
      <c r="AB25" s="184"/>
      <c r="AC25" s="126"/>
      <c r="AD25" s="126"/>
      <c r="AE25" s="126"/>
      <c r="AF25" s="126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55"/>
      <c r="AU25" s="14"/>
    </row>
    <row r="26" spans="1:49" ht="16.5" customHeight="1" x14ac:dyDescent="0.2">
      <c r="A26" s="199"/>
      <c r="B26" s="186"/>
      <c r="C26" s="186"/>
      <c r="D26" s="186"/>
      <c r="E26" s="186"/>
      <c r="F26" s="184"/>
      <c r="G26" s="184"/>
      <c r="H26" s="184"/>
      <c r="I26" s="184"/>
      <c r="J26" s="184"/>
      <c r="K26" s="130"/>
      <c r="L26" s="130"/>
      <c r="M26" s="130"/>
      <c r="N26" s="130"/>
      <c r="O26" s="130"/>
      <c r="P26" s="130"/>
      <c r="Q26" s="130"/>
      <c r="R26" s="130"/>
      <c r="S26" s="130"/>
      <c r="T26" s="130"/>
      <c r="U26" s="130"/>
      <c r="V26" s="130"/>
      <c r="W26" s="130"/>
      <c r="X26" s="130"/>
      <c r="Y26" s="184"/>
      <c r="Z26" s="184"/>
      <c r="AA26" s="184"/>
      <c r="AB26" s="184"/>
      <c r="AC26" s="126"/>
      <c r="AD26" s="126"/>
      <c r="AE26" s="126"/>
      <c r="AF26" s="126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55"/>
      <c r="AU26" s="15"/>
    </row>
    <row r="27" spans="1:49" ht="16.5" customHeight="1" x14ac:dyDescent="0.2">
      <c r="A27" s="199"/>
      <c r="B27" s="186"/>
      <c r="C27" s="186"/>
      <c r="D27" s="186"/>
      <c r="E27" s="186"/>
      <c r="F27" s="184"/>
      <c r="G27" s="184"/>
      <c r="H27" s="184"/>
      <c r="I27" s="184"/>
      <c r="J27" s="184"/>
      <c r="K27" s="130"/>
      <c r="L27" s="130"/>
      <c r="M27" s="130"/>
      <c r="N27" s="130"/>
      <c r="O27" s="130"/>
      <c r="P27" s="130"/>
      <c r="Q27" s="130"/>
      <c r="R27" s="130"/>
      <c r="S27" s="130"/>
      <c r="T27" s="130"/>
      <c r="U27" s="130"/>
      <c r="V27" s="130"/>
      <c r="W27" s="130"/>
      <c r="X27" s="130"/>
      <c r="Y27" s="184"/>
      <c r="Z27" s="184"/>
      <c r="AA27" s="184"/>
      <c r="AB27" s="184"/>
      <c r="AC27" s="126"/>
      <c r="AD27" s="126"/>
      <c r="AE27" s="126"/>
      <c r="AF27" s="126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55"/>
      <c r="AU27" s="15"/>
    </row>
    <row r="28" spans="1:49" ht="16.5" customHeight="1" x14ac:dyDescent="0.2">
      <c r="A28" s="199"/>
      <c r="B28" s="186"/>
      <c r="C28" s="186"/>
      <c r="D28" s="186"/>
      <c r="E28" s="186"/>
      <c r="F28" s="184"/>
      <c r="G28" s="184"/>
      <c r="H28" s="184"/>
      <c r="I28" s="184"/>
      <c r="J28" s="184"/>
      <c r="K28" s="130"/>
      <c r="L28" s="130"/>
      <c r="M28" s="130"/>
      <c r="N28" s="130"/>
      <c r="O28" s="130"/>
      <c r="P28" s="130"/>
      <c r="Q28" s="130"/>
      <c r="R28" s="130"/>
      <c r="S28" s="130"/>
      <c r="T28" s="130"/>
      <c r="U28" s="130"/>
      <c r="V28" s="200"/>
      <c r="W28" s="200"/>
      <c r="X28" s="200"/>
      <c r="Y28" s="184"/>
      <c r="Z28" s="184"/>
      <c r="AA28" s="184"/>
      <c r="AB28" s="184"/>
      <c r="AC28" s="126"/>
      <c r="AD28" s="126"/>
      <c r="AE28" s="126"/>
      <c r="AF28" s="126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55"/>
      <c r="AU28" s="14"/>
    </row>
    <row r="29" spans="1:49" ht="16.5" customHeight="1" x14ac:dyDescent="0.2">
      <c r="A29" s="199"/>
      <c r="B29" s="186"/>
      <c r="C29" s="186"/>
      <c r="D29" s="186"/>
      <c r="E29" s="186"/>
      <c r="F29" s="184"/>
      <c r="G29" s="184"/>
      <c r="H29" s="184"/>
      <c r="I29" s="184"/>
      <c r="J29" s="184"/>
      <c r="K29" s="130"/>
      <c r="L29" s="130"/>
      <c r="M29" s="130"/>
      <c r="N29" s="130"/>
      <c r="O29" s="130"/>
      <c r="P29" s="130"/>
      <c r="Q29" s="130"/>
      <c r="R29" s="130"/>
      <c r="S29" s="130"/>
      <c r="T29" s="130"/>
      <c r="U29" s="130"/>
      <c r="V29" s="125"/>
      <c r="W29" s="125"/>
      <c r="X29" s="125"/>
      <c r="Y29" s="184"/>
      <c r="Z29" s="184"/>
      <c r="AA29" s="184"/>
      <c r="AB29" s="184"/>
      <c r="AC29" s="130"/>
      <c r="AD29" s="130"/>
      <c r="AE29" s="130"/>
      <c r="AF29" s="130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55"/>
      <c r="AU29" s="15"/>
    </row>
    <row r="30" spans="1:49" ht="16.5" customHeight="1" x14ac:dyDescent="0.2">
      <c r="A30" s="199"/>
      <c r="B30" s="186"/>
      <c r="C30" s="186"/>
      <c r="D30" s="186"/>
      <c r="E30" s="186"/>
      <c r="F30" s="184"/>
      <c r="G30" s="184"/>
      <c r="H30" s="184"/>
      <c r="I30" s="184"/>
      <c r="J30" s="184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0"/>
      <c r="V30" s="184"/>
      <c r="W30" s="184"/>
      <c r="X30" s="184"/>
      <c r="Y30" s="184"/>
      <c r="Z30" s="273"/>
      <c r="AA30" s="125"/>
      <c r="AB30" s="130"/>
      <c r="AC30" s="130"/>
      <c r="AD30" s="130"/>
      <c r="AE30" s="130"/>
      <c r="AF30" s="130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55"/>
      <c r="AU30" s="15"/>
      <c r="AV30" s="14"/>
      <c r="AW30" s="14"/>
    </row>
    <row r="31" spans="1:49" ht="16.5" customHeight="1" x14ac:dyDescent="0.2">
      <c r="A31" s="199"/>
      <c r="B31" s="186"/>
      <c r="C31" s="186"/>
      <c r="D31" s="186"/>
      <c r="E31" s="186"/>
      <c r="F31" s="184"/>
      <c r="G31" s="184"/>
      <c r="H31" s="184"/>
      <c r="I31" s="184"/>
      <c r="J31" s="184"/>
      <c r="K31" s="130"/>
      <c r="L31" s="130"/>
      <c r="M31" s="130"/>
      <c r="N31" s="130"/>
      <c r="O31" s="130"/>
      <c r="P31" s="130"/>
      <c r="Q31" s="130"/>
      <c r="R31" s="130"/>
      <c r="S31" s="130"/>
      <c r="T31" s="130"/>
      <c r="U31" s="125"/>
      <c r="V31" s="184"/>
      <c r="W31" s="184"/>
      <c r="X31" s="184"/>
      <c r="Y31" s="184"/>
      <c r="Z31" s="273"/>
      <c r="AA31" s="125"/>
      <c r="AB31" s="130"/>
      <c r="AC31" s="130"/>
      <c r="AD31" s="130"/>
      <c r="AE31" s="130"/>
      <c r="AF31" s="130"/>
      <c r="AG31" s="31"/>
      <c r="AH31" s="31"/>
      <c r="AI31" s="31"/>
      <c r="AJ31" s="31"/>
      <c r="AK31" s="31"/>
      <c r="AL31" s="31"/>
      <c r="AM31" s="131"/>
      <c r="AN31" s="31"/>
      <c r="AO31" s="31"/>
      <c r="AP31" s="31"/>
      <c r="AQ31" s="31"/>
      <c r="AR31" s="55"/>
      <c r="AU31" s="14"/>
      <c r="AV31" s="14"/>
      <c r="AW31" s="14"/>
    </row>
    <row r="32" spans="1:49" ht="16.5" customHeight="1" x14ac:dyDescent="0.2">
      <c r="A32" s="199"/>
      <c r="B32" s="186"/>
      <c r="C32" s="186"/>
      <c r="D32" s="186"/>
      <c r="E32" s="186"/>
      <c r="F32" s="184"/>
      <c r="G32" s="184"/>
      <c r="H32" s="184"/>
      <c r="I32" s="184"/>
      <c r="J32" s="184"/>
      <c r="K32" s="184"/>
      <c r="L32" s="184"/>
      <c r="M32" s="184"/>
      <c r="N32" s="184"/>
      <c r="O32" s="184"/>
      <c r="P32" s="184"/>
      <c r="Q32" s="184"/>
      <c r="R32" s="184"/>
      <c r="S32" s="184"/>
      <c r="T32" s="184"/>
      <c r="U32" s="184"/>
      <c r="V32" s="184"/>
      <c r="W32" s="184"/>
      <c r="X32" s="184"/>
      <c r="Y32" s="184"/>
      <c r="Z32" s="273"/>
      <c r="AA32" s="125"/>
      <c r="AB32" s="130"/>
      <c r="AC32" s="130"/>
      <c r="AD32" s="130"/>
      <c r="AE32" s="130"/>
      <c r="AF32" s="130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55"/>
      <c r="AU32" s="14"/>
      <c r="AV32" s="14"/>
      <c r="AW32" s="14"/>
    </row>
    <row r="33" spans="1:49" ht="16.5" customHeight="1" x14ac:dyDescent="0.2">
      <c r="A33" s="199"/>
      <c r="B33" s="186"/>
      <c r="C33" s="186"/>
      <c r="D33" s="186"/>
      <c r="E33" s="186"/>
      <c r="F33" s="184"/>
      <c r="G33" s="184"/>
      <c r="H33" s="184"/>
      <c r="I33" s="184"/>
      <c r="J33" s="184"/>
      <c r="K33" s="184"/>
      <c r="L33" s="184"/>
      <c r="M33" s="184"/>
      <c r="N33" s="184"/>
      <c r="O33" s="184"/>
      <c r="P33" s="184"/>
      <c r="Q33" s="184"/>
      <c r="R33" s="184"/>
      <c r="S33" s="184"/>
      <c r="T33" s="184"/>
      <c r="U33" s="184"/>
      <c r="V33" s="184"/>
      <c r="W33" s="184"/>
      <c r="X33" s="184"/>
      <c r="Y33" s="184"/>
      <c r="Z33" s="273"/>
      <c r="AA33" s="125"/>
      <c r="AB33" s="130"/>
      <c r="AC33" s="130"/>
      <c r="AD33" s="130"/>
      <c r="AE33" s="130"/>
      <c r="AF33" s="130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55"/>
      <c r="AU33" s="14"/>
      <c r="AV33" s="14"/>
      <c r="AW33" s="14"/>
    </row>
    <row r="34" spans="1:49" ht="16.5" customHeight="1" x14ac:dyDescent="0.2">
      <c r="A34" s="199"/>
      <c r="B34" s="186"/>
      <c r="C34" s="186"/>
      <c r="D34" s="186"/>
      <c r="E34" s="186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273"/>
      <c r="AA34" s="125"/>
      <c r="AB34" s="130"/>
      <c r="AC34" s="130"/>
      <c r="AD34" s="130"/>
      <c r="AE34" s="130"/>
      <c r="AF34" s="130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55"/>
      <c r="AU34" s="14"/>
      <c r="AV34" s="15"/>
      <c r="AW34" s="14"/>
    </row>
    <row r="35" spans="1:49" ht="16.5" customHeight="1" x14ac:dyDescent="0.2">
      <c r="A35" s="199"/>
      <c r="B35" s="186"/>
      <c r="C35" s="186"/>
      <c r="D35" s="186"/>
      <c r="E35" s="186"/>
      <c r="F35" s="184"/>
      <c r="G35" s="184"/>
      <c r="H35" s="184"/>
      <c r="I35" s="184"/>
      <c r="J35" s="132"/>
      <c r="K35" s="133"/>
      <c r="L35" s="184"/>
      <c r="M35" s="184"/>
      <c r="N35" s="184"/>
      <c r="O35" s="184"/>
      <c r="P35" s="184"/>
      <c r="Q35" s="184"/>
      <c r="R35" s="184"/>
      <c r="S35" s="184"/>
      <c r="T35" s="184"/>
      <c r="U35" s="184"/>
      <c r="V35" s="184"/>
      <c r="W35" s="184"/>
      <c r="X35" s="184"/>
      <c r="Y35" s="184"/>
      <c r="Z35" s="273"/>
      <c r="AA35" s="125"/>
      <c r="AB35" s="130"/>
      <c r="AC35" s="130"/>
      <c r="AD35" s="130"/>
      <c r="AE35" s="130"/>
      <c r="AF35" s="130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55"/>
      <c r="AU35" s="14"/>
      <c r="AV35" s="15"/>
      <c r="AW35" s="14"/>
    </row>
    <row r="36" spans="1:49" ht="16.5" customHeight="1" x14ac:dyDescent="0.2">
      <c r="A36" s="199"/>
      <c r="B36" s="186"/>
      <c r="C36" s="186"/>
      <c r="D36" s="186"/>
      <c r="E36" s="186"/>
      <c r="F36" s="184"/>
      <c r="G36" s="184"/>
      <c r="H36" s="184"/>
      <c r="I36" s="184"/>
      <c r="J36" s="132"/>
      <c r="K36" s="133"/>
      <c r="L36" s="184"/>
      <c r="M36" s="184"/>
      <c r="N36" s="184"/>
      <c r="O36" s="184"/>
      <c r="P36" s="184"/>
      <c r="Q36" s="184"/>
      <c r="R36" s="184"/>
      <c r="S36" s="184"/>
      <c r="T36" s="184"/>
      <c r="U36" s="184"/>
      <c r="V36" s="184"/>
      <c r="W36" s="184"/>
      <c r="X36" s="184"/>
      <c r="Y36" s="184"/>
      <c r="Z36" s="273"/>
      <c r="AA36" s="125"/>
      <c r="AB36" s="130"/>
      <c r="AC36" s="130"/>
      <c r="AD36" s="130"/>
      <c r="AE36" s="130"/>
      <c r="AF36" s="130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55"/>
      <c r="AU36" s="14"/>
      <c r="AV36" s="14"/>
      <c r="AW36" s="14"/>
    </row>
    <row r="37" spans="1:49" ht="16.5" customHeight="1" x14ac:dyDescent="0.2">
      <c r="A37" s="199"/>
      <c r="B37" s="186"/>
      <c r="C37" s="186"/>
      <c r="D37" s="186"/>
      <c r="E37" s="186"/>
      <c r="F37" s="184"/>
      <c r="G37" s="184"/>
      <c r="H37" s="184"/>
      <c r="I37" s="184"/>
      <c r="J37" s="132"/>
      <c r="K37" s="133"/>
      <c r="L37" s="184"/>
      <c r="M37" s="184"/>
      <c r="N37" s="184"/>
      <c r="O37" s="184"/>
      <c r="P37" s="184"/>
      <c r="Q37" s="184"/>
      <c r="R37" s="184"/>
      <c r="S37" s="184"/>
      <c r="T37" s="184"/>
      <c r="U37" s="184"/>
      <c r="V37" s="184"/>
      <c r="W37" s="184"/>
      <c r="X37" s="184"/>
      <c r="Y37" s="184"/>
      <c r="Z37" s="273"/>
      <c r="AA37" s="125"/>
      <c r="AB37" s="130"/>
      <c r="AC37" s="130"/>
      <c r="AD37" s="130"/>
      <c r="AE37" s="130"/>
      <c r="AF37" s="130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55"/>
      <c r="AU37" s="16"/>
      <c r="AV37" s="14"/>
      <c r="AW37" s="14"/>
    </row>
    <row r="38" spans="1:49" ht="16.5" customHeight="1" x14ac:dyDescent="0.2">
      <c r="A38" s="199"/>
      <c r="B38" s="186"/>
      <c r="C38" s="186"/>
      <c r="D38" s="186"/>
      <c r="E38" s="186"/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184"/>
      <c r="Q38" s="184"/>
      <c r="R38" s="184"/>
      <c r="S38" s="184"/>
      <c r="T38" s="184"/>
      <c r="U38" s="184"/>
      <c r="V38" s="184"/>
      <c r="W38" s="184"/>
      <c r="X38" s="184"/>
      <c r="Y38" s="184"/>
      <c r="Z38" s="273"/>
      <c r="AA38" s="125"/>
      <c r="AB38" s="130"/>
      <c r="AC38" s="130"/>
      <c r="AD38" s="130"/>
      <c r="AE38" s="130"/>
      <c r="AF38" s="130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55"/>
      <c r="AU38" s="17"/>
      <c r="AV38" s="14"/>
      <c r="AW38" s="14"/>
    </row>
    <row r="39" spans="1:49" ht="16.5" customHeight="1" x14ac:dyDescent="0.2">
      <c r="A39" s="199"/>
      <c r="B39" s="186"/>
      <c r="C39" s="186"/>
      <c r="D39" s="186"/>
      <c r="E39" s="186"/>
      <c r="F39" s="184"/>
      <c r="G39" s="184"/>
      <c r="H39" s="184"/>
      <c r="I39" s="184"/>
      <c r="J39" s="184"/>
      <c r="K39" s="184"/>
      <c r="L39" s="184"/>
      <c r="M39" s="184"/>
      <c r="N39" s="184"/>
      <c r="O39" s="184"/>
      <c r="P39" s="184"/>
      <c r="Q39" s="184"/>
      <c r="R39" s="184"/>
      <c r="S39" s="184"/>
      <c r="T39" s="184"/>
      <c r="U39" s="184"/>
      <c r="V39" s="184"/>
      <c r="W39" s="184"/>
      <c r="X39" s="184"/>
      <c r="Y39" s="184"/>
      <c r="Z39" s="273"/>
      <c r="AA39" s="125"/>
      <c r="AB39" s="130"/>
      <c r="AC39" s="130"/>
      <c r="AD39" s="130"/>
      <c r="AE39" s="130"/>
      <c r="AF39" s="130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55"/>
      <c r="AU39" s="17"/>
      <c r="AV39" s="14"/>
      <c r="AW39" s="14"/>
    </row>
    <row r="40" spans="1:49" ht="16.5" customHeight="1" x14ac:dyDescent="0.2">
      <c r="A40" s="199"/>
      <c r="B40" s="186"/>
      <c r="C40" s="186"/>
      <c r="D40" s="186"/>
      <c r="E40" s="186"/>
      <c r="F40" s="184"/>
      <c r="G40" s="184"/>
      <c r="H40" s="184"/>
      <c r="I40" s="184"/>
      <c r="J40" s="184"/>
      <c r="K40" s="184"/>
      <c r="L40" s="184"/>
      <c r="M40" s="184"/>
      <c r="N40" s="184"/>
      <c r="O40" s="184"/>
      <c r="P40" s="184"/>
      <c r="Q40" s="184"/>
      <c r="R40" s="184"/>
      <c r="S40" s="184"/>
      <c r="T40" s="184"/>
      <c r="U40" s="184"/>
      <c r="V40" s="184"/>
      <c r="W40" s="184"/>
      <c r="X40" s="184"/>
      <c r="Y40" s="184"/>
      <c r="Z40" s="273"/>
      <c r="AA40" s="125"/>
      <c r="AB40" s="130"/>
      <c r="AC40" s="130"/>
      <c r="AD40" s="130"/>
      <c r="AE40" s="130"/>
      <c r="AF40" s="130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55"/>
      <c r="AU40" s="17"/>
      <c r="AV40" s="14"/>
      <c r="AW40" s="14"/>
    </row>
    <row r="41" spans="1:49" ht="16.5" customHeight="1" x14ac:dyDescent="0.2">
      <c r="A41" s="199"/>
      <c r="B41" s="186"/>
      <c r="C41" s="186"/>
      <c r="D41" s="186"/>
      <c r="E41" s="186"/>
      <c r="F41" s="184"/>
      <c r="G41" s="184"/>
      <c r="H41" s="184"/>
      <c r="I41" s="184"/>
      <c r="J41" s="184"/>
      <c r="K41" s="184"/>
      <c r="L41" s="184"/>
      <c r="M41" s="184"/>
      <c r="N41" s="184"/>
      <c r="O41" s="184"/>
      <c r="P41" s="184"/>
      <c r="Q41" s="184"/>
      <c r="R41" s="184"/>
      <c r="S41" s="184"/>
      <c r="T41" s="184"/>
      <c r="U41" s="184"/>
      <c r="V41" s="184"/>
      <c r="W41" s="184"/>
      <c r="X41" s="184"/>
      <c r="Y41" s="184"/>
      <c r="Z41" s="273"/>
      <c r="AA41" s="125"/>
      <c r="AB41" s="130"/>
      <c r="AC41" s="130"/>
      <c r="AD41" s="130"/>
      <c r="AE41" s="130"/>
      <c r="AF41" s="130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55"/>
      <c r="AU41" s="15"/>
      <c r="AV41" s="14"/>
      <c r="AW41" s="14"/>
    </row>
    <row r="42" spans="1:49" ht="16.5" customHeight="1" x14ac:dyDescent="0.2">
      <c r="A42" s="199"/>
      <c r="B42" s="186"/>
      <c r="C42" s="186"/>
      <c r="D42" s="186"/>
      <c r="E42" s="186"/>
      <c r="F42" s="184"/>
      <c r="G42" s="184"/>
      <c r="H42" s="184"/>
      <c r="I42" s="184"/>
      <c r="J42" s="184"/>
      <c r="K42" s="184"/>
      <c r="L42" s="184"/>
      <c r="M42" s="184"/>
      <c r="N42" s="184"/>
      <c r="O42" s="184"/>
      <c r="P42" s="184"/>
      <c r="Q42" s="184"/>
      <c r="R42" s="184"/>
      <c r="S42" s="184"/>
      <c r="T42" s="184"/>
      <c r="U42" s="184"/>
      <c r="V42" s="184"/>
      <c r="W42" s="184"/>
      <c r="X42" s="184"/>
      <c r="Y42" s="184"/>
      <c r="Z42" s="273"/>
      <c r="AA42" s="134"/>
      <c r="AB42" s="135"/>
      <c r="AC42" s="135"/>
      <c r="AD42" s="135"/>
      <c r="AE42" s="135"/>
      <c r="AF42" s="135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55"/>
      <c r="AU42" s="14"/>
      <c r="AV42" s="14"/>
      <c r="AW42" s="14"/>
    </row>
    <row r="43" spans="1:49" ht="16.5" customHeight="1" x14ac:dyDescent="0.2">
      <c r="A43" s="121"/>
      <c r="B43" s="113"/>
      <c r="C43" s="113"/>
      <c r="D43" s="113"/>
      <c r="E43" s="113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28"/>
      <c r="AA43" s="115"/>
      <c r="AB43" s="115"/>
      <c r="AC43" s="115"/>
      <c r="AD43" s="115"/>
      <c r="AE43" s="115"/>
      <c r="AF43" s="115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</row>
    <row r="44" spans="1:49" ht="15.75" customHeight="1" x14ac:dyDescent="0.2">
      <c r="A44" s="121"/>
      <c r="B44" s="116"/>
      <c r="C44" s="116"/>
      <c r="D44" s="116"/>
      <c r="E44" s="116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28"/>
      <c r="AA44" s="28"/>
      <c r="AB44" s="28"/>
      <c r="AC44" s="28"/>
      <c r="AD44" s="28"/>
      <c r="AE44" s="28"/>
      <c r="AF44" s="28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</row>
    <row r="45" spans="1:49" ht="15.75" customHeight="1" x14ac:dyDescent="0.2">
      <c r="A45" s="121"/>
      <c r="B45" s="113"/>
      <c r="C45" s="113"/>
      <c r="D45" s="113"/>
      <c r="E45" s="113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28"/>
      <c r="AA45" s="28"/>
      <c r="AB45" s="28"/>
      <c r="AC45" s="28"/>
      <c r="AD45" s="28"/>
      <c r="AE45" s="28"/>
      <c r="AF45" s="28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</row>
    <row r="46" spans="1:49" ht="15.75" customHeight="1" x14ac:dyDescent="0.2">
      <c r="A46" s="11"/>
      <c r="B46" s="6"/>
      <c r="C46" s="6"/>
      <c r="D46" s="6"/>
      <c r="E46" s="6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2"/>
      <c r="AA46" s="2"/>
      <c r="AB46" s="2"/>
      <c r="AC46" s="2"/>
      <c r="AD46" s="2"/>
      <c r="AE46" s="2"/>
      <c r="AF46" s="2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1:49" ht="16.5" customHeight="1" x14ac:dyDescent="0.2">
      <c r="A47" s="11"/>
      <c r="B47" s="4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2"/>
      <c r="AA47" s="2"/>
      <c r="AB47" s="2"/>
      <c r="AC47" s="2"/>
      <c r="AD47" s="2"/>
      <c r="AE47" s="2"/>
      <c r="AF47" s="2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1:49" ht="15.75" customHeight="1" x14ac:dyDescent="0.2">
      <c r="A48" s="11"/>
      <c r="B48" s="6"/>
      <c r="C48" s="6"/>
      <c r="D48" s="6"/>
      <c r="E48" s="6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2"/>
      <c r="AA48" s="2"/>
      <c r="AB48" s="2"/>
      <c r="AC48" s="2"/>
      <c r="AD48" s="2"/>
      <c r="AE48" s="2"/>
      <c r="AF48" s="2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1:44" ht="17.25" customHeight="1" x14ac:dyDescent="0.2">
      <c r="A49" s="11"/>
      <c r="B49" s="4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2"/>
      <c r="AA49" s="2"/>
      <c r="AB49" s="2"/>
      <c r="AC49" s="2"/>
      <c r="AD49" s="2"/>
      <c r="AE49" s="2"/>
      <c r="AF49" s="2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1:44" ht="15.75" customHeight="1" x14ac:dyDescent="0.2">
      <c r="A50" s="11"/>
      <c r="B50" s="6"/>
      <c r="C50" s="6"/>
      <c r="D50" s="6"/>
      <c r="E50" s="6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2"/>
      <c r="AA50" s="2"/>
      <c r="AB50" s="2"/>
      <c r="AC50" s="2"/>
      <c r="AD50" s="2"/>
      <c r="AE50" s="2"/>
      <c r="AF50" s="2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1:44" ht="16.5" customHeight="1" x14ac:dyDescent="0.2">
      <c r="A51" s="11"/>
      <c r="B51" s="4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2"/>
      <c r="AA51" s="2"/>
      <c r="AB51" s="2"/>
      <c r="AC51" s="2"/>
      <c r="AD51" s="2"/>
      <c r="AE51" s="2"/>
      <c r="AF51" s="2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1:44" ht="15.75" customHeight="1" x14ac:dyDescent="0.2">
      <c r="A52" s="11"/>
      <c r="B52" s="6"/>
      <c r="C52" s="6"/>
      <c r="D52" s="6"/>
      <c r="E52" s="6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2"/>
      <c r="AA52" s="2"/>
      <c r="AB52" s="2"/>
      <c r="AC52" s="2"/>
      <c r="AD52" s="2"/>
      <c r="AE52" s="2"/>
      <c r="AF52" s="2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1:44" ht="16.5" customHeight="1" x14ac:dyDescent="0.2">
      <c r="A53" s="11"/>
      <c r="B53" s="18"/>
      <c r="C53" s="18"/>
      <c r="D53" s="18"/>
      <c r="E53" s="18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2"/>
      <c r="AA53" s="2"/>
      <c r="AB53" s="2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1:44" ht="14.25" customHeight="1" x14ac:dyDescent="0.2">
      <c r="A54" s="11"/>
      <c r="B54" s="6"/>
      <c r="C54" s="6"/>
      <c r="D54" s="6"/>
      <c r="E54" s="6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2"/>
      <c r="AA54" s="2"/>
      <c r="AB54" s="2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1:44" ht="16.5" customHeight="1" x14ac:dyDescent="0.2">
      <c r="A55" s="11"/>
      <c r="B55" s="4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2"/>
      <c r="AA55" s="2"/>
      <c r="AB55" s="2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1:44" ht="16.5" customHeight="1" x14ac:dyDescent="0.2">
      <c r="A56" s="11"/>
      <c r="B56" s="6"/>
      <c r="C56" s="6"/>
      <c r="D56" s="6"/>
      <c r="E56" s="6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2"/>
      <c r="AA56" s="2"/>
      <c r="AB56" s="2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1:44" ht="16.5" customHeight="1" x14ac:dyDescent="0.2">
      <c r="A57" s="11"/>
      <c r="B57" s="4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2"/>
      <c r="AA57" s="2"/>
      <c r="AB57" s="2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1:44" ht="16.5" customHeight="1" x14ac:dyDescent="0.2">
      <c r="A58" s="11"/>
      <c r="B58" s="4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2"/>
      <c r="AA58" s="2"/>
      <c r="AB58" s="2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1:44" ht="16.5" customHeight="1" x14ac:dyDescent="0.2">
      <c r="A59" s="11"/>
      <c r="B59" s="4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2"/>
      <c r="AA59" s="2"/>
    </row>
    <row r="60" spans="1:44" ht="16.5" customHeight="1" x14ac:dyDescent="0.2">
      <c r="A60" s="11"/>
      <c r="B60" s="7"/>
      <c r="C60" s="7"/>
      <c r="D60" s="7"/>
      <c r="E60" s="7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2"/>
      <c r="AA60" s="2"/>
    </row>
    <row r="61" spans="1:44" ht="15.75" customHeight="1" x14ac:dyDescent="0.2">
      <c r="A61" s="11"/>
      <c r="B61" s="7"/>
      <c r="C61" s="7"/>
      <c r="D61" s="7"/>
      <c r="E61" s="7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2"/>
      <c r="AA61" s="2"/>
    </row>
    <row r="62" spans="1:44" ht="16.5" customHeight="1" x14ac:dyDescent="0.2">
      <c r="A62" s="11"/>
      <c r="B62" s="7"/>
      <c r="C62" s="7"/>
      <c r="D62" s="7"/>
      <c r="E62" s="7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2"/>
      <c r="AA62" s="2"/>
    </row>
    <row r="63" spans="1:44" ht="16.5" customHeight="1" x14ac:dyDescent="0.2">
      <c r="A63" s="11"/>
      <c r="B63" s="7"/>
      <c r="C63" s="7"/>
      <c r="D63" s="7"/>
      <c r="E63" s="7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2"/>
      <c r="AA63" s="2"/>
    </row>
    <row r="64" spans="1:44" ht="16.5" customHeight="1" x14ac:dyDescent="0.2">
      <c r="A64" s="11"/>
      <c r="B64" s="7"/>
      <c r="C64" s="7"/>
      <c r="D64" s="7"/>
      <c r="E64" s="7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2"/>
      <c r="AA64" s="2"/>
    </row>
    <row r="65" spans="1:27" ht="16.5" customHeight="1" x14ac:dyDescent="0.2">
      <c r="A65" s="11"/>
      <c r="B65" s="7"/>
      <c r="C65" s="7"/>
      <c r="D65" s="7"/>
      <c r="E65" s="7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2"/>
      <c r="AA65" s="2"/>
    </row>
    <row r="66" spans="1:27" ht="16.5" customHeight="1" x14ac:dyDescent="0.2">
      <c r="A66" s="11"/>
      <c r="B66" s="7"/>
      <c r="C66" s="7"/>
      <c r="D66" s="7"/>
      <c r="E66" s="7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2"/>
      <c r="AA66" s="2"/>
    </row>
    <row r="67" spans="1:27" ht="16.5" customHeight="1" x14ac:dyDescent="0.2">
      <c r="A67" s="11"/>
      <c r="B67" s="7"/>
      <c r="C67" s="7"/>
      <c r="D67" s="7"/>
      <c r="E67" s="7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2"/>
      <c r="AA67" s="2"/>
    </row>
    <row r="68" spans="1:27" ht="16.5" customHeight="1" x14ac:dyDescent="0.2">
      <c r="A68" s="11"/>
      <c r="B68" s="7"/>
      <c r="C68" s="7"/>
      <c r="D68" s="7"/>
      <c r="E68" s="7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2"/>
      <c r="AA68" s="2"/>
    </row>
    <row r="69" spans="1:27" ht="16.5" customHeight="1" x14ac:dyDescent="0.2">
      <c r="A69" s="11"/>
      <c r="B69" s="7"/>
      <c r="C69" s="7"/>
      <c r="D69" s="7"/>
      <c r="E69" s="7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2"/>
      <c r="AA69" s="2"/>
    </row>
    <row r="70" spans="1:27" ht="5.25" customHeight="1" x14ac:dyDescent="0.2">
      <c r="A70" s="11"/>
      <c r="B70" s="7"/>
      <c r="C70" s="7"/>
      <c r="D70" s="7"/>
      <c r="E70" s="7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2"/>
      <c r="AA70" s="2"/>
    </row>
    <row r="71" spans="1:27" ht="14.25" customHeight="1" x14ac:dyDescent="0.2">
      <c r="A71" s="11"/>
      <c r="B71" s="741"/>
      <c r="C71" s="741"/>
      <c r="D71" s="741"/>
      <c r="E71" s="741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13"/>
      <c r="W71" s="13"/>
      <c r="X71" s="13"/>
      <c r="Y71" s="13"/>
      <c r="Z71" s="13"/>
      <c r="AA71" s="13"/>
    </row>
    <row r="72" spans="1:27" ht="14.25" customHeight="1" x14ac:dyDescent="0.2">
      <c r="A72" s="11"/>
      <c r="B72" s="4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2"/>
      <c r="AA72" s="2"/>
    </row>
    <row r="73" spans="1:27" ht="14.25" customHeight="1" x14ac:dyDescent="0.2">
      <c r="A73" s="11"/>
      <c r="B73" s="11"/>
      <c r="C73" s="11"/>
      <c r="D73" s="12"/>
      <c r="E73" s="12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11"/>
      <c r="R73" s="11"/>
      <c r="S73" s="11"/>
      <c r="T73" s="11"/>
      <c r="U73" s="13"/>
      <c r="V73" s="5"/>
      <c r="W73" s="5"/>
      <c r="X73" s="5"/>
      <c r="Y73" s="5"/>
      <c r="Z73" s="2"/>
      <c r="AA73" s="2"/>
    </row>
    <row r="74" spans="1:27" ht="14.25" customHeight="1" x14ac:dyDescent="0.2">
      <c r="A74" s="11"/>
      <c r="B74" s="6"/>
      <c r="C74" s="6"/>
      <c r="D74" s="6"/>
      <c r="E74" s="6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2"/>
      <c r="AA74" s="2"/>
    </row>
    <row r="75" spans="1:27" ht="14.25" customHeight="1" x14ac:dyDescent="0.2">
      <c r="A75" s="11"/>
      <c r="B75" s="4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2"/>
      <c r="AA75" s="2"/>
    </row>
    <row r="76" spans="1:27" ht="14.25" customHeight="1" x14ac:dyDescent="0.2">
      <c r="A76" s="11"/>
      <c r="B76" s="6"/>
      <c r="C76" s="6"/>
      <c r="D76" s="6"/>
      <c r="E76" s="6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</row>
    <row r="77" spans="1:27" ht="15" customHeight="1" x14ac:dyDescent="0.2">
      <c r="A77" s="11"/>
      <c r="B77" s="4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</row>
    <row r="78" spans="1:27" ht="14.25" customHeight="1" x14ac:dyDescent="0.2">
      <c r="A78" s="11"/>
      <c r="B78" s="6"/>
      <c r="C78" s="6"/>
      <c r="D78" s="6"/>
      <c r="E78" s="6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</row>
  </sheetData>
  <mergeCells count="42">
    <mergeCell ref="V3:AD4"/>
    <mergeCell ref="AE3:AJ4"/>
    <mergeCell ref="AK3:AR4"/>
    <mergeCell ref="A1:AR1"/>
    <mergeCell ref="AK6:AR6"/>
    <mergeCell ref="A6:F6"/>
    <mergeCell ref="G6:O6"/>
    <mergeCell ref="P6:U6"/>
    <mergeCell ref="V6:AD6"/>
    <mergeCell ref="AE6:AJ6"/>
    <mergeCell ref="A3:F4"/>
    <mergeCell ref="G3:O4"/>
    <mergeCell ref="P3:U4"/>
    <mergeCell ref="A8:D8"/>
    <mergeCell ref="E8:I8"/>
    <mergeCell ref="J8:R8"/>
    <mergeCell ref="S8:U8"/>
    <mergeCell ref="B71:E71"/>
    <mergeCell ref="A14:D14"/>
    <mergeCell ref="E14:I14"/>
    <mergeCell ref="J14:R14"/>
    <mergeCell ref="S14:U14"/>
    <mergeCell ref="S9:U9"/>
    <mergeCell ref="A10:D10"/>
    <mergeCell ref="E10:I10"/>
    <mergeCell ref="J10:R10"/>
    <mergeCell ref="E12:I12"/>
    <mergeCell ref="J12:R12"/>
    <mergeCell ref="S12:U12"/>
    <mergeCell ref="A13:D13"/>
    <mergeCell ref="E13:I13"/>
    <mergeCell ref="J13:R13"/>
    <mergeCell ref="S13:U13"/>
    <mergeCell ref="A9:D9"/>
    <mergeCell ref="E9:I9"/>
    <mergeCell ref="J9:R9"/>
    <mergeCell ref="S10:U10"/>
    <mergeCell ref="A11:D11"/>
    <mergeCell ref="E11:I11"/>
    <mergeCell ref="J11:R11"/>
    <mergeCell ref="S11:U11"/>
    <mergeCell ref="A12:D12"/>
  </mergeCells>
  <phoneticPr fontId="128" type="noConversion"/>
  <conditionalFormatting sqref="E12:I13">
    <cfRule type="expression" dxfId="3" priority="2" stopIfTrue="1">
      <formula>"NOUVEAU COLORIS"</formula>
    </cfRule>
  </conditionalFormatting>
  <conditionalFormatting sqref="AA9:AA13 AB11:AC13">
    <cfRule type="cellIs" priority="3" stopIfTrue="1" operator="equal">
      <formula>0</formula>
    </cfRule>
    <cfRule type="cellIs" priority="4" stopIfTrue="1" operator="equal">
      <formula>0</formula>
    </cfRule>
  </conditionalFormatting>
  <conditionalFormatting sqref="E9:I11">
    <cfRule type="expression" dxfId="2" priority="1" stopIfTrue="1">
      <formula>"NOUVEAU COLORIS"</formula>
    </cfRule>
  </conditionalFormatting>
  <pageMargins left="0.78749999999999998" right="0.78749999999999998" top="1.0527777777777778" bottom="1.0527777777777778" header="0.78749999999999998" footer="0.78749999999999998"/>
  <pageSetup paperSize="9" scale="60" firstPageNumber="0" orientation="landscape" r:id="rId1"/>
  <headerFooter alignWithMargins="0">
    <oddHeader>&amp;C&amp;"Times New Roman,Normal"&amp;12&amp;A</oddHeader>
    <oddFooter>&amp;C&amp;"Times New Roman,Normal"&amp;12Page &amp;P</oddFooter>
  </headerFooter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Feuil1!$B$2:$B$4</xm:f>
          </x14:formula1>
          <xm:sqref>E12:I13</xm:sqref>
        </x14:dataValidation>
        <x14:dataValidation type="list" allowBlank="1" showInputMessage="1" showErrorMessage="1">
          <x14:formula1>
            <xm:f>[1]Feuil1!#REF!</xm:f>
          </x14:formula1>
          <xm:sqref>E9:I9</xm:sqref>
        </x14:dataValidation>
        <x14:dataValidation type="list" allowBlank="1" showInputMessage="1" showErrorMessage="1">
          <x14:formula1>
            <xm:f>[1]Feuil1!#REF!</xm:f>
          </x14:formula1>
          <xm:sqref>E10:I11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R70"/>
  <sheetViews>
    <sheetView showGridLines="0" view="pageBreakPreview" zoomScale="90" zoomScaleNormal="75" zoomScaleSheetLayoutView="90" zoomScalePageLayoutView="25" workbookViewId="0">
      <selection activeCell="AS69" sqref="A69:XFD70"/>
    </sheetView>
  </sheetViews>
  <sheetFormatPr defaultColWidth="11.42578125" defaultRowHeight="12.75" x14ac:dyDescent="0.2"/>
  <cols>
    <col min="1" max="2" width="4.7109375" style="1" customWidth="1"/>
    <col min="3" max="3" width="5.140625" style="1" customWidth="1"/>
    <col min="4" max="4" width="2.5703125" style="1" customWidth="1"/>
    <col min="5" max="5" width="4.7109375" style="1" customWidth="1"/>
    <col min="6" max="6" width="4.7109375" style="2" customWidth="1"/>
    <col min="7" max="11" width="5.7109375" style="1" customWidth="1"/>
    <col min="12" max="12" width="15.7109375" style="1" customWidth="1"/>
    <col min="13" max="13" width="6.140625" style="1" customWidth="1"/>
    <col min="14" max="14" width="8" style="1" customWidth="1"/>
    <col min="15" max="19" width="4.7109375" style="1" customWidth="1"/>
    <col min="20" max="20" width="5.42578125" style="1" customWidth="1"/>
    <col min="21" max="21" width="7.85546875" style="504" customWidth="1"/>
    <col min="22" max="22" width="8.5703125" style="504" customWidth="1"/>
    <col min="23" max="23" width="7.7109375" style="504" customWidth="1"/>
    <col min="24" max="24" width="6.7109375" style="1" customWidth="1"/>
    <col min="25" max="25" width="11" style="1" customWidth="1"/>
    <col min="26" max="26" width="4.42578125" style="1" customWidth="1"/>
    <col min="27" max="28" width="5.7109375" style="504" customWidth="1"/>
    <col min="29" max="29" width="5.7109375" style="446" customWidth="1"/>
    <col min="30" max="44" width="5.7109375" style="3" customWidth="1"/>
    <col min="45" max="45" width="4.7109375" style="3" customWidth="1"/>
    <col min="46" max="16384" width="11.42578125" style="3"/>
  </cols>
  <sheetData>
    <row r="1" spans="1:44" ht="49.5" customHeight="1" x14ac:dyDescent="0.2">
      <c r="A1" s="909" t="s">
        <v>43</v>
      </c>
      <c r="B1" s="910"/>
      <c r="C1" s="910"/>
      <c r="D1" s="910"/>
      <c r="E1" s="910"/>
      <c r="F1" s="910"/>
      <c r="G1" s="910"/>
      <c r="H1" s="910"/>
      <c r="I1" s="910"/>
      <c r="J1" s="910"/>
      <c r="K1" s="910"/>
      <c r="L1" s="910"/>
      <c r="M1" s="910"/>
      <c r="N1" s="910"/>
      <c r="O1" s="910"/>
      <c r="P1" s="910"/>
      <c r="Q1" s="910"/>
      <c r="R1" s="910"/>
      <c r="S1" s="910"/>
      <c r="T1" s="910"/>
      <c r="U1" s="910"/>
      <c r="V1" s="910"/>
      <c r="W1" s="910"/>
      <c r="X1" s="910"/>
      <c r="Y1" s="910"/>
      <c r="Z1" s="910"/>
      <c r="AA1" s="910"/>
      <c r="AB1" s="910"/>
      <c r="AC1" s="910"/>
      <c r="AD1" s="910"/>
      <c r="AE1" s="910"/>
      <c r="AF1" s="910"/>
      <c r="AG1" s="910"/>
      <c r="AH1" s="910"/>
      <c r="AI1" s="910"/>
      <c r="AJ1" s="910"/>
      <c r="AK1" s="910"/>
      <c r="AL1" s="910"/>
      <c r="AM1" s="910"/>
      <c r="AN1" s="910"/>
      <c r="AO1" s="910"/>
      <c r="AP1" s="910"/>
      <c r="AQ1" s="910" t="s">
        <v>0</v>
      </c>
      <c r="AR1" s="911">
        <v>3</v>
      </c>
    </row>
    <row r="2" spans="1:44" ht="6" customHeight="1" x14ac:dyDescent="0.2">
      <c r="A2" s="59"/>
      <c r="B2" s="25"/>
      <c r="C2" s="26"/>
      <c r="D2" s="26"/>
      <c r="E2" s="26"/>
      <c r="F2" s="26"/>
      <c r="G2" s="26"/>
      <c r="H2" s="26"/>
      <c r="I2" s="26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498"/>
      <c r="V2" s="498"/>
      <c r="W2" s="498"/>
      <c r="X2" s="72"/>
      <c r="Y2" s="72"/>
      <c r="Z2" s="72"/>
      <c r="AA2" s="501"/>
      <c r="AB2" s="501"/>
      <c r="AC2" s="505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136"/>
    </row>
    <row r="3" spans="1:44" ht="21" customHeight="1" x14ac:dyDescent="0.2">
      <c r="A3" s="922" t="s">
        <v>107</v>
      </c>
      <c r="B3" s="922"/>
      <c r="C3" s="922"/>
      <c r="D3" s="922"/>
      <c r="E3" s="922"/>
      <c r="F3" s="922"/>
      <c r="G3" s="924" t="str">
        <f>'DESCRIBING SHEET'!N3</f>
        <v>DISTRICT 3 IN 1 JKT M</v>
      </c>
      <c r="H3" s="924"/>
      <c r="I3" s="924"/>
      <c r="J3" s="924"/>
      <c r="K3" s="924"/>
      <c r="L3" s="924"/>
      <c r="M3" s="924"/>
      <c r="N3" s="924"/>
      <c r="O3" s="924"/>
      <c r="P3" s="922" t="s">
        <v>1</v>
      </c>
      <c r="Q3" s="922"/>
      <c r="R3" s="922"/>
      <c r="S3" s="922"/>
      <c r="T3" s="922"/>
      <c r="U3" s="922"/>
      <c r="V3" s="902" t="str">
        <f>'DESCRIBING SHEET'!Z3</f>
        <v>EIV4462</v>
      </c>
      <c r="W3" s="902"/>
      <c r="X3" s="902"/>
      <c r="Y3" s="902"/>
      <c r="Z3" s="902"/>
      <c r="AA3" s="902"/>
      <c r="AB3" s="902"/>
      <c r="AC3" s="902"/>
      <c r="AD3" s="902"/>
      <c r="AE3" s="922" t="s">
        <v>30</v>
      </c>
      <c r="AF3" s="922"/>
      <c r="AG3" s="922"/>
      <c r="AH3" s="922"/>
      <c r="AI3" s="922"/>
      <c r="AJ3" s="922"/>
      <c r="AK3" s="873" t="str">
        <f>'DESCRIBING SHEET'!AL3</f>
        <v xml:space="preserve">NEW DEFENDER DISCOVERY + DEFENDER MOTLEY </v>
      </c>
      <c r="AL3" s="873"/>
      <c r="AM3" s="873"/>
      <c r="AN3" s="873"/>
      <c r="AO3" s="873"/>
      <c r="AP3" s="873"/>
      <c r="AQ3" s="873"/>
      <c r="AR3" s="873"/>
    </row>
    <row r="4" spans="1:44" ht="32.25" customHeight="1" x14ac:dyDescent="0.2">
      <c r="A4" s="923"/>
      <c r="B4" s="923"/>
      <c r="C4" s="923"/>
      <c r="D4" s="923"/>
      <c r="E4" s="923"/>
      <c r="F4" s="923"/>
      <c r="G4" s="925"/>
      <c r="H4" s="925"/>
      <c r="I4" s="925"/>
      <c r="J4" s="925"/>
      <c r="K4" s="925"/>
      <c r="L4" s="925"/>
      <c r="M4" s="925"/>
      <c r="N4" s="925"/>
      <c r="O4" s="925"/>
      <c r="P4" s="923"/>
      <c r="Q4" s="923"/>
      <c r="R4" s="923"/>
      <c r="S4" s="923"/>
      <c r="T4" s="923"/>
      <c r="U4" s="923"/>
      <c r="V4" s="901"/>
      <c r="W4" s="901"/>
      <c r="X4" s="901"/>
      <c r="Y4" s="901"/>
      <c r="Z4" s="901"/>
      <c r="AA4" s="901"/>
      <c r="AB4" s="901"/>
      <c r="AC4" s="901"/>
      <c r="AD4" s="901"/>
      <c r="AE4" s="923"/>
      <c r="AF4" s="923"/>
      <c r="AG4" s="923"/>
      <c r="AH4" s="923"/>
      <c r="AI4" s="923"/>
      <c r="AJ4" s="923"/>
      <c r="AK4" s="871"/>
      <c r="AL4" s="871"/>
      <c r="AM4" s="871"/>
      <c r="AN4" s="871"/>
      <c r="AO4" s="871"/>
      <c r="AP4" s="871"/>
      <c r="AQ4" s="871"/>
      <c r="AR4" s="871"/>
    </row>
    <row r="5" spans="1:44" ht="5.25" customHeight="1" x14ac:dyDescent="0.2">
      <c r="A5" s="59"/>
      <c r="B5" s="25"/>
      <c r="C5" s="32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499"/>
      <c r="V5" s="499"/>
      <c r="W5" s="499"/>
      <c r="X5" s="25"/>
      <c r="Y5" s="25"/>
      <c r="Z5" s="25"/>
      <c r="AA5" s="499"/>
      <c r="AB5" s="499"/>
      <c r="AC5" s="499"/>
      <c r="AD5" s="25"/>
      <c r="AE5" s="29"/>
      <c r="AF5" s="29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60"/>
    </row>
    <row r="6" spans="1:44" ht="32.25" customHeight="1" x14ac:dyDescent="0.2">
      <c r="A6" s="895" t="s">
        <v>35</v>
      </c>
      <c r="B6" s="895"/>
      <c r="C6" s="895"/>
      <c r="D6" s="895"/>
      <c r="E6" s="895"/>
      <c r="F6" s="895"/>
      <c r="G6" s="896" t="str">
        <f>'DESCRIBING SHEET'!N6</f>
        <v>CROSSOVER SERIES</v>
      </c>
      <c r="H6" s="896"/>
      <c r="I6" s="896"/>
      <c r="J6" s="896"/>
      <c r="K6" s="896"/>
      <c r="L6" s="896"/>
      <c r="M6" s="896"/>
      <c r="N6" s="896"/>
      <c r="O6" s="896"/>
      <c r="P6" s="895" t="s">
        <v>31</v>
      </c>
      <c r="Q6" s="895"/>
      <c r="R6" s="895"/>
      <c r="S6" s="895"/>
      <c r="T6" s="895"/>
      <c r="U6" s="895"/>
      <c r="V6" s="896" t="str">
        <f>'DESCRIBING SHEET'!Z6</f>
        <v>FW18/19</v>
      </c>
      <c r="W6" s="896"/>
      <c r="X6" s="896"/>
      <c r="Y6" s="896"/>
      <c r="Z6" s="896"/>
      <c r="AA6" s="896"/>
      <c r="AB6" s="896"/>
      <c r="AC6" s="896"/>
      <c r="AD6" s="896"/>
      <c r="AE6" s="895" t="s">
        <v>32</v>
      </c>
      <c r="AF6" s="895"/>
      <c r="AG6" s="895"/>
      <c r="AH6" s="895"/>
      <c r="AI6" s="895"/>
      <c r="AJ6" s="895"/>
      <c r="AK6" s="896" t="str">
        <f>'DESCRIBING SHEET'!AL6</f>
        <v>PRIMA</v>
      </c>
      <c r="AL6" s="896"/>
      <c r="AM6" s="896"/>
      <c r="AN6" s="896"/>
      <c r="AO6" s="896"/>
      <c r="AP6" s="896"/>
      <c r="AQ6" s="896"/>
      <c r="AR6" s="896"/>
    </row>
    <row r="7" spans="1:44" ht="16.5" customHeight="1" x14ac:dyDescent="0.2">
      <c r="A7" s="137"/>
      <c r="B7" s="123"/>
      <c r="C7" s="123"/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500"/>
      <c r="V7" s="500"/>
      <c r="W7" s="500"/>
      <c r="X7" s="123"/>
      <c r="Y7" s="123"/>
      <c r="Z7" s="123"/>
      <c r="AA7" s="500"/>
      <c r="AB7" s="500"/>
      <c r="AC7" s="500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38"/>
    </row>
    <row r="8" spans="1:44" ht="16.5" customHeight="1" x14ac:dyDescent="0.2">
      <c r="A8" s="278"/>
      <c r="B8" s="276"/>
      <c r="C8" s="28"/>
      <c r="D8" s="28"/>
      <c r="E8" s="28"/>
      <c r="F8" s="28"/>
      <c r="G8" s="276"/>
      <c r="H8" s="276"/>
      <c r="I8" s="276"/>
      <c r="J8" s="276"/>
      <c r="K8" s="276"/>
      <c r="L8" s="276"/>
      <c r="M8" s="276"/>
      <c r="N8" s="276"/>
      <c r="O8" s="28"/>
      <c r="P8" s="28"/>
      <c r="Q8" s="28"/>
      <c r="R8" s="28"/>
      <c r="S8" s="28"/>
      <c r="T8" s="28"/>
      <c r="U8" s="501"/>
      <c r="V8" s="501"/>
      <c r="W8" s="501"/>
      <c r="X8" s="28"/>
      <c r="Y8" s="28"/>
      <c r="Z8" s="28"/>
      <c r="AA8" s="501"/>
      <c r="AB8" s="501"/>
      <c r="AC8" s="505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136"/>
    </row>
    <row r="9" spans="1:44" s="36" customFormat="1" ht="43.5" customHeight="1" x14ac:dyDescent="0.2">
      <c r="A9" s="278"/>
      <c r="B9" s="276"/>
      <c r="C9" s="28"/>
      <c r="D9" s="28"/>
      <c r="E9" s="28"/>
      <c r="F9" s="28"/>
      <c r="G9" s="276"/>
      <c r="H9" s="276"/>
      <c r="I9" s="276"/>
      <c r="J9" s="276"/>
      <c r="K9" s="276"/>
      <c r="L9" s="276"/>
      <c r="M9" s="276"/>
      <c r="N9" s="276"/>
      <c r="O9" s="28"/>
      <c r="P9" s="28"/>
      <c r="Q9" s="28"/>
      <c r="R9" s="28"/>
      <c r="S9" s="28"/>
      <c r="T9" s="28"/>
      <c r="U9" s="912" t="str">
        <f>COLOURWAYS!J9</f>
        <v>NIGHTFALL</v>
      </c>
      <c r="V9" s="913"/>
      <c r="W9" s="914"/>
      <c r="X9" s="915" t="str">
        <f>COLOURWAYS!J10</f>
        <v>RAVEN</v>
      </c>
      <c r="Y9" s="915"/>
      <c r="Z9" s="915"/>
      <c r="AA9" s="916" t="str">
        <f>COLOURWAYS!J11</f>
        <v>DEEP JUNGLE/BLACK</v>
      </c>
      <c r="AB9" s="916"/>
      <c r="AC9" s="916"/>
      <c r="AD9" s="915"/>
      <c r="AE9" s="915"/>
      <c r="AF9" s="915"/>
      <c r="AG9" s="915"/>
      <c r="AH9" s="915"/>
      <c r="AI9" s="915"/>
      <c r="AJ9" s="915"/>
      <c r="AK9" s="915"/>
      <c r="AL9" s="915"/>
      <c r="AM9" s="915"/>
      <c r="AN9" s="915"/>
      <c r="AO9" s="915"/>
      <c r="AP9" s="915"/>
      <c r="AQ9" s="915"/>
      <c r="AR9" s="915"/>
    </row>
    <row r="10" spans="1:44" s="36" customFormat="1" ht="39.75" customHeight="1" x14ac:dyDescent="0.2">
      <c r="A10" s="278"/>
      <c r="B10" s="276"/>
      <c r="C10" s="28"/>
      <c r="D10" s="28"/>
      <c r="E10" s="28"/>
      <c r="F10" s="28"/>
      <c r="G10" s="276"/>
      <c r="H10" s="276"/>
      <c r="I10" s="276"/>
      <c r="J10" s="276"/>
      <c r="K10" s="276"/>
      <c r="L10" s="276"/>
      <c r="M10" s="276"/>
      <c r="N10" s="276"/>
      <c r="O10" s="28"/>
      <c r="P10" s="28"/>
      <c r="Q10" s="28"/>
      <c r="R10" s="28"/>
      <c r="S10" s="28"/>
      <c r="T10" s="28"/>
      <c r="U10" s="918">
        <f>COLOURWAYS!A9</f>
        <v>7986</v>
      </c>
      <c r="V10" s="919"/>
      <c r="W10" s="920"/>
      <c r="X10" s="917">
        <f>COLOURWAYS!A10</f>
        <v>7391</v>
      </c>
      <c r="Y10" s="917"/>
      <c r="Z10" s="917"/>
      <c r="AA10" s="921">
        <f>COLOURWAYS!A11</f>
        <v>8640</v>
      </c>
      <c r="AB10" s="921"/>
      <c r="AC10" s="921"/>
      <c r="AD10" s="917"/>
      <c r="AE10" s="917"/>
      <c r="AF10" s="917"/>
      <c r="AG10" s="917"/>
      <c r="AH10" s="917"/>
      <c r="AI10" s="917"/>
      <c r="AJ10" s="917"/>
      <c r="AK10" s="917"/>
      <c r="AL10" s="917"/>
      <c r="AM10" s="917"/>
      <c r="AN10" s="917"/>
      <c r="AO10" s="917"/>
      <c r="AP10" s="917"/>
      <c r="AQ10" s="917"/>
      <c r="AR10" s="917"/>
    </row>
    <row r="11" spans="1:44" ht="30" customHeight="1" x14ac:dyDescent="0.2">
      <c r="A11" s="275"/>
      <c r="B11" s="894"/>
      <c r="C11" s="894"/>
      <c r="D11" s="894"/>
      <c r="E11" s="894" t="s">
        <v>8</v>
      </c>
      <c r="F11" s="894"/>
      <c r="G11" s="894"/>
      <c r="H11" s="894"/>
      <c r="I11" s="894"/>
      <c r="J11" s="894"/>
      <c r="K11" s="894"/>
      <c r="L11" s="894"/>
      <c r="M11" s="894"/>
      <c r="N11" s="894"/>
      <c r="O11" s="894" t="s">
        <v>9</v>
      </c>
      <c r="P11" s="894"/>
      <c r="Q11" s="894"/>
      <c r="R11" s="894"/>
      <c r="S11" s="894"/>
      <c r="T11" s="894"/>
      <c r="U11" s="894" t="s">
        <v>46</v>
      </c>
      <c r="V11" s="894"/>
      <c r="W11" s="894"/>
      <c r="X11" s="894"/>
      <c r="Y11" s="894"/>
      <c r="Z11" s="894"/>
      <c r="AA11" s="894"/>
      <c r="AB11" s="894"/>
      <c r="AC11" s="894"/>
      <c r="AD11" s="894"/>
      <c r="AE11" s="894"/>
      <c r="AF11" s="894"/>
      <c r="AG11" s="894"/>
      <c r="AH11" s="894"/>
      <c r="AI11" s="894"/>
      <c r="AJ11" s="894"/>
      <c r="AK11" s="894"/>
      <c r="AL11" s="894"/>
      <c r="AM11" s="894"/>
      <c r="AN11" s="894"/>
      <c r="AO11" s="894"/>
      <c r="AP11" s="894"/>
      <c r="AQ11" s="894"/>
      <c r="AR11" s="894"/>
    </row>
    <row r="12" spans="1:44" ht="36" customHeight="1" x14ac:dyDescent="0.2">
      <c r="A12" s="897" t="s">
        <v>11</v>
      </c>
      <c r="B12" s="887"/>
      <c r="C12" s="887"/>
      <c r="D12" s="887"/>
      <c r="E12" s="903" t="s">
        <v>12</v>
      </c>
      <c r="F12" s="903"/>
      <c r="G12" s="890" t="s">
        <v>326</v>
      </c>
      <c r="H12" s="890"/>
      <c r="I12" s="890"/>
      <c r="J12" s="890"/>
      <c r="K12" s="890"/>
      <c r="L12" s="890"/>
      <c r="M12" s="901" t="s">
        <v>13</v>
      </c>
      <c r="N12" s="901"/>
      <c r="O12" s="899" t="s">
        <v>327</v>
      </c>
      <c r="P12" s="840"/>
      <c r="Q12" s="840"/>
      <c r="R12" s="840"/>
      <c r="S12" s="840"/>
      <c r="T12" s="900"/>
      <c r="U12" s="868" t="str">
        <f>U9</f>
        <v>NIGHTFALL</v>
      </c>
      <c r="V12" s="868"/>
      <c r="W12" s="868"/>
      <c r="X12" s="871" t="s">
        <v>350</v>
      </c>
      <c r="Y12" s="871"/>
      <c r="Z12" s="871"/>
      <c r="AA12" s="868" t="s">
        <v>351</v>
      </c>
      <c r="AB12" s="868"/>
      <c r="AC12" s="868"/>
      <c r="AD12" s="871"/>
      <c r="AE12" s="871"/>
      <c r="AF12" s="871"/>
      <c r="AG12" s="871"/>
      <c r="AH12" s="871"/>
      <c r="AI12" s="871"/>
      <c r="AJ12" s="871"/>
      <c r="AK12" s="871"/>
      <c r="AL12" s="871"/>
      <c r="AM12" s="865"/>
      <c r="AN12" s="865"/>
      <c r="AO12" s="865"/>
      <c r="AP12" s="865"/>
      <c r="AQ12" s="865"/>
      <c r="AR12" s="865"/>
    </row>
    <row r="13" spans="1:44" ht="24.95" customHeight="1" x14ac:dyDescent="0.2">
      <c r="A13" s="878"/>
      <c r="B13" s="888"/>
      <c r="C13" s="888"/>
      <c r="D13" s="888"/>
      <c r="E13" s="803" t="s">
        <v>14</v>
      </c>
      <c r="F13" s="803"/>
      <c r="G13" s="817" t="s">
        <v>280</v>
      </c>
      <c r="H13" s="818"/>
      <c r="I13" s="818"/>
      <c r="J13" s="818"/>
      <c r="K13" s="818"/>
      <c r="L13" s="819"/>
      <c r="M13" s="896"/>
      <c r="N13" s="896"/>
      <c r="O13" s="899"/>
      <c r="P13" s="840"/>
      <c r="Q13" s="840"/>
      <c r="R13" s="840"/>
      <c r="S13" s="840"/>
      <c r="T13" s="900"/>
      <c r="U13" s="869"/>
      <c r="V13" s="869"/>
      <c r="W13" s="869"/>
      <c r="X13" s="872"/>
      <c r="Y13" s="872"/>
      <c r="Z13" s="872"/>
      <c r="AA13" s="869"/>
      <c r="AB13" s="869"/>
      <c r="AC13" s="869"/>
      <c r="AD13" s="872"/>
      <c r="AE13" s="872"/>
      <c r="AF13" s="872"/>
      <c r="AG13" s="872"/>
      <c r="AH13" s="872"/>
      <c r="AI13" s="872"/>
      <c r="AJ13" s="872"/>
      <c r="AK13" s="872"/>
      <c r="AL13" s="872"/>
      <c r="AM13" s="866"/>
      <c r="AN13" s="866"/>
      <c r="AO13" s="866"/>
      <c r="AP13" s="866"/>
      <c r="AQ13" s="866"/>
      <c r="AR13" s="866"/>
    </row>
    <row r="14" spans="1:44" ht="24.95" customHeight="1" x14ac:dyDescent="0.2">
      <c r="A14" s="878"/>
      <c r="B14" s="888"/>
      <c r="C14" s="888"/>
      <c r="D14" s="888"/>
      <c r="E14" s="274" t="s">
        <v>15</v>
      </c>
      <c r="F14" s="274"/>
      <c r="G14" s="817" t="s">
        <v>281</v>
      </c>
      <c r="H14" s="818"/>
      <c r="I14" s="818"/>
      <c r="J14" s="818"/>
      <c r="K14" s="818"/>
      <c r="L14" s="819"/>
      <c r="M14" s="896"/>
      <c r="N14" s="896"/>
      <c r="O14" s="899"/>
      <c r="P14" s="840"/>
      <c r="Q14" s="840"/>
      <c r="R14" s="840"/>
      <c r="S14" s="840"/>
      <c r="T14" s="900"/>
      <c r="U14" s="869"/>
      <c r="V14" s="869"/>
      <c r="W14" s="869"/>
      <c r="X14" s="872"/>
      <c r="Y14" s="872"/>
      <c r="Z14" s="872"/>
      <c r="AA14" s="869"/>
      <c r="AB14" s="869"/>
      <c r="AC14" s="869"/>
      <c r="AD14" s="872"/>
      <c r="AE14" s="872"/>
      <c r="AF14" s="872"/>
      <c r="AG14" s="872"/>
      <c r="AH14" s="872"/>
      <c r="AI14" s="872"/>
      <c r="AJ14" s="872"/>
      <c r="AK14" s="872"/>
      <c r="AL14" s="872"/>
      <c r="AM14" s="866"/>
      <c r="AN14" s="866"/>
      <c r="AO14" s="866"/>
      <c r="AP14" s="866"/>
      <c r="AQ14" s="866"/>
      <c r="AR14" s="866"/>
    </row>
    <row r="15" spans="1:44" ht="24.95" customHeight="1" x14ac:dyDescent="0.2">
      <c r="A15" s="878"/>
      <c r="B15" s="888"/>
      <c r="C15" s="888"/>
      <c r="D15" s="888"/>
      <c r="E15" s="274" t="s">
        <v>16</v>
      </c>
      <c r="F15" s="274"/>
      <c r="G15" s="891" t="s">
        <v>386</v>
      </c>
      <c r="H15" s="891"/>
      <c r="I15" s="891"/>
      <c r="J15" s="891"/>
      <c r="K15" s="891"/>
      <c r="L15" s="891"/>
      <c r="M15" s="896"/>
      <c r="N15" s="896"/>
      <c r="O15" s="899"/>
      <c r="P15" s="840"/>
      <c r="Q15" s="840"/>
      <c r="R15" s="840"/>
      <c r="S15" s="840"/>
      <c r="T15" s="900"/>
      <c r="U15" s="869"/>
      <c r="V15" s="869"/>
      <c r="W15" s="869"/>
      <c r="X15" s="872"/>
      <c r="Y15" s="872"/>
      <c r="Z15" s="872"/>
      <c r="AA15" s="869"/>
      <c r="AB15" s="869"/>
      <c r="AC15" s="869"/>
      <c r="AD15" s="872"/>
      <c r="AE15" s="872"/>
      <c r="AF15" s="872"/>
      <c r="AG15" s="872"/>
      <c r="AH15" s="872"/>
      <c r="AI15" s="872"/>
      <c r="AJ15" s="872"/>
      <c r="AK15" s="872"/>
      <c r="AL15" s="872"/>
      <c r="AM15" s="866"/>
      <c r="AN15" s="866"/>
      <c r="AO15" s="866"/>
      <c r="AP15" s="866"/>
      <c r="AQ15" s="866"/>
      <c r="AR15" s="866"/>
    </row>
    <row r="16" spans="1:44" ht="24.95" customHeight="1" x14ac:dyDescent="0.2">
      <c r="A16" s="878"/>
      <c r="B16" s="888"/>
      <c r="C16" s="888"/>
      <c r="D16" s="888"/>
      <c r="E16" s="803" t="s">
        <v>17</v>
      </c>
      <c r="F16" s="803"/>
      <c r="G16" s="856" t="s">
        <v>211</v>
      </c>
      <c r="H16" s="856"/>
      <c r="I16" s="856"/>
      <c r="J16" s="856"/>
      <c r="K16" s="856"/>
      <c r="L16" s="856"/>
      <c r="M16" s="896"/>
      <c r="N16" s="896"/>
      <c r="O16" s="899"/>
      <c r="P16" s="840"/>
      <c r="Q16" s="840"/>
      <c r="R16" s="840"/>
      <c r="S16" s="840"/>
      <c r="T16" s="900"/>
      <c r="U16" s="869"/>
      <c r="V16" s="869"/>
      <c r="W16" s="869"/>
      <c r="X16" s="872"/>
      <c r="Y16" s="872"/>
      <c r="Z16" s="872"/>
      <c r="AA16" s="869"/>
      <c r="AB16" s="869"/>
      <c r="AC16" s="869"/>
      <c r="AD16" s="872"/>
      <c r="AE16" s="872"/>
      <c r="AF16" s="872"/>
      <c r="AG16" s="872"/>
      <c r="AH16" s="872"/>
      <c r="AI16" s="872"/>
      <c r="AJ16" s="872"/>
      <c r="AK16" s="872"/>
      <c r="AL16" s="872"/>
      <c r="AM16" s="866"/>
      <c r="AN16" s="866"/>
      <c r="AO16" s="866"/>
      <c r="AP16" s="866"/>
      <c r="AQ16" s="866"/>
      <c r="AR16" s="866"/>
    </row>
    <row r="17" spans="1:44" ht="24.95" customHeight="1" x14ac:dyDescent="0.2">
      <c r="A17" s="898"/>
      <c r="B17" s="889"/>
      <c r="C17" s="889"/>
      <c r="D17" s="889"/>
      <c r="E17" s="139" t="s">
        <v>18</v>
      </c>
      <c r="F17" s="139"/>
      <c r="G17" s="856"/>
      <c r="H17" s="856"/>
      <c r="I17" s="856"/>
      <c r="J17" s="856"/>
      <c r="K17" s="856"/>
      <c r="L17" s="856"/>
      <c r="M17" s="902"/>
      <c r="N17" s="902"/>
      <c r="O17" s="899"/>
      <c r="P17" s="840"/>
      <c r="Q17" s="840"/>
      <c r="R17" s="840"/>
      <c r="S17" s="840"/>
      <c r="T17" s="900"/>
      <c r="U17" s="870"/>
      <c r="V17" s="870"/>
      <c r="W17" s="870"/>
      <c r="X17" s="873"/>
      <c r="Y17" s="873"/>
      <c r="Z17" s="873"/>
      <c r="AA17" s="870"/>
      <c r="AB17" s="870"/>
      <c r="AC17" s="870"/>
      <c r="AD17" s="873"/>
      <c r="AE17" s="873"/>
      <c r="AF17" s="873"/>
      <c r="AG17" s="873"/>
      <c r="AH17" s="873"/>
      <c r="AI17" s="873"/>
      <c r="AJ17" s="873"/>
      <c r="AK17" s="873"/>
      <c r="AL17" s="873"/>
      <c r="AM17" s="867"/>
      <c r="AN17" s="867"/>
      <c r="AO17" s="867"/>
      <c r="AP17" s="867"/>
      <c r="AQ17" s="867"/>
      <c r="AR17" s="867"/>
    </row>
    <row r="18" spans="1:44" ht="34.5" customHeight="1" x14ac:dyDescent="0.2">
      <c r="A18" s="789" t="s">
        <v>19</v>
      </c>
      <c r="B18" s="892"/>
      <c r="C18" s="892"/>
      <c r="D18" s="892"/>
      <c r="E18" s="816" t="s">
        <v>12</v>
      </c>
      <c r="F18" s="816"/>
      <c r="G18" s="802" t="s">
        <v>208</v>
      </c>
      <c r="H18" s="802"/>
      <c r="I18" s="802"/>
      <c r="J18" s="802"/>
      <c r="K18" s="802"/>
      <c r="L18" s="802"/>
      <c r="M18" s="906" t="s">
        <v>20</v>
      </c>
      <c r="N18" s="906"/>
      <c r="O18" s="904" t="s">
        <v>328</v>
      </c>
      <c r="P18" s="904"/>
      <c r="Q18" s="904"/>
      <c r="R18" s="904"/>
      <c r="S18" s="904"/>
      <c r="T18" s="904"/>
      <c r="U18" s="874" t="str">
        <f>U12</f>
        <v>NIGHTFALL</v>
      </c>
      <c r="V18" s="874"/>
      <c r="W18" s="874"/>
      <c r="X18" s="876" t="s">
        <v>349</v>
      </c>
      <c r="Y18" s="876"/>
      <c r="Z18" s="876"/>
      <c r="AA18" s="874" t="s">
        <v>350</v>
      </c>
      <c r="AB18" s="874"/>
      <c r="AC18" s="874"/>
      <c r="AD18" s="876"/>
      <c r="AE18" s="876"/>
      <c r="AF18" s="876"/>
      <c r="AG18" s="876"/>
      <c r="AH18" s="876"/>
      <c r="AI18" s="876"/>
      <c r="AJ18" s="876"/>
      <c r="AK18" s="876"/>
      <c r="AL18" s="876"/>
      <c r="AM18" s="884"/>
      <c r="AN18" s="884"/>
      <c r="AO18" s="884"/>
      <c r="AP18" s="884"/>
      <c r="AQ18" s="884"/>
      <c r="AR18" s="884"/>
    </row>
    <row r="19" spans="1:44" ht="24.95" customHeight="1" x14ac:dyDescent="0.2">
      <c r="A19" s="789"/>
      <c r="B19" s="892"/>
      <c r="C19" s="892"/>
      <c r="D19" s="892"/>
      <c r="E19" s="816" t="s">
        <v>14</v>
      </c>
      <c r="F19" s="816"/>
      <c r="G19" s="817" t="s">
        <v>209</v>
      </c>
      <c r="H19" s="818"/>
      <c r="I19" s="818"/>
      <c r="J19" s="818"/>
      <c r="K19" s="818"/>
      <c r="L19" s="819"/>
      <c r="M19" s="906"/>
      <c r="N19" s="906"/>
      <c r="O19" s="904"/>
      <c r="P19" s="904"/>
      <c r="Q19" s="904"/>
      <c r="R19" s="904"/>
      <c r="S19" s="904"/>
      <c r="T19" s="904"/>
      <c r="U19" s="874"/>
      <c r="V19" s="874"/>
      <c r="W19" s="874"/>
      <c r="X19" s="876"/>
      <c r="Y19" s="876"/>
      <c r="Z19" s="876"/>
      <c r="AA19" s="874"/>
      <c r="AB19" s="874"/>
      <c r="AC19" s="874"/>
      <c r="AD19" s="876"/>
      <c r="AE19" s="876"/>
      <c r="AF19" s="876"/>
      <c r="AG19" s="876"/>
      <c r="AH19" s="876"/>
      <c r="AI19" s="876"/>
      <c r="AJ19" s="876"/>
      <c r="AK19" s="876"/>
      <c r="AL19" s="876"/>
      <c r="AM19" s="884"/>
      <c r="AN19" s="884"/>
      <c r="AO19" s="884"/>
      <c r="AP19" s="884"/>
      <c r="AQ19" s="884"/>
      <c r="AR19" s="884"/>
    </row>
    <row r="20" spans="1:44" ht="24.95" customHeight="1" x14ac:dyDescent="0.2">
      <c r="A20" s="789"/>
      <c r="B20" s="892"/>
      <c r="C20" s="892"/>
      <c r="D20" s="892"/>
      <c r="E20" s="317" t="s">
        <v>15</v>
      </c>
      <c r="F20" s="317"/>
      <c r="G20" s="817" t="s">
        <v>210</v>
      </c>
      <c r="H20" s="818"/>
      <c r="I20" s="818"/>
      <c r="J20" s="818"/>
      <c r="K20" s="818"/>
      <c r="L20" s="819"/>
      <c r="M20" s="906"/>
      <c r="N20" s="906"/>
      <c r="O20" s="904"/>
      <c r="P20" s="904"/>
      <c r="Q20" s="904"/>
      <c r="R20" s="904"/>
      <c r="S20" s="904"/>
      <c r="T20" s="904"/>
      <c r="U20" s="874"/>
      <c r="V20" s="874"/>
      <c r="W20" s="874"/>
      <c r="X20" s="876"/>
      <c r="Y20" s="876"/>
      <c r="Z20" s="876"/>
      <c r="AA20" s="874"/>
      <c r="AB20" s="874"/>
      <c r="AC20" s="874"/>
      <c r="AD20" s="876"/>
      <c r="AE20" s="876"/>
      <c r="AF20" s="876"/>
      <c r="AG20" s="876"/>
      <c r="AH20" s="876"/>
      <c r="AI20" s="876"/>
      <c r="AJ20" s="876"/>
      <c r="AK20" s="876"/>
      <c r="AL20" s="876"/>
      <c r="AM20" s="884"/>
      <c r="AN20" s="884"/>
      <c r="AO20" s="884"/>
      <c r="AP20" s="884"/>
      <c r="AQ20" s="884"/>
      <c r="AR20" s="884"/>
    </row>
    <row r="21" spans="1:44" ht="24.95" customHeight="1" x14ac:dyDescent="0.2">
      <c r="A21" s="789"/>
      <c r="B21" s="892"/>
      <c r="C21" s="892"/>
      <c r="D21" s="892"/>
      <c r="E21" s="317" t="s">
        <v>16</v>
      </c>
      <c r="F21" s="317"/>
      <c r="G21" s="891" t="s">
        <v>385</v>
      </c>
      <c r="H21" s="891"/>
      <c r="I21" s="891"/>
      <c r="J21" s="891"/>
      <c r="K21" s="891"/>
      <c r="L21" s="891"/>
      <c r="M21" s="906"/>
      <c r="N21" s="906"/>
      <c r="O21" s="904"/>
      <c r="P21" s="904"/>
      <c r="Q21" s="904"/>
      <c r="R21" s="904"/>
      <c r="S21" s="904"/>
      <c r="T21" s="904"/>
      <c r="U21" s="874"/>
      <c r="V21" s="874"/>
      <c r="W21" s="874"/>
      <c r="X21" s="876"/>
      <c r="Y21" s="876"/>
      <c r="Z21" s="876"/>
      <c r="AA21" s="874"/>
      <c r="AB21" s="874"/>
      <c r="AC21" s="874"/>
      <c r="AD21" s="876"/>
      <c r="AE21" s="876"/>
      <c r="AF21" s="876"/>
      <c r="AG21" s="876"/>
      <c r="AH21" s="876"/>
      <c r="AI21" s="876"/>
      <c r="AJ21" s="876"/>
      <c r="AK21" s="876"/>
      <c r="AL21" s="876"/>
      <c r="AM21" s="884"/>
      <c r="AN21" s="884"/>
      <c r="AO21" s="884"/>
      <c r="AP21" s="884"/>
      <c r="AQ21" s="884"/>
      <c r="AR21" s="884"/>
    </row>
    <row r="22" spans="1:44" ht="24.95" customHeight="1" x14ac:dyDescent="0.2">
      <c r="A22" s="789"/>
      <c r="B22" s="892"/>
      <c r="C22" s="892"/>
      <c r="D22" s="892"/>
      <c r="E22" s="816" t="s">
        <v>17</v>
      </c>
      <c r="F22" s="816"/>
      <c r="G22" s="856" t="s">
        <v>211</v>
      </c>
      <c r="H22" s="856"/>
      <c r="I22" s="856"/>
      <c r="J22" s="856"/>
      <c r="K22" s="856"/>
      <c r="L22" s="856"/>
      <c r="M22" s="906"/>
      <c r="N22" s="906"/>
      <c r="O22" s="904"/>
      <c r="P22" s="904"/>
      <c r="Q22" s="904"/>
      <c r="R22" s="904"/>
      <c r="S22" s="904"/>
      <c r="T22" s="904"/>
      <c r="U22" s="874"/>
      <c r="V22" s="874"/>
      <c r="W22" s="874"/>
      <c r="X22" s="876"/>
      <c r="Y22" s="876"/>
      <c r="Z22" s="876"/>
      <c r="AA22" s="874"/>
      <c r="AB22" s="874"/>
      <c r="AC22" s="874"/>
      <c r="AD22" s="876"/>
      <c r="AE22" s="876"/>
      <c r="AF22" s="876"/>
      <c r="AG22" s="876"/>
      <c r="AH22" s="876"/>
      <c r="AI22" s="876"/>
      <c r="AJ22" s="876"/>
      <c r="AK22" s="876"/>
      <c r="AL22" s="876"/>
      <c r="AM22" s="884"/>
      <c r="AN22" s="884"/>
      <c r="AO22" s="884"/>
      <c r="AP22" s="884"/>
      <c r="AQ22" s="884"/>
      <c r="AR22" s="884"/>
    </row>
    <row r="23" spans="1:44" ht="24.95" customHeight="1" thickBot="1" x14ac:dyDescent="0.25">
      <c r="A23" s="886"/>
      <c r="B23" s="893"/>
      <c r="C23" s="893"/>
      <c r="D23" s="893"/>
      <c r="E23" s="318" t="s">
        <v>18</v>
      </c>
      <c r="F23" s="318"/>
      <c r="G23" s="908" t="s">
        <v>212</v>
      </c>
      <c r="H23" s="908"/>
      <c r="I23" s="908"/>
      <c r="J23" s="908"/>
      <c r="K23" s="908"/>
      <c r="L23" s="908"/>
      <c r="M23" s="907"/>
      <c r="N23" s="907"/>
      <c r="O23" s="905"/>
      <c r="P23" s="905"/>
      <c r="Q23" s="905"/>
      <c r="R23" s="905"/>
      <c r="S23" s="905"/>
      <c r="T23" s="905"/>
      <c r="U23" s="875"/>
      <c r="V23" s="875"/>
      <c r="W23" s="875"/>
      <c r="X23" s="877"/>
      <c r="Y23" s="877"/>
      <c r="Z23" s="877"/>
      <c r="AA23" s="875"/>
      <c r="AB23" s="875"/>
      <c r="AC23" s="875"/>
      <c r="AD23" s="877"/>
      <c r="AE23" s="877"/>
      <c r="AF23" s="877"/>
      <c r="AG23" s="877"/>
      <c r="AH23" s="877"/>
      <c r="AI23" s="877"/>
      <c r="AJ23" s="877"/>
      <c r="AK23" s="877"/>
      <c r="AL23" s="877"/>
      <c r="AM23" s="885"/>
      <c r="AN23" s="885"/>
      <c r="AO23" s="885"/>
      <c r="AP23" s="885"/>
      <c r="AQ23" s="885"/>
      <c r="AR23" s="885"/>
    </row>
    <row r="24" spans="1:44" ht="18" customHeight="1" x14ac:dyDescent="0.2">
      <c r="A24" s="283"/>
      <c r="B24" s="284"/>
      <c r="C24" s="284"/>
      <c r="D24" s="284"/>
      <c r="E24" s="284"/>
      <c r="F24" s="284"/>
      <c r="G24" s="284"/>
      <c r="H24" s="284"/>
      <c r="I24" s="284"/>
      <c r="J24" s="284"/>
      <c r="K24" s="284"/>
      <c r="L24" s="284"/>
      <c r="M24" s="284"/>
      <c r="N24" s="284"/>
      <c r="O24" s="284"/>
      <c r="P24" s="284"/>
      <c r="Q24" s="284"/>
      <c r="R24" s="284"/>
      <c r="S24" s="284"/>
      <c r="T24" s="284"/>
      <c r="U24" s="502"/>
      <c r="V24" s="502"/>
      <c r="W24" s="502"/>
      <c r="X24" s="285"/>
      <c r="Y24" s="285"/>
      <c r="Z24" s="285"/>
      <c r="AA24" s="502"/>
      <c r="AB24" s="502"/>
      <c r="AC24" s="502"/>
      <c r="AD24" s="285"/>
      <c r="AE24" s="285"/>
      <c r="AF24" s="285"/>
      <c r="AG24" s="285"/>
      <c r="AH24" s="285"/>
      <c r="AI24" s="285"/>
      <c r="AJ24" s="285"/>
      <c r="AK24" s="285"/>
      <c r="AL24" s="285"/>
      <c r="AM24" s="285"/>
      <c r="AN24" s="285"/>
      <c r="AO24" s="285"/>
      <c r="AP24" s="285"/>
      <c r="AQ24" s="285"/>
      <c r="AR24" s="286"/>
    </row>
    <row r="25" spans="1:44" ht="38.25" customHeight="1" x14ac:dyDescent="0.2">
      <c r="A25" s="823"/>
      <c r="B25" s="809"/>
      <c r="C25" s="809"/>
      <c r="D25" s="809"/>
      <c r="E25" s="816" t="s">
        <v>12</v>
      </c>
      <c r="F25" s="816"/>
      <c r="G25" s="802" t="s">
        <v>283</v>
      </c>
      <c r="H25" s="802"/>
      <c r="I25" s="802"/>
      <c r="J25" s="802"/>
      <c r="K25" s="802"/>
      <c r="L25" s="802"/>
      <c r="M25" s="881"/>
      <c r="N25" s="881"/>
      <c r="O25" s="768" t="s">
        <v>396</v>
      </c>
      <c r="P25" s="768"/>
      <c r="Q25" s="768"/>
      <c r="R25" s="768"/>
      <c r="S25" s="768"/>
      <c r="T25" s="768"/>
      <c r="U25" s="859" t="s">
        <v>349</v>
      </c>
      <c r="V25" s="859"/>
      <c r="W25" s="859"/>
      <c r="X25" s="810" t="s">
        <v>352</v>
      </c>
      <c r="Y25" s="810"/>
      <c r="Z25" s="810"/>
      <c r="AA25" s="859" t="s">
        <v>350</v>
      </c>
      <c r="AB25" s="859"/>
      <c r="AC25" s="859"/>
      <c r="AD25" s="810"/>
      <c r="AE25" s="810"/>
      <c r="AF25" s="810"/>
      <c r="AG25" s="810"/>
      <c r="AH25" s="810"/>
      <c r="AI25" s="810"/>
      <c r="AJ25" s="810"/>
      <c r="AK25" s="810"/>
      <c r="AL25" s="810"/>
      <c r="AM25" s="810"/>
      <c r="AN25" s="810"/>
      <c r="AO25" s="810"/>
      <c r="AP25" s="810"/>
      <c r="AQ25" s="810"/>
      <c r="AR25" s="810"/>
    </row>
    <row r="26" spans="1:44" ht="38.25" customHeight="1" x14ac:dyDescent="0.2">
      <c r="A26" s="823"/>
      <c r="B26" s="809"/>
      <c r="C26" s="809"/>
      <c r="D26" s="809"/>
      <c r="E26" s="816" t="s">
        <v>14</v>
      </c>
      <c r="F26" s="816"/>
      <c r="G26" s="804" t="s">
        <v>343</v>
      </c>
      <c r="H26" s="804"/>
      <c r="I26" s="804"/>
      <c r="J26" s="804"/>
      <c r="K26" s="804"/>
      <c r="L26" s="804"/>
      <c r="M26" s="881"/>
      <c r="N26" s="881"/>
      <c r="O26" s="768"/>
      <c r="P26" s="768"/>
      <c r="Q26" s="768"/>
      <c r="R26" s="768"/>
      <c r="S26" s="768"/>
      <c r="T26" s="768"/>
      <c r="U26" s="859"/>
      <c r="V26" s="859"/>
      <c r="W26" s="859"/>
      <c r="X26" s="810"/>
      <c r="Y26" s="810"/>
      <c r="Z26" s="810"/>
      <c r="AA26" s="859"/>
      <c r="AB26" s="859"/>
      <c r="AC26" s="859"/>
      <c r="AD26" s="810"/>
      <c r="AE26" s="810"/>
      <c r="AF26" s="810"/>
      <c r="AG26" s="810"/>
      <c r="AH26" s="810"/>
      <c r="AI26" s="810"/>
      <c r="AJ26" s="810"/>
      <c r="AK26" s="810"/>
      <c r="AL26" s="810"/>
      <c r="AM26" s="810"/>
      <c r="AN26" s="810"/>
      <c r="AO26" s="810"/>
      <c r="AP26" s="810"/>
      <c r="AQ26" s="810"/>
      <c r="AR26" s="810"/>
    </row>
    <row r="27" spans="1:44" ht="36.950000000000003" customHeight="1" x14ac:dyDescent="0.2">
      <c r="A27" s="879"/>
      <c r="B27" s="809"/>
      <c r="C27" s="809"/>
      <c r="D27" s="809"/>
      <c r="E27" s="803" t="s">
        <v>12</v>
      </c>
      <c r="F27" s="803"/>
      <c r="G27" s="802" t="s">
        <v>213</v>
      </c>
      <c r="H27" s="802"/>
      <c r="I27" s="802"/>
      <c r="J27" s="802"/>
      <c r="K27" s="802"/>
      <c r="L27" s="802"/>
      <c r="M27" s="880"/>
      <c r="N27" s="880"/>
      <c r="O27" s="768" t="s">
        <v>397</v>
      </c>
      <c r="P27" s="768"/>
      <c r="Q27" s="768"/>
      <c r="R27" s="768"/>
      <c r="S27" s="768"/>
      <c r="T27" s="768"/>
      <c r="U27" s="859" t="s">
        <v>287</v>
      </c>
      <c r="V27" s="859"/>
      <c r="W27" s="859"/>
      <c r="X27" s="810" t="s">
        <v>287</v>
      </c>
      <c r="Y27" s="810"/>
      <c r="Z27" s="810"/>
      <c r="AA27" s="859" t="s">
        <v>287</v>
      </c>
      <c r="AB27" s="859"/>
      <c r="AC27" s="859"/>
      <c r="AD27" s="810"/>
      <c r="AE27" s="810"/>
      <c r="AF27" s="810"/>
      <c r="AG27" s="810"/>
      <c r="AH27" s="810"/>
      <c r="AI27" s="810"/>
      <c r="AJ27" s="810"/>
      <c r="AK27" s="810"/>
      <c r="AL27" s="810"/>
      <c r="AM27" s="810"/>
      <c r="AN27" s="810"/>
      <c r="AO27" s="810"/>
      <c r="AP27" s="810"/>
      <c r="AQ27" s="810"/>
      <c r="AR27" s="810"/>
    </row>
    <row r="28" spans="1:44" ht="24.95" customHeight="1" x14ac:dyDescent="0.2">
      <c r="A28" s="879"/>
      <c r="B28" s="809"/>
      <c r="C28" s="809"/>
      <c r="D28" s="809"/>
      <c r="E28" s="803" t="s">
        <v>14</v>
      </c>
      <c r="F28" s="803"/>
      <c r="G28" s="804" t="s">
        <v>214</v>
      </c>
      <c r="H28" s="804"/>
      <c r="I28" s="804"/>
      <c r="J28" s="804"/>
      <c r="K28" s="804"/>
      <c r="L28" s="804"/>
      <c r="M28" s="880"/>
      <c r="N28" s="880"/>
      <c r="O28" s="768"/>
      <c r="P28" s="768"/>
      <c r="Q28" s="768"/>
      <c r="R28" s="768"/>
      <c r="S28" s="768"/>
      <c r="T28" s="768"/>
      <c r="U28" s="859"/>
      <c r="V28" s="859"/>
      <c r="W28" s="859"/>
      <c r="X28" s="810"/>
      <c r="Y28" s="810"/>
      <c r="Z28" s="810"/>
      <c r="AA28" s="859"/>
      <c r="AB28" s="859"/>
      <c r="AC28" s="859"/>
      <c r="AD28" s="810"/>
      <c r="AE28" s="810"/>
      <c r="AF28" s="810"/>
      <c r="AG28" s="810"/>
      <c r="AH28" s="810"/>
      <c r="AI28" s="810"/>
      <c r="AJ28" s="810"/>
      <c r="AK28" s="810"/>
      <c r="AL28" s="810"/>
      <c r="AM28" s="810"/>
      <c r="AN28" s="810"/>
      <c r="AO28" s="810"/>
      <c r="AP28" s="810"/>
      <c r="AQ28" s="810"/>
      <c r="AR28" s="810"/>
    </row>
    <row r="29" spans="1:44" s="446" customFormat="1" ht="36.950000000000003" customHeight="1" x14ac:dyDescent="0.2">
      <c r="A29" s="445"/>
      <c r="B29" s="882"/>
      <c r="C29" s="882"/>
      <c r="D29" s="882"/>
      <c r="E29" s="883" t="s">
        <v>12</v>
      </c>
      <c r="F29" s="883"/>
      <c r="G29" s="791" t="s">
        <v>368</v>
      </c>
      <c r="H29" s="791"/>
      <c r="I29" s="791"/>
      <c r="J29" s="791"/>
      <c r="K29" s="791"/>
      <c r="L29" s="791"/>
      <c r="M29" s="926"/>
      <c r="N29" s="926"/>
      <c r="O29" s="927" t="s">
        <v>369</v>
      </c>
      <c r="P29" s="927"/>
      <c r="Q29" s="927"/>
      <c r="R29" s="927"/>
      <c r="S29" s="927"/>
      <c r="T29" s="927"/>
      <c r="U29" s="859" t="s">
        <v>287</v>
      </c>
      <c r="V29" s="859"/>
      <c r="W29" s="859"/>
      <c r="X29" s="859" t="s">
        <v>287</v>
      </c>
      <c r="Y29" s="859"/>
      <c r="Z29" s="859"/>
      <c r="AA29" s="859" t="s">
        <v>287</v>
      </c>
      <c r="AB29" s="859"/>
      <c r="AC29" s="859"/>
      <c r="AD29" s="859"/>
      <c r="AE29" s="859"/>
      <c r="AF29" s="859"/>
      <c r="AG29" s="859"/>
      <c r="AH29" s="859"/>
      <c r="AI29" s="859"/>
      <c r="AJ29" s="859"/>
      <c r="AK29" s="859"/>
      <c r="AL29" s="859"/>
      <c r="AM29" s="859"/>
      <c r="AN29" s="859"/>
      <c r="AO29" s="859"/>
      <c r="AP29" s="859"/>
      <c r="AQ29" s="859"/>
      <c r="AR29" s="859"/>
    </row>
    <row r="30" spans="1:44" s="446" customFormat="1" ht="24.95" customHeight="1" x14ac:dyDescent="0.2">
      <c r="A30" s="445"/>
      <c r="B30" s="882"/>
      <c r="C30" s="882"/>
      <c r="D30" s="882"/>
      <c r="E30" s="883" t="s">
        <v>14</v>
      </c>
      <c r="F30" s="883"/>
      <c r="G30" s="775" t="s">
        <v>214</v>
      </c>
      <c r="H30" s="775"/>
      <c r="I30" s="775"/>
      <c r="J30" s="775"/>
      <c r="K30" s="775"/>
      <c r="L30" s="775"/>
      <c r="M30" s="926"/>
      <c r="N30" s="926"/>
      <c r="O30" s="927"/>
      <c r="P30" s="927"/>
      <c r="Q30" s="927"/>
      <c r="R30" s="927"/>
      <c r="S30" s="927"/>
      <c r="T30" s="927"/>
      <c r="U30" s="859"/>
      <c r="V30" s="859"/>
      <c r="W30" s="859"/>
      <c r="X30" s="859"/>
      <c r="Y30" s="859"/>
      <c r="Z30" s="859"/>
      <c r="AA30" s="859"/>
      <c r="AB30" s="859"/>
      <c r="AC30" s="859"/>
      <c r="AD30" s="859"/>
      <c r="AE30" s="859"/>
      <c r="AF30" s="859"/>
      <c r="AG30" s="859"/>
      <c r="AH30" s="859"/>
      <c r="AI30" s="859"/>
      <c r="AJ30" s="859"/>
      <c r="AK30" s="859"/>
      <c r="AL30" s="859"/>
      <c r="AM30" s="859"/>
      <c r="AN30" s="859"/>
      <c r="AO30" s="859"/>
      <c r="AP30" s="859"/>
      <c r="AQ30" s="859"/>
      <c r="AR30" s="859"/>
    </row>
    <row r="31" spans="1:44" ht="18" customHeight="1" x14ac:dyDescent="0.2">
      <c r="A31" s="283"/>
      <c r="B31" s="284"/>
      <c r="C31" s="284"/>
      <c r="D31" s="284"/>
      <c r="E31" s="284"/>
      <c r="F31" s="284"/>
      <c r="G31" s="284"/>
      <c r="H31" s="284"/>
      <c r="I31" s="284"/>
      <c r="J31" s="284"/>
      <c r="K31" s="284"/>
      <c r="L31" s="284"/>
      <c r="M31" s="284"/>
      <c r="N31" s="284"/>
      <c r="O31" s="284"/>
      <c r="P31" s="284"/>
      <c r="Q31" s="284"/>
      <c r="R31" s="284"/>
      <c r="S31" s="284"/>
      <c r="T31" s="284"/>
      <c r="U31" s="502"/>
      <c r="V31" s="502"/>
      <c r="W31" s="502"/>
      <c r="X31" s="285"/>
      <c r="Y31" s="285"/>
      <c r="Z31" s="285"/>
      <c r="AA31" s="502"/>
      <c r="AB31" s="502"/>
      <c r="AC31" s="502"/>
      <c r="AD31" s="285"/>
      <c r="AE31" s="285"/>
      <c r="AF31" s="285"/>
      <c r="AG31" s="285"/>
      <c r="AH31" s="285"/>
      <c r="AI31" s="285"/>
      <c r="AJ31" s="285"/>
      <c r="AK31" s="285"/>
      <c r="AL31" s="285"/>
      <c r="AM31" s="285"/>
      <c r="AN31" s="285"/>
      <c r="AO31" s="285"/>
      <c r="AP31" s="285"/>
      <c r="AQ31" s="285"/>
      <c r="AR31" s="286"/>
    </row>
    <row r="32" spans="1:44" ht="18" customHeight="1" x14ac:dyDescent="0.2">
      <c r="A32" s="283"/>
      <c r="B32" s="284"/>
      <c r="C32" s="284"/>
      <c r="D32" s="284"/>
      <c r="E32" s="284"/>
      <c r="F32" s="284"/>
      <c r="G32" s="284"/>
      <c r="H32" s="284"/>
      <c r="I32" s="284"/>
      <c r="J32" s="284"/>
      <c r="K32" s="284"/>
      <c r="L32" s="284"/>
      <c r="M32" s="284"/>
      <c r="N32" s="284"/>
      <c r="O32" s="284"/>
      <c r="P32" s="284"/>
      <c r="Q32" s="284"/>
      <c r="R32" s="284"/>
      <c r="S32" s="284"/>
      <c r="T32" s="284"/>
      <c r="U32" s="502"/>
      <c r="V32" s="502"/>
      <c r="W32" s="502"/>
      <c r="X32" s="285"/>
      <c r="Y32" s="285"/>
      <c r="Z32" s="285"/>
      <c r="AA32" s="502"/>
      <c r="AB32" s="502"/>
      <c r="AC32" s="502"/>
      <c r="AD32" s="285"/>
      <c r="AE32" s="285"/>
      <c r="AF32" s="285"/>
      <c r="AG32" s="285"/>
      <c r="AH32" s="285"/>
      <c r="AI32" s="285"/>
      <c r="AJ32" s="285"/>
      <c r="AK32" s="285"/>
      <c r="AL32" s="285"/>
      <c r="AM32" s="285"/>
      <c r="AN32" s="285"/>
      <c r="AO32" s="285"/>
      <c r="AP32" s="285"/>
      <c r="AQ32" s="285"/>
      <c r="AR32" s="286"/>
    </row>
    <row r="33" spans="1:44" ht="35.25" customHeight="1" x14ac:dyDescent="0.2">
      <c r="A33" s="811" t="s">
        <v>216</v>
      </c>
      <c r="B33" s="809"/>
      <c r="C33" s="809"/>
      <c r="D33" s="809"/>
      <c r="E33" s="858" t="s">
        <v>12</v>
      </c>
      <c r="F33" s="858"/>
      <c r="G33" s="802" t="s">
        <v>342</v>
      </c>
      <c r="H33" s="802"/>
      <c r="I33" s="802"/>
      <c r="J33" s="802"/>
      <c r="K33" s="802"/>
      <c r="L33" s="802"/>
      <c r="M33" s="767"/>
      <c r="N33" s="767"/>
      <c r="O33" s="768" t="s">
        <v>217</v>
      </c>
      <c r="P33" s="768"/>
      <c r="Q33" s="768"/>
      <c r="R33" s="768"/>
      <c r="S33" s="768"/>
      <c r="T33" s="768"/>
      <c r="U33" s="859" t="s">
        <v>287</v>
      </c>
      <c r="V33" s="859"/>
      <c r="W33" s="859"/>
      <c r="X33" s="810" t="s">
        <v>287</v>
      </c>
      <c r="Y33" s="810"/>
      <c r="Z33" s="810"/>
      <c r="AA33" s="859" t="s">
        <v>287</v>
      </c>
      <c r="AB33" s="859"/>
      <c r="AC33" s="859"/>
      <c r="AD33" s="810"/>
      <c r="AE33" s="810"/>
      <c r="AF33" s="810"/>
      <c r="AG33" s="810"/>
      <c r="AH33" s="810"/>
      <c r="AI33" s="810"/>
      <c r="AJ33" s="810"/>
      <c r="AK33" s="810"/>
      <c r="AL33" s="810"/>
      <c r="AM33" s="810"/>
      <c r="AN33" s="810"/>
      <c r="AO33" s="810"/>
      <c r="AP33" s="810"/>
      <c r="AQ33" s="810"/>
      <c r="AR33" s="810"/>
    </row>
    <row r="34" spans="1:44" ht="24.75" customHeight="1" x14ac:dyDescent="0.2">
      <c r="A34" s="812"/>
      <c r="B34" s="809"/>
      <c r="C34" s="809"/>
      <c r="D34" s="809"/>
      <c r="E34" s="858" t="s">
        <v>14</v>
      </c>
      <c r="F34" s="858"/>
      <c r="G34" s="815" t="s">
        <v>214</v>
      </c>
      <c r="H34" s="815"/>
      <c r="I34" s="815"/>
      <c r="J34" s="815"/>
      <c r="K34" s="815"/>
      <c r="L34" s="815"/>
      <c r="M34" s="767"/>
      <c r="N34" s="767"/>
      <c r="O34" s="768"/>
      <c r="P34" s="768"/>
      <c r="Q34" s="768"/>
      <c r="R34" s="768"/>
      <c r="S34" s="768"/>
      <c r="T34" s="768"/>
      <c r="U34" s="859"/>
      <c r="V34" s="859"/>
      <c r="W34" s="859"/>
      <c r="X34" s="810"/>
      <c r="Y34" s="810"/>
      <c r="Z34" s="810"/>
      <c r="AA34" s="859"/>
      <c r="AB34" s="859"/>
      <c r="AC34" s="859"/>
      <c r="AD34" s="810"/>
      <c r="AE34" s="810"/>
      <c r="AF34" s="810"/>
      <c r="AG34" s="810"/>
      <c r="AH34" s="810"/>
      <c r="AI34" s="810"/>
      <c r="AJ34" s="810"/>
      <c r="AK34" s="810"/>
      <c r="AL34" s="810"/>
      <c r="AM34" s="810"/>
      <c r="AN34" s="810"/>
      <c r="AO34" s="810"/>
      <c r="AP34" s="810"/>
      <c r="AQ34" s="810"/>
      <c r="AR34" s="810"/>
    </row>
    <row r="35" spans="1:44" ht="24.75" customHeight="1" x14ac:dyDescent="0.2">
      <c r="A35" s="812"/>
      <c r="B35" s="809"/>
      <c r="C35" s="809"/>
      <c r="D35" s="809"/>
      <c r="E35" s="858" t="s">
        <v>63</v>
      </c>
      <c r="F35" s="858"/>
      <c r="G35" s="815"/>
      <c r="H35" s="815"/>
      <c r="I35" s="815"/>
      <c r="J35" s="815"/>
      <c r="K35" s="815"/>
      <c r="L35" s="815"/>
      <c r="M35" s="767"/>
      <c r="N35" s="767"/>
      <c r="O35" s="768"/>
      <c r="P35" s="768"/>
      <c r="Q35" s="768"/>
      <c r="R35" s="768"/>
      <c r="S35" s="768"/>
      <c r="T35" s="768"/>
      <c r="U35" s="859"/>
      <c r="V35" s="859"/>
      <c r="W35" s="859"/>
      <c r="X35" s="810"/>
      <c r="Y35" s="810"/>
      <c r="Z35" s="810"/>
      <c r="AA35" s="859"/>
      <c r="AB35" s="859"/>
      <c r="AC35" s="859"/>
      <c r="AD35" s="810"/>
      <c r="AE35" s="810"/>
      <c r="AF35" s="810"/>
      <c r="AG35" s="810"/>
      <c r="AH35" s="810"/>
      <c r="AI35" s="810"/>
      <c r="AJ35" s="810"/>
      <c r="AK35" s="810"/>
      <c r="AL35" s="810"/>
      <c r="AM35" s="810"/>
      <c r="AN35" s="810"/>
      <c r="AO35" s="810"/>
      <c r="AP35" s="810"/>
      <c r="AQ35" s="810"/>
      <c r="AR35" s="810"/>
    </row>
    <row r="36" spans="1:44" ht="35.25" customHeight="1" x14ac:dyDescent="0.2">
      <c r="A36" s="812"/>
      <c r="B36" s="809"/>
      <c r="C36" s="809"/>
      <c r="D36" s="809"/>
      <c r="E36" s="858" t="s">
        <v>12</v>
      </c>
      <c r="F36" s="858"/>
      <c r="G36" s="802" t="s">
        <v>218</v>
      </c>
      <c r="H36" s="802"/>
      <c r="I36" s="802"/>
      <c r="J36" s="802"/>
      <c r="K36" s="802"/>
      <c r="L36" s="802"/>
      <c r="M36" s="767"/>
      <c r="N36" s="767"/>
      <c r="O36" s="768" t="s">
        <v>227</v>
      </c>
      <c r="P36" s="768"/>
      <c r="Q36" s="768"/>
      <c r="R36" s="768"/>
      <c r="S36" s="768"/>
      <c r="T36" s="768"/>
      <c r="U36" s="859" t="s">
        <v>287</v>
      </c>
      <c r="V36" s="859"/>
      <c r="W36" s="859"/>
      <c r="X36" s="810" t="s">
        <v>287</v>
      </c>
      <c r="Y36" s="810"/>
      <c r="Z36" s="810"/>
      <c r="AA36" s="859" t="s">
        <v>287</v>
      </c>
      <c r="AB36" s="859"/>
      <c r="AC36" s="859"/>
      <c r="AD36" s="810"/>
      <c r="AE36" s="810"/>
      <c r="AF36" s="810"/>
      <c r="AG36" s="810"/>
      <c r="AH36" s="810"/>
      <c r="AI36" s="810"/>
      <c r="AJ36" s="810"/>
      <c r="AK36" s="810"/>
      <c r="AL36" s="810"/>
      <c r="AM36" s="810"/>
      <c r="AN36" s="810"/>
      <c r="AO36" s="810"/>
      <c r="AP36" s="810"/>
      <c r="AQ36" s="810"/>
      <c r="AR36" s="810"/>
    </row>
    <row r="37" spans="1:44" ht="24.75" customHeight="1" x14ac:dyDescent="0.2">
      <c r="A37" s="812"/>
      <c r="B37" s="809"/>
      <c r="C37" s="809"/>
      <c r="D37" s="809"/>
      <c r="E37" s="858" t="s">
        <v>14</v>
      </c>
      <c r="F37" s="858"/>
      <c r="G37" s="815" t="s">
        <v>214</v>
      </c>
      <c r="H37" s="815"/>
      <c r="I37" s="815"/>
      <c r="J37" s="815"/>
      <c r="K37" s="815"/>
      <c r="L37" s="815"/>
      <c r="M37" s="767"/>
      <c r="N37" s="767"/>
      <c r="O37" s="768"/>
      <c r="P37" s="768"/>
      <c r="Q37" s="768"/>
      <c r="R37" s="768"/>
      <c r="S37" s="768"/>
      <c r="T37" s="768"/>
      <c r="U37" s="859"/>
      <c r="V37" s="859"/>
      <c r="W37" s="859"/>
      <c r="X37" s="810"/>
      <c r="Y37" s="810"/>
      <c r="Z37" s="810"/>
      <c r="AA37" s="859"/>
      <c r="AB37" s="859"/>
      <c r="AC37" s="859"/>
      <c r="AD37" s="810"/>
      <c r="AE37" s="810"/>
      <c r="AF37" s="810"/>
      <c r="AG37" s="810"/>
      <c r="AH37" s="810"/>
      <c r="AI37" s="810"/>
      <c r="AJ37" s="810"/>
      <c r="AK37" s="810"/>
      <c r="AL37" s="810"/>
      <c r="AM37" s="810"/>
      <c r="AN37" s="810"/>
      <c r="AO37" s="810"/>
      <c r="AP37" s="810"/>
      <c r="AQ37" s="810"/>
      <c r="AR37" s="810"/>
    </row>
    <row r="38" spans="1:44" ht="24.75" customHeight="1" x14ac:dyDescent="0.2">
      <c r="A38" s="813"/>
      <c r="B38" s="809"/>
      <c r="C38" s="809"/>
      <c r="D38" s="809"/>
      <c r="E38" s="858" t="s">
        <v>63</v>
      </c>
      <c r="F38" s="858"/>
      <c r="G38" s="815"/>
      <c r="H38" s="815"/>
      <c r="I38" s="815"/>
      <c r="J38" s="815"/>
      <c r="K38" s="815"/>
      <c r="L38" s="815"/>
      <c r="M38" s="767"/>
      <c r="N38" s="767"/>
      <c r="O38" s="768"/>
      <c r="P38" s="768"/>
      <c r="Q38" s="768"/>
      <c r="R38" s="768"/>
      <c r="S38" s="768"/>
      <c r="T38" s="768"/>
      <c r="U38" s="859"/>
      <c r="V38" s="859"/>
      <c r="W38" s="859"/>
      <c r="X38" s="810"/>
      <c r="Y38" s="810"/>
      <c r="Z38" s="810"/>
      <c r="AA38" s="859"/>
      <c r="AB38" s="859"/>
      <c r="AC38" s="859"/>
      <c r="AD38" s="810"/>
      <c r="AE38" s="810"/>
      <c r="AF38" s="810"/>
      <c r="AG38" s="810"/>
      <c r="AH38" s="810"/>
      <c r="AI38" s="810"/>
      <c r="AJ38" s="810"/>
      <c r="AK38" s="810"/>
      <c r="AL38" s="810"/>
      <c r="AM38" s="810"/>
      <c r="AN38" s="810"/>
      <c r="AO38" s="810"/>
      <c r="AP38" s="810"/>
      <c r="AQ38" s="810"/>
      <c r="AR38" s="810"/>
    </row>
    <row r="39" spans="1:44" ht="18" customHeight="1" x14ac:dyDescent="0.2">
      <c r="A39" s="283"/>
      <c r="B39" s="284"/>
      <c r="C39" s="284"/>
      <c r="D39" s="284"/>
      <c r="E39" s="284"/>
      <c r="F39" s="284"/>
      <c r="G39" s="284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284"/>
      <c r="T39" s="284"/>
      <c r="U39" s="502"/>
      <c r="V39" s="502"/>
      <c r="W39" s="502"/>
      <c r="X39" s="285"/>
      <c r="Y39" s="285"/>
      <c r="Z39" s="285"/>
      <c r="AA39" s="502"/>
      <c r="AB39" s="502"/>
      <c r="AC39" s="502"/>
      <c r="AD39" s="285"/>
      <c r="AE39" s="285"/>
      <c r="AF39" s="285"/>
      <c r="AG39" s="285"/>
      <c r="AH39" s="285"/>
      <c r="AI39" s="285"/>
      <c r="AJ39" s="285"/>
      <c r="AK39" s="285"/>
      <c r="AL39" s="285"/>
      <c r="AM39" s="285"/>
      <c r="AN39" s="285"/>
      <c r="AO39" s="285"/>
      <c r="AP39" s="285"/>
      <c r="AQ39" s="285"/>
      <c r="AR39" s="286"/>
    </row>
    <row r="40" spans="1:44" ht="99" customHeight="1" x14ac:dyDescent="0.2">
      <c r="A40" s="316" t="s">
        <v>44</v>
      </c>
      <c r="B40" s="809"/>
      <c r="C40" s="809"/>
      <c r="D40" s="809"/>
      <c r="E40" s="861" t="s">
        <v>59</v>
      </c>
      <c r="F40" s="861"/>
      <c r="G40" s="861"/>
      <c r="H40" s="861"/>
      <c r="I40" s="861"/>
      <c r="J40" s="861"/>
      <c r="K40" s="861"/>
      <c r="L40" s="861"/>
      <c r="M40" s="862"/>
      <c r="N40" s="862"/>
      <c r="O40" s="863" t="s">
        <v>219</v>
      </c>
      <c r="P40" s="863"/>
      <c r="Q40" s="863"/>
      <c r="R40" s="863"/>
      <c r="S40" s="863"/>
      <c r="T40" s="863"/>
      <c r="U40" s="859"/>
      <c r="V40" s="859"/>
      <c r="W40" s="859"/>
      <c r="X40" s="810"/>
      <c r="Y40" s="810"/>
      <c r="Z40" s="810"/>
      <c r="AA40" s="859"/>
      <c r="AB40" s="859"/>
      <c r="AC40" s="859"/>
      <c r="AD40" s="810"/>
      <c r="AE40" s="810"/>
      <c r="AF40" s="810"/>
      <c r="AG40" s="864"/>
      <c r="AH40" s="864"/>
      <c r="AI40" s="864"/>
      <c r="AJ40" s="864"/>
      <c r="AK40" s="864"/>
      <c r="AL40" s="864"/>
      <c r="AM40" s="864"/>
      <c r="AN40" s="864"/>
      <c r="AO40" s="864"/>
      <c r="AP40" s="864"/>
      <c r="AQ40" s="864"/>
      <c r="AR40" s="864"/>
    </row>
    <row r="41" spans="1:44" ht="18" customHeight="1" x14ac:dyDescent="0.2">
      <c r="A41" s="283"/>
      <c r="B41" s="284"/>
      <c r="C41" s="284"/>
      <c r="D41" s="284"/>
      <c r="E41" s="284"/>
      <c r="F41" s="284"/>
      <c r="G41" s="284"/>
      <c r="H41" s="284"/>
      <c r="I41" s="284"/>
      <c r="J41" s="284"/>
      <c r="K41" s="284"/>
      <c r="L41" s="284"/>
      <c r="M41" s="284"/>
      <c r="N41" s="284"/>
      <c r="O41" s="284"/>
      <c r="P41" s="284"/>
      <c r="Q41" s="284"/>
      <c r="R41" s="284"/>
      <c r="S41" s="284"/>
      <c r="T41" s="284"/>
      <c r="U41" s="502"/>
      <c r="V41" s="502"/>
      <c r="W41" s="502"/>
      <c r="X41" s="285"/>
      <c r="Y41" s="285"/>
      <c r="Z41" s="285"/>
      <c r="AA41" s="502"/>
      <c r="AB41" s="502"/>
      <c r="AC41" s="502"/>
      <c r="AD41" s="285"/>
      <c r="AE41" s="285"/>
      <c r="AF41" s="285"/>
      <c r="AG41" s="285"/>
      <c r="AH41" s="285"/>
      <c r="AI41" s="285"/>
      <c r="AJ41" s="285"/>
      <c r="AK41" s="285"/>
      <c r="AL41" s="285"/>
      <c r="AM41" s="285"/>
      <c r="AN41" s="285"/>
      <c r="AO41" s="285"/>
      <c r="AP41" s="285"/>
      <c r="AQ41" s="285"/>
      <c r="AR41" s="286"/>
    </row>
    <row r="42" spans="1:44" ht="54.95" customHeight="1" x14ac:dyDescent="0.2">
      <c r="A42" s="878" t="s">
        <v>21</v>
      </c>
      <c r="B42" s="809"/>
      <c r="C42" s="809"/>
      <c r="D42" s="809"/>
      <c r="E42" s="861" t="s">
        <v>64</v>
      </c>
      <c r="F42" s="861"/>
      <c r="G42" s="861"/>
      <c r="H42" s="861"/>
      <c r="I42" s="861"/>
      <c r="J42" s="861"/>
      <c r="K42" s="861"/>
      <c r="L42" s="861"/>
      <c r="M42" s="862"/>
      <c r="N42" s="862"/>
      <c r="O42" s="863" t="s">
        <v>66</v>
      </c>
      <c r="P42" s="863"/>
      <c r="Q42" s="863"/>
      <c r="R42" s="863"/>
      <c r="S42" s="863"/>
      <c r="T42" s="863"/>
      <c r="U42" s="860"/>
      <c r="V42" s="860"/>
      <c r="W42" s="860"/>
      <c r="X42" s="864"/>
      <c r="Y42" s="864"/>
      <c r="Z42" s="864"/>
      <c r="AA42" s="859"/>
      <c r="AB42" s="859"/>
      <c r="AC42" s="859"/>
      <c r="AD42" s="810"/>
      <c r="AE42" s="810"/>
      <c r="AF42" s="810"/>
      <c r="AG42" s="864"/>
      <c r="AH42" s="864"/>
      <c r="AI42" s="864"/>
      <c r="AJ42" s="864"/>
      <c r="AK42" s="864"/>
      <c r="AL42" s="864"/>
      <c r="AM42" s="864"/>
      <c r="AN42" s="864"/>
      <c r="AO42" s="864"/>
      <c r="AP42" s="864"/>
      <c r="AQ42" s="864"/>
      <c r="AR42" s="864"/>
    </row>
    <row r="43" spans="1:44" ht="54.95" customHeight="1" x14ac:dyDescent="0.2">
      <c r="A43" s="878"/>
      <c r="B43" s="809"/>
      <c r="C43" s="809"/>
      <c r="D43" s="809"/>
      <c r="E43" s="861" t="s">
        <v>65</v>
      </c>
      <c r="F43" s="861"/>
      <c r="G43" s="861"/>
      <c r="H43" s="861"/>
      <c r="I43" s="861"/>
      <c r="J43" s="861"/>
      <c r="K43" s="861"/>
      <c r="L43" s="861"/>
      <c r="M43" s="862"/>
      <c r="N43" s="862"/>
      <c r="O43" s="863" t="s">
        <v>66</v>
      </c>
      <c r="P43" s="863"/>
      <c r="Q43" s="863"/>
      <c r="R43" s="863"/>
      <c r="S43" s="863"/>
      <c r="T43" s="863"/>
      <c r="U43" s="860"/>
      <c r="V43" s="860"/>
      <c r="W43" s="860"/>
      <c r="X43" s="864"/>
      <c r="Y43" s="864"/>
      <c r="Z43" s="864"/>
      <c r="AA43" s="859"/>
      <c r="AB43" s="859"/>
      <c r="AC43" s="859"/>
      <c r="AD43" s="810" t="s">
        <v>4</v>
      </c>
      <c r="AE43" s="810"/>
      <c r="AF43" s="810"/>
      <c r="AG43" s="864"/>
      <c r="AH43" s="864"/>
      <c r="AI43" s="864"/>
      <c r="AJ43" s="864"/>
      <c r="AK43" s="864"/>
      <c r="AL43" s="864"/>
      <c r="AM43" s="864"/>
      <c r="AN43" s="864"/>
      <c r="AO43" s="864"/>
      <c r="AP43" s="864"/>
      <c r="AQ43" s="864"/>
      <c r="AR43" s="864"/>
    </row>
    <row r="44" spans="1:44" ht="14.25" x14ac:dyDescent="0.2">
      <c r="A44" s="140"/>
      <c r="B44" s="140"/>
      <c r="C44" s="140"/>
      <c r="D44" s="140"/>
      <c r="E44" s="140"/>
      <c r="F44" s="28"/>
      <c r="G44" s="140"/>
      <c r="H44" s="140"/>
      <c r="I44" s="140"/>
      <c r="J44" s="140"/>
      <c r="K44" s="140"/>
      <c r="L44" s="140"/>
      <c r="M44" s="140"/>
      <c r="N44" s="140"/>
      <c r="O44" s="140"/>
      <c r="P44" s="140"/>
      <c r="Q44" s="140"/>
      <c r="R44" s="140"/>
      <c r="S44" s="140"/>
      <c r="T44" s="140"/>
      <c r="U44" s="503"/>
      <c r="V44" s="503"/>
      <c r="W44" s="503"/>
      <c r="X44" s="140"/>
      <c r="Y44" s="140"/>
      <c r="Z44" s="140"/>
      <c r="AA44" s="503"/>
      <c r="AB44" s="503"/>
      <c r="AC44" s="50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</row>
    <row r="45" spans="1:44" ht="41.25" customHeight="1" x14ac:dyDescent="0.2">
      <c r="A45" s="827" t="s">
        <v>282</v>
      </c>
      <c r="B45" s="828"/>
      <c r="C45" s="828"/>
      <c r="D45" s="828"/>
      <c r="E45" s="828"/>
      <c r="F45" s="828"/>
      <c r="G45" s="828"/>
      <c r="H45" s="828"/>
      <c r="I45" s="828"/>
      <c r="J45" s="828"/>
      <c r="K45" s="828"/>
      <c r="L45" s="828"/>
      <c r="M45" s="828"/>
      <c r="N45" s="828"/>
      <c r="O45" s="828"/>
      <c r="P45" s="828"/>
      <c r="Q45" s="828"/>
      <c r="R45" s="828"/>
      <c r="S45" s="828"/>
      <c r="T45" s="828"/>
      <c r="U45" s="828"/>
      <c r="V45" s="828"/>
      <c r="W45" s="828"/>
      <c r="X45" s="828"/>
      <c r="Y45" s="828"/>
      <c r="Z45" s="828"/>
      <c r="AA45" s="828"/>
      <c r="AB45" s="828"/>
      <c r="AC45" s="828"/>
      <c r="AD45" s="828"/>
      <c r="AE45" s="828"/>
      <c r="AF45" s="828"/>
      <c r="AG45" s="828"/>
      <c r="AH45" s="828"/>
      <c r="AI45" s="828"/>
      <c r="AJ45" s="828"/>
      <c r="AK45" s="828"/>
      <c r="AL45" s="828"/>
      <c r="AM45" s="828"/>
      <c r="AN45" s="828"/>
      <c r="AO45" s="828"/>
      <c r="AP45" s="828"/>
      <c r="AQ45" s="828"/>
      <c r="AR45" s="829"/>
    </row>
    <row r="46" spans="1:44" ht="41.25" customHeight="1" x14ac:dyDescent="0.2">
      <c r="A46" s="830" t="s">
        <v>11</v>
      </c>
      <c r="B46" s="832"/>
      <c r="C46" s="832"/>
      <c r="D46" s="832"/>
      <c r="E46" s="835" t="s">
        <v>12</v>
      </c>
      <c r="F46" s="835"/>
      <c r="G46" s="802" t="s">
        <v>283</v>
      </c>
      <c r="H46" s="802"/>
      <c r="I46" s="802"/>
      <c r="J46" s="802"/>
      <c r="K46" s="802"/>
      <c r="L46" s="802"/>
      <c r="M46" s="836" t="s">
        <v>13</v>
      </c>
      <c r="N46" s="836"/>
      <c r="O46" s="839" t="s">
        <v>284</v>
      </c>
      <c r="P46" s="840"/>
      <c r="Q46" s="840"/>
      <c r="R46" s="840"/>
      <c r="S46" s="840"/>
      <c r="T46" s="841"/>
      <c r="U46" s="842" t="s">
        <v>349</v>
      </c>
      <c r="V46" s="842"/>
      <c r="W46" s="842"/>
      <c r="X46" s="845" t="s">
        <v>350</v>
      </c>
      <c r="Y46" s="845"/>
      <c r="Z46" s="845"/>
      <c r="AA46" s="848" t="s">
        <v>351</v>
      </c>
      <c r="AB46" s="848"/>
      <c r="AC46" s="848"/>
      <c r="AD46" s="850"/>
      <c r="AE46" s="850"/>
      <c r="AF46" s="850"/>
      <c r="AG46" s="850"/>
      <c r="AH46" s="850"/>
      <c r="AI46" s="850"/>
      <c r="AJ46" s="852"/>
      <c r="AK46" s="852"/>
      <c r="AL46" s="852"/>
      <c r="AM46" s="852"/>
      <c r="AN46" s="852"/>
      <c r="AO46" s="852"/>
      <c r="AP46" s="852"/>
      <c r="AQ46" s="852"/>
      <c r="AR46" s="852"/>
    </row>
    <row r="47" spans="1:44" ht="24.95" customHeight="1" x14ac:dyDescent="0.2">
      <c r="A47" s="789"/>
      <c r="B47" s="833"/>
      <c r="C47" s="833"/>
      <c r="D47" s="833"/>
      <c r="E47" s="816" t="s">
        <v>14</v>
      </c>
      <c r="F47" s="816"/>
      <c r="G47" s="804" t="s">
        <v>293</v>
      </c>
      <c r="H47" s="804"/>
      <c r="I47" s="804"/>
      <c r="J47" s="804"/>
      <c r="K47" s="804"/>
      <c r="L47" s="804"/>
      <c r="M47" s="837"/>
      <c r="N47" s="837"/>
      <c r="O47" s="839"/>
      <c r="P47" s="840"/>
      <c r="Q47" s="840"/>
      <c r="R47" s="840"/>
      <c r="S47" s="840"/>
      <c r="T47" s="841"/>
      <c r="U47" s="843"/>
      <c r="V47" s="843"/>
      <c r="W47" s="843"/>
      <c r="X47" s="846"/>
      <c r="Y47" s="846"/>
      <c r="Z47" s="846"/>
      <c r="AA47" s="848"/>
      <c r="AB47" s="848"/>
      <c r="AC47" s="848"/>
      <c r="AD47" s="850"/>
      <c r="AE47" s="850"/>
      <c r="AF47" s="850"/>
      <c r="AG47" s="850"/>
      <c r="AH47" s="850"/>
      <c r="AI47" s="850"/>
      <c r="AJ47" s="853"/>
      <c r="AK47" s="853"/>
      <c r="AL47" s="853"/>
      <c r="AM47" s="853"/>
      <c r="AN47" s="853"/>
      <c r="AO47" s="853"/>
      <c r="AP47" s="853"/>
      <c r="AQ47" s="853"/>
      <c r="AR47" s="853"/>
    </row>
    <row r="48" spans="1:44" ht="24.95" customHeight="1" x14ac:dyDescent="0.2">
      <c r="A48" s="789"/>
      <c r="B48" s="833"/>
      <c r="C48" s="833"/>
      <c r="D48" s="833"/>
      <c r="E48" s="322" t="s">
        <v>15</v>
      </c>
      <c r="F48" s="322"/>
      <c r="G48" s="804" t="s">
        <v>294</v>
      </c>
      <c r="H48" s="804"/>
      <c r="I48" s="804"/>
      <c r="J48" s="804"/>
      <c r="K48" s="804"/>
      <c r="L48" s="804"/>
      <c r="M48" s="837"/>
      <c r="N48" s="837"/>
      <c r="O48" s="839"/>
      <c r="P48" s="840"/>
      <c r="Q48" s="840"/>
      <c r="R48" s="840"/>
      <c r="S48" s="840"/>
      <c r="T48" s="841"/>
      <c r="U48" s="843"/>
      <c r="V48" s="843"/>
      <c r="W48" s="843"/>
      <c r="X48" s="846"/>
      <c r="Y48" s="846"/>
      <c r="Z48" s="846"/>
      <c r="AA48" s="848"/>
      <c r="AB48" s="848"/>
      <c r="AC48" s="848"/>
      <c r="AD48" s="850"/>
      <c r="AE48" s="850"/>
      <c r="AF48" s="850"/>
      <c r="AG48" s="850"/>
      <c r="AH48" s="850"/>
      <c r="AI48" s="850"/>
      <c r="AJ48" s="853"/>
      <c r="AK48" s="853"/>
      <c r="AL48" s="853"/>
      <c r="AM48" s="853"/>
      <c r="AN48" s="853"/>
      <c r="AO48" s="853"/>
      <c r="AP48" s="853"/>
      <c r="AQ48" s="853"/>
      <c r="AR48" s="853"/>
    </row>
    <row r="49" spans="1:44" ht="24.95" customHeight="1" x14ac:dyDescent="0.2">
      <c r="A49" s="789"/>
      <c r="B49" s="833"/>
      <c r="C49" s="833"/>
      <c r="D49" s="833"/>
      <c r="E49" s="322" t="s">
        <v>16</v>
      </c>
      <c r="F49" s="322"/>
      <c r="G49" s="855"/>
      <c r="H49" s="855"/>
      <c r="I49" s="855"/>
      <c r="J49" s="855"/>
      <c r="K49" s="855"/>
      <c r="L49" s="855"/>
      <c r="M49" s="837"/>
      <c r="N49" s="837"/>
      <c r="O49" s="839"/>
      <c r="P49" s="840"/>
      <c r="Q49" s="840"/>
      <c r="R49" s="840"/>
      <c r="S49" s="840"/>
      <c r="T49" s="841"/>
      <c r="U49" s="843"/>
      <c r="V49" s="843"/>
      <c r="W49" s="843"/>
      <c r="X49" s="846"/>
      <c r="Y49" s="846"/>
      <c r="Z49" s="846"/>
      <c r="AA49" s="848"/>
      <c r="AB49" s="848"/>
      <c r="AC49" s="848"/>
      <c r="AD49" s="850"/>
      <c r="AE49" s="850"/>
      <c r="AF49" s="850"/>
      <c r="AG49" s="850"/>
      <c r="AH49" s="850"/>
      <c r="AI49" s="850"/>
      <c r="AJ49" s="853"/>
      <c r="AK49" s="853"/>
      <c r="AL49" s="853"/>
      <c r="AM49" s="853"/>
      <c r="AN49" s="853"/>
      <c r="AO49" s="853"/>
      <c r="AP49" s="853"/>
      <c r="AQ49" s="853"/>
      <c r="AR49" s="853"/>
    </row>
    <row r="50" spans="1:44" ht="24.95" customHeight="1" x14ac:dyDescent="0.2">
      <c r="A50" s="789"/>
      <c r="B50" s="833"/>
      <c r="C50" s="833"/>
      <c r="D50" s="833"/>
      <c r="E50" s="816" t="s">
        <v>17</v>
      </c>
      <c r="F50" s="816"/>
      <c r="G50" s="856"/>
      <c r="H50" s="856"/>
      <c r="I50" s="856"/>
      <c r="J50" s="856"/>
      <c r="K50" s="856"/>
      <c r="L50" s="856"/>
      <c r="M50" s="837"/>
      <c r="N50" s="837"/>
      <c r="O50" s="839"/>
      <c r="P50" s="840"/>
      <c r="Q50" s="840"/>
      <c r="R50" s="840"/>
      <c r="S50" s="840"/>
      <c r="T50" s="841"/>
      <c r="U50" s="843"/>
      <c r="V50" s="843"/>
      <c r="W50" s="843"/>
      <c r="X50" s="846"/>
      <c r="Y50" s="846"/>
      <c r="Z50" s="846"/>
      <c r="AA50" s="848"/>
      <c r="AB50" s="848"/>
      <c r="AC50" s="848"/>
      <c r="AD50" s="850"/>
      <c r="AE50" s="850"/>
      <c r="AF50" s="850"/>
      <c r="AG50" s="850"/>
      <c r="AH50" s="850"/>
      <c r="AI50" s="850"/>
      <c r="AJ50" s="853"/>
      <c r="AK50" s="853"/>
      <c r="AL50" s="853"/>
      <c r="AM50" s="853"/>
      <c r="AN50" s="853"/>
      <c r="AO50" s="853"/>
      <c r="AP50" s="853"/>
      <c r="AQ50" s="853"/>
      <c r="AR50" s="853"/>
    </row>
    <row r="51" spans="1:44" ht="24.95" customHeight="1" x14ac:dyDescent="0.2">
      <c r="A51" s="831"/>
      <c r="B51" s="834"/>
      <c r="C51" s="834"/>
      <c r="D51" s="834"/>
      <c r="E51" s="327" t="s">
        <v>18</v>
      </c>
      <c r="F51" s="327"/>
      <c r="G51" s="857"/>
      <c r="H51" s="857"/>
      <c r="I51" s="857"/>
      <c r="J51" s="857"/>
      <c r="K51" s="857"/>
      <c r="L51" s="857"/>
      <c r="M51" s="838"/>
      <c r="N51" s="838"/>
      <c r="O51" s="839"/>
      <c r="P51" s="840"/>
      <c r="Q51" s="840"/>
      <c r="R51" s="840"/>
      <c r="S51" s="840"/>
      <c r="T51" s="841"/>
      <c r="U51" s="844"/>
      <c r="V51" s="844"/>
      <c r="W51" s="844"/>
      <c r="X51" s="847"/>
      <c r="Y51" s="847"/>
      <c r="Z51" s="847"/>
      <c r="AA51" s="849"/>
      <c r="AB51" s="849"/>
      <c r="AC51" s="849"/>
      <c r="AD51" s="851"/>
      <c r="AE51" s="851"/>
      <c r="AF51" s="851"/>
      <c r="AG51" s="851"/>
      <c r="AH51" s="851"/>
      <c r="AI51" s="851"/>
      <c r="AJ51" s="854"/>
      <c r="AK51" s="854"/>
      <c r="AL51" s="854"/>
      <c r="AM51" s="854"/>
      <c r="AN51" s="854"/>
      <c r="AO51" s="854"/>
      <c r="AP51" s="854"/>
      <c r="AQ51" s="854"/>
      <c r="AR51" s="854"/>
    </row>
    <row r="52" spans="1:44" ht="18" customHeight="1" x14ac:dyDescent="0.2">
      <c r="A52" s="820"/>
      <c r="B52" s="821"/>
      <c r="C52" s="821"/>
      <c r="D52" s="821"/>
      <c r="E52" s="821"/>
      <c r="F52" s="821"/>
      <c r="G52" s="821"/>
      <c r="H52" s="821"/>
      <c r="I52" s="821"/>
      <c r="J52" s="821"/>
      <c r="K52" s="821"/>
      <c r="L52" s="821"/>
      <c r="M52" s="821"/>
      <c r="N52" s="821"/>
      <c r="O52" s="821"/>
      <c r="P52" s="821"/>
      <c r="Q52" s="821"/>
      <c r="R52" s="821"/>
      <c r="S52" s="821"/>
      <c r="T52" s="821"/>
      <c r="U52" s="821"/>
      <c r="V52" s="821"/>
      <c r="W52" s="821"/>
      <c r="X52" s="821"/>
      <c r="Y52" s="821"/>
      <c r="Z52" s="821"/>
      <c r="AA52" s="821"/>
      <c r="AB52" s="821"/>
      <c r="AC52" s="821"/>
      <c r="AD52" s="821"/>
      <c r="AE52" s="821"/>
      <c r="AF52" s="821"/>
      <c r="AG52" s="821"/>
      <c r="AH52" s="821"/>
      <c r="AI52" s="821"/>
      <c r="AJ52" s="821"/>
      <c r="AK52" s="821"/>
      <c r="AL52" s="821"/>
      <c r="AM52" s="821"/>
      <c r="AN52" s="821"/>
      <c r="AO52" s="821"/>
      <c r="AP52" s="821"/>
      <c r="AQ52" s="821"/>
      <c r="AR52" s="822"/>
    </row>
    <row r="53" spans="1:44" ht="36.950000000000003" customHeight="1" x14ac:dyDescent="0.2">
      <c r="A53" s="823" t="s">
        <v>60</v>
      </c>
      <c r="B53" s="765"/>
      <c r="C53" s="765"/>
      <c r="D53" s="765"/>
      <c r="E53" s="816" t="s">
        <v>12</v>
      </c>
      <c r="F53" s="816"/>
      <c r="G53" s="802" t="s">
        <v>283</v>
      </c>
      <c r="H53" s="802"/>
      <c r="I53" s="802"/>
      <c r="J53" s="802"/>
      <c r="K53" s="802"/>
      <c r="L53" s="802"/>
      <c r="M53" s="767"/>
      <c r="N53" s="767"/>
      <c r="O53" s="807" t="s">
        <v>285</v>
      </c>
      <c r="P53" s="807"/>
      <c r="Q53" s="807"/>
      <c r="R53" s="807"/>
      <c r="S53" s="807"/>
      <c r="T53" s="807"/>
      <c r="U53" s="776" t="str">
        <f>U46</f>
        <v>RAVEN</v>
      </c>
      <c r="V53" s="777"/>
      <c r="W53" s="778"/>
      <c r="X53" s="782" t="str">
        <f>X46</f>
        <v>NOIR</v>
      </c>
      <c r="Y53" s="783"/>
      <c r="Z53" s="784"/>
      <c r="AA53" s="776" t="str">
        <f>AA46</f>
        <v>DEEP JUNGLE</v>
      </c>
      <c r="AB53" s="777"/>
      <c r="AC53" s="778"/>
      <c r="AD53" s="772"/>
      <c r="AE53" s="772"/>
      <c r="AF53" s="772"/>
      <c r="AG53" s="772"/>
      <c r="AH53" s="772"/>
      <c r="AI53" s="772"/>
      <c r="AJ53" s="772"/>
      <c r="AK53" s="772"/>
      <c r="AL53" s="772"/>
      <c r="AM53" s="772"/>
      <c r="AN53" s="772"/>
      <c r="AO53" s="772"/>
      <c r="AP53" s="772"/>
      <c r="AQ53" s="772"/>
      <c r="AR53" s="772"/>
    </row>
    <row r="54" spans="1:44" ht="24.95" customHeight="1" x14ac:dyDescent="0.2">
      <c r="A54" s="823"/>
      <c r="B54" s="765"/>
      <c r="C54" s="765"/>
      <c r="D54" s="765"/>
      <c r="E54" s="816" t="s">
        <v>14</v>
      </c>
      <c r="F54" s="816"/>
      <c r="G54" s="804" t="s">
        <v>295</v>
      </c>
      <c r="H54" s="804"/>
      <c r="I54" s="804"/>
      <c r="J54" s="804"/>
      <c r="K54" s="804"/>
      <c r="L54" s="804"/>
      <c r="M54" s="767"/>
      <c r="N54" s="767"/>
      <c r="O54" s="807"/>
      <c r="P54" s="807"/>
      <c r="Q54" s="807"/>
      <c r="R54" s="807"/>
      <c r="S54" s="807"/>
      <c r="T54" s="807"/>
      <c r="U54" s="779"/>
      <c r="V54" s="780"/>
      <c r="W54" s="781"/>
      <c r="X54" s="785"/>
      <c r="Y54" s="786"/>
      <c r="Z54" s="787"/>
      <c r="AA54" s="779"/>
      <c r="AB54" s="780"/>
      <c r="AC54" s="781"/>
      <c r="AD54" s="772"/>
      <c r="AE54" s="772"/>
      <c r="AF54" s="772"/>
      <c r="AG54" s="772"/>
      <c r="AH54" s="772"/>
      <c r="AI54" s="772"/>
      <c r="AJ54" s="772"/>
      <c r="AK54" s="772"/>
      <c r="AL54" s="772"/>
      <c r="AM54" s="772"/>
      <c r="AN54" s="772"/>
      <c r="AO54" s="772"/>
      <c r="AP54" s="772"/>
      <c r="AQ54" s="772"/>
      <c r="AR54" s="772"/>
    </row>
    <row r="55" spans="1:44" ht="36.950000000000003" customHeight="1" x14ac:dyDescent="0.2">
      <c r="A55" s="823"/>
      <c r="B55" s="765"/>
      <c r="C55" s="765"/>
      <c r="D55" s="765"/>
      <c r="E55" s="816" t="s">
        <v>12</v>
      </c>
      <c r="F55" s="816"/>
      <c r="G55" s="824" t="s">
        <v>286</v>
      </c>
      <c r="H55" s="825"/>
      <c r="I55" s="825"/>
      <c r="J55" s="825"/>
      <c r="K55" s="825"/>
      <c r="L55" s="826"/>
      <c r="M55" s="767"/>
      <c r="N55" s="767"/>
      <c r="O55" s="807" t="s">
        <v>315</v>
      </c>
      <c r="P55" s="807"/>
      <c r="Q55" s="807"/>
      <c r="R55" s="807"/>
      <c r="S55" s="807"/>
      <c r="T55" s="807"/>
      <c r="U55" s="776" t="str">
        <f>U53</f>
        <v>RAVEN</v>
      </c>
      <c r="V55" s="777"/>
      <c r="W55" s="778"/>
      <c r="X55" s="782" t="str">
        <f>X53</f>
        <v>NOIR</v>
      </c>
      <c r="Y55" s="783"/>
      <c r="Z55" s="784"/>
      <c r="AA55" s="776" t="str">
        <f>AA53</f>
        <v>DEEP JUNGLE</v>
      </c>
      <c r="AB55" s="777"/>
      <c r="AC55" s="778"/>
      <c r="AD55" s="772"/>
      <c r="AE55" s="772"/>
      <c r="AF55" s="772"/>
      <c r="AG55" s="772"/>
      <c r="AH55" s="772"/>
      <c r="AI55" s="772"/>
      <c r="AJ55" s="772"/>
      <c r="AK55" s="772"/>
      <c r="AL55" s="772"/>
      <c r="AM55" s="772"/>
      <c r="AN55" s="772"/>
      <c r="AO55" s="772"/>
      <c r="AP55" s="772"/>
      <c r="AQ55" s="772"/>
      <c r="AR55" s="772"/>
    </row>
    <row r="56" spans="1:44" ht="24.95" customHeight="1" x14ac:dyDescent="0.2">
      <c r="A56" s="823"/>
      <c r="B56" s="765"/>
      <c r="C56" s="765"/>
      <c r="D56" s="765"/>
      <c r="E56" s="816" t="s">
        <v>14</v>
      </c>
      <c r="F56" s="816"/>
      <c r="G56" s="817" t="s">
        <v>214</v>
      </c>
      <c r="H56" s="818"/>
      <c r="I56" s="818"/>
      <c r="J56" s="818"/>
      <c r="K56" s="818"/>
      <c r="L56" s="819"/>
      <c r="M56" s="767"/>
      <c r="N56" s="767"/>
      <c r="O56" s="807"/>
      <c r="P56" s="807"/>
      <c r="Q56" s="807"/>
      <c r="R56" s="807"/>
      <c r="S56" s="807"/>
      <c r="T56" s="807"/>
      <c r="U56" s="779"/>
      <c r="V56" s="780"/>
      <c r="W56" s="781"/>
      <c r="X56" s="785"/>
      <c r="Y56" s="786"/>
      <c r="Z56" s="787"/>
      <c r="AA56" s="779"/>
      <c r="AB56" s="780"/>
      <c r="AC56" s="781"/>
      <c r="AD56" s="772"/>
      <c r="AE56" s="772"/>
      <c r="AF56" s="772"/>
      <c r="AG56" s="772"/>
      <c r="AH56" s="772"/>
      <c r="AI56" s="772"/>
      <c r="AJ56" s="772"/>
      <c r="AK56" s="772"/>
      <c r="AL56" s="772"/>
      <c r="AM56" s="772"/>
      <c r="AN56" s="772"/>
      <c r="AO56" s="772"/>
      <c r="AP56" s="772"/>
      <c r="AQ56" s="772"/>
      <c r="AR56" s="772"/>
    </row>
    <row r="57" spans="1:44" ht="36.950000000000003" customHeight="1" x14ac:dyDescent="0.2">
      <c r="A57" s="324"/>
      <c r="B57" s="809"/>
      <c r="C57" s="809"/>
      <c r="D57" s="809"/>
      <c r="E57" s="803" t="s">
        <v>12</v>
      </c>
      <c r="F57" s="803"/>
      <c r="G57" s="802" t="s">
        <v>215</v>
      </c>
      <c r="H57" s="802"/>
      <c r="I57" s="802"/>
      <c r="J57" s="802"/>
      <c r="K57" s="802"/>
      <c r="L57" s="802"/>
      <c r="M57" s="805"/>
      <c r="N57" s="805"/>
      <c r="O57" s="806" t="s">
        <v>316</v>
      </c>
      <c r="P57" s="768"/>
      <c r="Q57" s="768"/>
      <c r="R57" s="768"/>
      <c r="S57" s="768"/>
      <c r="T57" s="768"/>
      <c r="U57" s="776" t="s">
        <v>287</v>
      </c>
      <c r="V57" s="777"/>
      <c r="W57" s="778"/>
      <c r="X57" s="782" t="s">
        <v>287</v>
      </c>
      <c r="Y57" s="783"/>
      <c r="Z57" s="784"/>
      <c r="AA57" s="776" t="s">
        <v>287</v>
      </c>
      <c r="AB57" s="777"/>
      <c r="AC57" s="778"/>
      <c r="AD57" s="810"/>
      <c r="AE57" s="810"/>
      <c r="AF57" s="810"/>
      <c r="AG57" s="810"/>
      <c r="AH57" s="810"/>
      <c r="AI57" s="810"/>
      <c r="AJ57" s="810"/>
      <c r="AK57" s="810"/>
      <c r="AL57" s="810"/>
      <c r="AM57" s="810"/>
      <c r="AN57" s="810"/>
      <c r="AO57" s="810"/>
      <c r="AP57" s="810"/>
      <c r="AQ57" s="810"/>
      <c r="AR57" s="810"/>
    </row>
    <row r="58" spans="1:44" ht="24.95" customHeight="1" x14ac:dyDescent="0.2">
      <c r="A58" s="324"/>
      <c r="B58" s="809"/>
      <c r="C58" s="809"/>
      <c r="D58" s="809"/>
      <c r="E58" s="803" t="s">
        <v>14</v>
      </c>
      <c r="F58" s="803"/>
      <c r="G58" s="804" t="s">
        <v>214</v>
      </c>
      <c r="H58" s="804"/>
      <c r="I58" s="804"/>
      <c r="J58" s="804"/>
      <c r="K58" s="804"/>
      <c r="L58" s="804"/>
      <c r="M58" s="805"/>
      <c r="N58" s="805"/>
      <c r="O58" s="768"/>
      <c r="P58" s="768"/>
      <c r="Q58" s="768"/>
      <c r="R58" s="768"/>
      <c r="S58" s="768"/>
      <c r="T58" s="768"/>
      <c r="U58" s="779"/>
      <c r="V58" s="780"/>
      <c r="W58" s="781"/>
      <c r="X58" s="785"/>
      <c r="Y58" s="786"/>
      <c r="Z58" s="787"/>
      <c r="AA58" s="779"/>
      <c r="AB58" s="780"/>
      <c r="AC58" s="781"/>
      <c r="AD58" s="810"/>
      <c r="AE58" s="810"/>
      <c r="AF58" s="810"/>
      <c r="AG58" s="810"/>
      <c r="AH58" s="810"/>
      <c r="AI58" s="810"/>
      <c r="AJ58" s="810"/>
      <c r="AK58" s="810"/>
      <c r="AL58" s="810"/>
      <c r="AM58" s="810"/>
      <c r="AN58" s="810"/>
      <c r="AO58" s="810"/>
      <c r="AP58" s="810"/>
      <c r="AQ58" s="810"/>
      <c r="AR58" s="810"/>
    </row>
    <row r="59" spans="1:44" ht="18" customHeight="1" x14ac:dyDescent="0.2">
      <c r="A59" s="788"/>
      <c r="B59" s="788"/>
      <c r="C59" s="788"/>
      <c r="D59" s="788"/>
      <c r="E59" s="788"/>
      <c r="F59" s="788"/>
      <c r="G59" s="788"/>
      <c r="H59" s="788"/>
      <c r="I59" s="788"/>
      <c r="J59" s="788"/>
      <c r="K59" s="788"/>
      <c r="L59" s="788"/>
      <c r="M59" s="788"/>
      <c r="N59" s="788"/>
      <c r="O59" s="788"/>
      <c r="P59" s="788"/>
      <c r="Q59" s="788"/>
      <c r="R59" s="788"/>
      <c r="S59" s="788"/>
      <c r="T59" s="788"/>
      <c r="U59" s="788"/>
      <c r="V59" s="788"/>
      <c r="W59" s="788"/>
      <c r="X59" s="788"/>
      <c r="Y59" s="788"/>
      <c r="Z59" s="788"/>
      <c r="AA59" s="788"/>
      <c r="AB59" s="788"/>
      <c r="AC59" s="788"/>
      <c r="AD59" s="788"/>
      <c r="AE59" s="788"/>
      <c r="AF59" s="788"/>
      <c r="AG59" s="788"/>
      <c r="AH59" s="788"/>
      <c r="AI59" s="788"/>
      <c r="AJ59" s="788"/>
      <c r="AK59" s="788"/>
      <c r="AL59" s="788"/>
      <c r="AM59" s="788"/>
      <c r="AN59" s="788"/>
      <c r="AO59" s="788"/>
      <c r="AP59" s="788"/>
      <c r="AQ59" s="788"/>
      <c r="AR59" s="788"/>
    </row>
    <row r="60" spans="1:44" ht="35.25" customHeight="1" x14ac:dyDescent="0.2">
      <c r="A60" s="811" t="s">
        <v>61</v>
      </c>
      <c r="B60" s="765"/>
      <c r="C60" s="765"/>
      <c r="D60" s="765"/>
      <c r="E60" s="814" t="s">
        <v>12</v>
      </c>
      <c r="F60" s="814"/>
      <c r="G60" s="802" t="s">
        <v>430</v>
      </c>
      <c r="H60" s="802"/>
      <c r="I60" s="802"/>
      <c r="J60" s="802"/>
      <c r="K60" s="802"/>
      <c r="L60" s="802"/>
      <c r="M60" s="767"/>
      <c r="N60" s="767"/>
      <c r="O60" s="807" t="s">
        <v>427</v>
      </c>
      <c r="P60" s="807"/>
      <c r="Q60" s="807"/>
      <c r="R60" s="807"/>
      <c r="S60" s="807"/>
      <c r="T60" s="807"/>
      <c r="U60" s="769"/>
      <c r="V60" s="769"/>
      <c r="W60" s="769"/>
      <c r="X60" s="770"/>
      <c r="Y60" s="770"/>
      <c r="Z60" s="770"/>
      <c r="AA60" s="808"/>
      <c r="AB60" s="808"/>
      <c r="AC60" s="808"/>
      <c r="AD60" s="772"/>
      <c r="AE60" s="772"/>
      <c r="AF60" s="772"/>
      <c r="AG60" s="772"/>
      <c r="AH60" s="772"/>
      <c r="AI60" s="772"/>
      <c r="AJ60" s="772"/>
      <c r="AK60" s="772"/>
      <c r="AL60" s="772"/>
      <c r="AM60" s="772"/>
      <c r="AN60" s="772"/>
      <c r="AO60" s="772"/>
      <c r="AP60" s="772"/>
      <c r="AQ60" s="772"/>
      <c r="AR60" s="772"/>
    </row>
    <row r="61" spans="1:44" ht="24.75" customHeight="1" x14ac:dyDescent="0.2">
      <c r="A61" s="812"/>
      <c r="B61" s="765"/>
      <c r="C61" s="765"/>
      <c r="D61" s="765"/>
      <c r="E61" s="814" t="s">
        <v>14</v>
      </c>
      <c r="F61" s="814"/>
      <c r="G61" s="815" t="s">
        <v>429</v>
      </c>
      <c r="H61" s="815"/>
      <c r="I61" s="815"/>
      <c r="J61" s="815"/>
      <c r="K61" s="815"/>
      <c r="L61" s="815"/>
      <c r="M61" s="767"/>
      <c r="N61" s="767"/>
      <c r="O61" s="807"/>
      <c r="P61" s="807"/>
      <c r="Q61" s="807"/>
      <c r="R61" s="807"/>
      <c r="S61" s="807"/>
      <c r="T61" s="807"/>
      <c r="U61" s="769"/>
      <c r="V61" s="769"/>
      <c r="W61" s="769"/>
      <c r="X61" s="770"/>
      <c r="Y61" s="770"/>
      <c r="Z61" s="770"/>
      <c r="AA61" s="808"/>
      <c r="AB61" s="808"/>
      <c r="AC61" s="808"/>
      <c r="AD61" s="772"/>
      <c r="AE61" s="772"/>
      <c r="AF61" s="772"/>
      <c r="AG61" s="772"/>
      <c r="AH61" s="772"/>
      <c r="AI61" s="772"/>
      <c r="AJ61" s="772"/>
      <c r="AK61" s="772"/>
      <c r="AL61" s="772"/>
      <c r="AM61" s="772"/>
      <c r="AN61" s="772"/>
      <c r="AO61" s="772"/>
      <c r="AP61" s="772"/>
      <c r="AQ61" s="772"/>
      <c r="AR61" s="772"/>
    </row>
    <row r="62" spans="1:44" ht="24.75" customHeight="1" x14ac:dyDescent="0.2">
      <c r="A62" s="812"/>
      <c r="B62" s="765"/>
      <c r="C62" s="765"/>
      <c r="D62" s="765"/>
      <c r="E62" s="814" t="s">
        <v>63</v>
      </c>
      <c r="F62" s="814"/>
      <c r="G62" s="815"/>
      <c r="H62" s="815"/>
      <c r="I62" s="815"/>
      <c r="J62" s="815"/>
      <c r="K62" s="815"/>
      <c r="L62" s="815"/>
      <c r="M62" s="767"/>
      <c r="N62" s="767"/>
      <c r="O62" s="807"/>
      <c r="P62" s="807"/>
      <c r="Q62" s="807"/>
      <c r="R62" s="807"/>
      <c r="S62" s="807"/>
      <c r="T62" s="807"/>
      <c r="U62" s="769"/>
      <c r="V62" s="769"/>
      <c r="W62" s="769"/>
      <c r="X62" s="770"/>
      <c r="Y62" s="770"/>
      <c r="Z62" s="770"/>
      <c r="AA62" s="808"/>
      <c r="AB62" s="808"/>
      <c r="AC62" s="808"/>
      <c r="AD62" s="772"/>
      <c r="AE62" s="772"/>
      <c r="AF62" s="772"/>
      <c r="AG62" s="772"/>
      <c r="AH62" s="772"/>
      <c r="AI62" s="772"/>
      <c r="AJ62" s="772"/>
      <c r="AK62" s="772"/>
      <c r="AL62" s="772"/>
      <c r="AM62" s="772"/>
      <c r="AN62" s="772"/>
      <c r="AO62" s="772"/>
      <c r="AP62" s="772"/>
      <c r="AQ62" s="772"/>
      <c r="AR62" s="772"/>
    </row>
    <row r="63" spans="1:44" ht="24.95" customHeight="1" x14ac:dyDescent="0.2">
      <c r="A63" s="812"/>
      <c r="B63" s="765"/>
      <c r="C63" s="765"/>
      <c r="D63" s="765"/>
      <c r="E63" s="814" t="s">
        <v>62</v>
      </c>
      <c r="F63" s="814"/>
      <c r="G63" s="804" t="s">
        <v>428</v>
      </c>
      <c r="H63" s="804"/>
      <c r="I63" s="804"/>
      <c r="J63" s="804"/>
      <c r="K63" s="804"/>
      <c r="L63" s="804"/>
      <c r="M63" s="767"/>
      <c r="N63" s="767"/>
      <c r="O63" s="807"/>
      <c r="P63" s="807"/>
      <c r="Q63" s="807"/>
      <c r="R63" s="807"/>
      <c r="S63" s="807"/>
      <c r="T63" s="807"/>
      <c r="U63" s="769"/>
      <c r="V63" s="769"/>
      <c r="W63" s="769"/>
      <c r="X63" s="770"/>
      <c r="Y63" s="770"/>
      <c r="Z63" s="770"/>
      <c r="AA63" s="808"/>
      <c r="AB63" s="808"/>
      <c r="AC63" s="808"/>
      <c r="AD63" s="772"/>
      <c r="AE63" s="772"/>
      <c r="AF63" s="772"/>
      <c r="AG63" s="772"/>
      <c r="AH63" s="772"/>
      <c r="AI63" s="772"/>
      <c r="AJ63" s="772"/>
      <c r="AK63" s="772"/>
      <c r="AL63" s="772"/>
      <c r="AM63" s="772"/>
      <c r="AN63" s="772"/>
      <c r="AO63" s="772"/>
      <c r="AP63" s="772"/>
      <c r="AQ63" s="772"/>
      <c r="AR63" s="772"/>
    </row>
    <row r="64" spans="1:44" s="446" customFormat="1" ht="35.25" customHeight="1" x14ac:dyDescent="0.2">
      <c r="A64" s="812"/>
      <c r="B64" s="790"/>
      <c r="C64" s="790"/>
      <c r="D64" s="790"/>
      <c r="E64" s="773" t="s">
        <v>12</v>
      </c>
      <c r="F64" s="773"/>
      <c r="G64" s="791" t="s">
        <v>289</v>
      </c>
      <c r="H64" s="791"/>
      <c r="I64" s="791"/>
      <c r="J64" s="791"/>
      <c r="K64" s="791"/>
      <c r="L64" s="791"/>
      <c r="M64" s="792"/>
      <c r="N64" s="792"/>
      <c r="O64" s="793" t="s">
        <v>290</v>
      </c>
      <c r="P64" s="794"/>
      <c r="Q64" s="794"/>
      <c r="R64" s="794"/>
      <c r="S64" s="794"/>
      <c r="T64" s="795"/>
      <c r="U64" s="769"/>
      <c r="V64" s="769"/>
      <c r="W64" s="769"/>
      <c r="X64" s="769"/>
      <c r="Y64" s="769"/>
      <c r="Z64" s="769"/>
      <c r="AA64" s="771"/>
      <c r="AB64" s="771"/>
      <c r="AC64" s="771"/>
      <c r="AD64" s="771"/>
      <c r="AE64" s="771"/>
      <c r="AF64" s="771"/>
      <c r="AG64" s="771"/>
      <c r="AH64" s="771"/>
      <c r="AI64" s="771"/>
      <c r="AJ64" s="771"/>
      <c r="AK64" s="771"/>
      <c r="AL64" s="771"/>
      <c r="AM64" s="771"/>
      <c r="AN64" s="771"/>
      <c r="AO64" s="771"/>
      <c r="AP64" s="771"/>
      <c r="AQ64" s="771"/>
      <c r="AR64" s="771"/>
    </row>
    <row r="65" spans="1:44" s="446" customFormat="1" ht="24.75" customHeight="1" x14ac:dyDescent="0.2">
      <c r="A65" s="812"/>
      <c r="B65" s="790"/>
      <c r="C65" s="790"/>
      <c r="D65" s="790"/>
      <c r="E65" s="773" t="s">
        <v>14</v>
      </c>
      <c r="F65" s="773"/>
      <c r="G65" s="774" t="s">
        <v>214</v>
      </c>
      <c r="H65" s="774"/>
      <c r="I65" s="774"/>
      <c r="J65" s="774"/>
      <c r="K65" s="774"/>
      <c r="L65" s="774"/>
      <c r="M65" s="792"/>
      <c r="N65" s="792"/>
      <c r="O65" s="796"/>
      <c r="P65" s="797"/>
      <c r="Q65" s="797"/>
      <c r="R65" s="797"/>
      <c r="S65" s="797"/>
      <c r="T65" s="798"/>
      <c r="U65" s="769"/>
      <c r="V65" s="769"/>
      <c r="W65" s="769"/>
      <c r="X65" s="769"/>
      <c r="Y65" s="769"/>
      <c r="Z65" s="769"/>
      <c r="AA65" s="771"/>
      <c r="AB65" s="771"/>
      <c r="AC65" s="771"/>
      <c r="AD65" s="771"/>
      <c r="AE65" s="771"/>
      <c r="AF65" s="771"/>
      <c r="AG65" s="771"/>
      <c r="AH65" s="771"/>
      <c r="AI65" s="771"/>
      <c r="AJ65" s="771"/>
      <c r="AK65" s="771"/>
      <c r="AL65" s="771"/>
      <c r="AM65" s="771"/>
      <c r="AN65" s="771"/>
      <c r="AO65" s="771"/>
      <c r="AP65" s="771"/>
      <c r="AQ65" s="771"/>
      <c r="AR65" s="771"/>
    </row>
    <row r="66" spans="1:44" s="446" customFormat="1" ht="24.75" customHeight="1" x14ac:dyDescent="0.2">
      <c r="A66" s="812"/>
      <c r="B66" s="790"/>
      <c r="C66" s="790"/>
      <c r="D66" s="790"/>
      <c r="E66" s="773" t="s">
        <v>63</v>
      </c>
      <c r="F66" s="773"/>
      <c r="G66" s="774"/>
      <c r="H66" s="774"/>
      <c r="I66" s="774"/>
      <c r="J66" s="774"/>
      <c r="K66" s="774"/>
      <c r="L66" s="774"/>
      <c r="M66" s="792"/>
      <c r="N66" s="792"/>
      <c r="O66" s="796"/>
      <c r="P66" s="797"/>
      <c r="Q66" s="797"/>
      <c r="R66" s="797"/>
      <c r="S66" s="797"/>
      <c r="T66" s="798"/>
      <c r="U66" s="769"/>
      <c r="V66" s="769"/>
      <c r="W66" s="769"/>
      <c r="X66" s="769"/>
      <c r="Y66" s="769"/>
      <c r="Z66" s="769"/>
      <c r="AA66" s="771"/>
      <c r="AB66" s="771"/>
      <c r="AC66" s="771"/>
      <c r="AD66" s="771"/>
      <c r="AE66" s="771"/>
      <c r="AF66" s="771"/>
      <c r="AG66" s="771"/>
      <c r="AH66" s="771"/>
      <c r="AI66" s="771"/>
      <c r="AJ66" s="771"/>
      <c r="AK66" s="771"/>
      <c r="AL66" s="771"/>
      <c r="AM66" s="771"/>
      <c r="AN66" s="771"/>
      <c r="AO66" s="771"/>
      <c r="AP66" s="771"/>
      <c r="AQ66" s="771"/>
      <c r="AR66" s="771"/>
    </row>
    <row r="67" spans="1:44" s="446" customFormat="1" ht="24.95" customHeight="1" x14ac:dyDescent="0.2">
      <c r="A67" s="813"/>
      <c r="B67" s="790"/>
      <c r="C67" s="790"/>
      <c r="D67" s="790"/>
      <c r="E67" s="773" t="s">
        <v>62</v>
      </c>
      <c r="F67" s="773"/>
      <c r="G67" s="775" t="s">
        <v>291</v>
      </c>
      <c r="H67" s="775"/>
      <c r="I67" s="775"/>
      <c r="J67" s="775"/>
      <c r="K67" s="775"/>
      <c r="L67" s="775"/>
      <c r="M67" s="792"/>
      <c r="N67" s="792"/>
      <c r="O67" s="799"/>
      <c r="P67" s="800"/>
      <c r="Q67" s="800"/>
      <c r="R67" s="800"/>
      <c r="S67" s="800"/>
      <c r="T67" s="801"/>
      <c r="U67" s="769"/>
      <c r="V67" s="769"/>
      <c r="W67" s="769"/>
      <c r="X67" s="769"/>
      <c r="Y67" s="769"/>
      <c r="Z67" s="769"/>
      <c r="AA67" s="771"/>
      <c r="AB67" s="771"/>
      <c r="AC67" s="771"/>
      <c r="AD67" s="771"/>
      <c r="AE67" s="771"/>
      <c r="AF67" s="771"/>
      <c r="AG67" s="771"/>
      <c r="AH67" s="771"/>
      <c r="AI67" s="771"/>
      <c r="AJ67" s="771"/>
      <c r="AK67" s="771"/>
      <c r="AL67" s="771"/>
      <c r="AM67" s="771"/>
      <c r="AN67" s="771"/>
      <c r="AO67" s="771"/>
      <c r="AP67" s="771"/>
      <c r="AQ67" s="771"/>
      <c r="AR67" s="771"/>
    </row>
    <row r="68" spans="1:44" ht="18" customHeight="1" x14ac:dyDescent="0.2">
      <c r="A68" s="788"/>
      <c r="B68" s="788"/>
      <c r="C68" s="788"/>
      <c r="D68" s="788"/>
      <c r="E68" s="788"/>
      <c r="F68" s="788"/>
      <c r="G68" s="788"/>
      <c r="H68" s="788"/>
      <c r="I68" s="788"/>
      <c r="J68" s="788"/>
      <c r="K68" s="788"/>
      <c r="L68" s="788"/>
      <c r="M68" s="788"/>
      <c r="N68" s="788"/>
      <c r="O68" s="788"/>
      <c r="P68" s="788"/>
      <c r="Q68" s="788"/>
      <c r="R68" s="788"/>
      <c r="S68" s="788"/>
      <c r="T68" s="788"/>
      <c r="U68" s="788"/>
      <c r="V68" s="788"/>
      <c r="W68" s="788"/>
      <c r="X68" s="788"/>
      <c r="Y68" s="788"/>
      <c r="Z68" s="788"/>
      <c r="AA68" s="788"/>
      <c r="AB68" s="788"/>
      <c r="AC68" s="788"/>
      <c r="AD68" s="788"/>
      <c r="AE68" s="788"/>
      <c r="AF68" s="788"/>
      <c r="AG68" s="788"/>
      <c r="AH68" s="788"/>
      <c r="AI68" s="788"/>
      <c r="AJ68" s="788"/>
      <c r="AK68" s="788"/>
      <c r="AL68" s="788"/>
      <c r="AM68" s="788"/>
      <c r="AN68" s="788"/>
      <c r="AO68" s="788"/>
      <c r="AP68" s="788"/>
      <c r="AQ68" s="788"/>
      <c r="AR68" s="788"/>
    </row>
    <row r="69" spans="1:44" ht="43.5" customHeight="1" x14ac:dyDescent="0.2">
      <c r="A69" s="789" t="s">
        <v>21</v>
      </c>
      <c r="B69" s="765"/>
      <c r="C69" s="765"/>
      <c r="D69" s="765"/>
      <c r="E69" s="766" t="s">
        <v>64</v>
      </c>
      <c r="F69" s="766"/>
      <c r="G69" s="766"/>
      <c r="H69" s="766"/>
      <c r="I69" s="766"/>
      <c r="J69" s="766"/>
      <c r="K69" s="766"/>
      <c r="L69" s="766"/>
      <c r="M69" s="767"/>
      <c r="N69" s="767"/>
      <c r="O69" s="768" t="s">
        <v>66</v>
      </c>
      <c r="P69" s="768"/>
      <c r="Q69" s="768"/>
      <c r="R69" s="768"/>
      <c r="S69" s="768"/>
      <c r="T69" s="768"/>
      <c r="U69" s="769" t="s">
        <v>292</v>
      </c>
      <c r="V69" s="769"/>
      <c r="W69" s="769"/>
      <c r="X69" s="770" t="s">
        <v>292</v>
      </c>
      <c r="Y69" s="770"/>
      <c r="Z69" s="770"/>
      <c r="AA69" s="771"/>
      <c r="AB69" s="771"/>
      <c r="AC69" s="771"/>
      <c r="AD69" s="772"/>
      <c r="AE69" s="772"/>
      <c r="AF69" s="772"/>
      <c r="AG69" s="763"/>
      <c r="AH69" s="763"/>
      <c r="AI69" s="763"/>
      <c r="AJ69" s="763"/>
      <c r="AK69" s="763"/>
      <c r="AL69" s="763"/>
      <c r="AM69" s="763"/>
      <c r="AN69" s="763"/>
      <c r="AO69" s="763"/>
      <c r="AP69" s="764"/>
      <c r="AQ69" s="764"/>
      <c r="AR69" s="764"/>
    </row>
    <row r="70" spans="1:44" ht="43.5" customHeight="1" x14ac:dyDescent="0.2">
      <c r="A70" s="789"/>
      <c r="B70" s="765"/>
      <c r="C70" s="765"/>
      <c r="D70" s="765"/>
      <c r="E70" s="766" t="s">
        <v>65</v>
      </c>
      <c r="F70" s="766"/>
      <c r="G70" s="766"/>
      <c r="H70" s="766"/>
      <c r="I70" s="766"/>
      <c r="J70" s="766"/>
      <c r="K70" s="766"/>
      <c r="L70" s="766"/>
      <c r="M70" s="767"/>
      <c r="N70" s="767"/>
      <c r="O70" s="768" t="s">
        <v>66</v>
      </c>
      <c r="P70" s="768"/>
      <c r="Q70" s="768"/>
      <c r="R70" s="768"/>
      <c r="S70" s="768"/>
      <c r="T70" s="768"/>
      <c r="U70" s="769" t="s">
        <v>292</v>
      </c>
      <c r="V70" s="769"/>
      <c r="W70" s="769"/>
      <c r="X70" s="770" t="s">
        <v>292</v>
      </c>
      <c r="Y70" s="770"/>
      <c r="Z70" s="770"/>
      <c r="AA70" s="771"/>
      <c r="AB70" s="771"/>
      <c r="AC70" s="771"/>
      <c r="AD70" s="772" t="s">
        <v>4</v>
      </c>
      <c r="AE70" s="772"/>
      <c r="AF70" s="772"/>
      <c r="AG70" s="763"/>
      <c r="AH70" s="763"/>
      <c r="AI70" s="763"/>
      <c r="AJ70" s="763"/>
      <c r="AK70" s="763"/>
      <c r="AL70" s="763"/>
      <c r="AM70" s="763"/>
      <c r="AN70" s="763"/>
      <c r="AO70" s="763"/>
      <c r="AP70" s="764"/>
      <c r="AQ70" s="764"/>
      <c r="AR70" s="764"/>
    </row>
  </sheetData>
  <mergeCells count="329">
    <mergeCell ref="AP29:AR30"/>
    <mergeCell ref="E30:F30"/>
    <mergeCell ref="G30:L30"/>
    <mergeCell ref="G29:L29"/>
    <mergeCell ref="M29:N30"/>
    <mergeCell ref="O29:T30"/>
    <mergeCell ref="U29:W30"/>
    <mergeCell ref="X29:Z30"/>
    <mergeCell ref="AA29:AC30"/>
    <mergeCell ref="AD29:AF30"/>
    <mergeCell ref="AG29:AI30"/>
    <mergeCell ref="AJ29:AL30"/>
    <mergeCell ref="AP27:AR28"/>
    <mergeCell ref="AJ27:AL28"/>
    <mergeCell ref="AM27:AO28"/>
    <mergeCell ref="U27:W28"/>
    <mergeCell ref="X27:Z28"/>
    <mergeCell ref="AA27:AC28"/>
    <mergeCell ref="AD27:AF28"/>
    <mergeCell ref="B25:D26"/>
    <mergeCell ref="U25:W26"/>
    <mergeCell ref="X25:Z26"/>
    <mergeCell ref="AA25:AC26"/>
    <mergeCell ref="AD25:AF26"/>
    <mergeCell ref="AG25:AI26"/>
    <mergeCell ref="AJ25:AL26"/>
    <mergeCell ref="AM25:AO26"/>
    <mergeCell ref="AP25:AR26"/>
    <mergeCell ref="E28:F28"/>
    <mergeCell ref="G28:L28"/>
    <mergeCell ref="O25:T26"/>
    <mergeCell ref="A1:AR1"/>
    <mergeCell ref="U9:W9"/>
    <mergeCell ref="X9:Z9"/>
    <mergeCell ref="AA9:AC9"/>
    <mergeCell ref="AD9:AF9"/>
    <mergeCell ref="AG9:AI9"/>
    <mergeCell ref="AJ9:AL9"/>
    <mergeCell ref="AM9:AO9"/>
    <mergeCell ref="AM10:AO10"/>
    <mergeCell ref="AP10:AR10"/>
    <mergeCell ref="U10:W10"/>
    <mergeCell ref="X10:Z10"/>
    <mergeCell ref="AA10:AC10"/>
    <mergeCell ref="AD10:AF10"/>
    <mergeCell ref="AP9:AR9"/>
    <mergeCell ref="AG10:AI10"/>
    <mergeCell ref="AJ10:AL10"/>
    <mergeCell ref="P3:U4"/>
    <mergeCell ref="V3:AD4"/>
    <mergeCell ref="AE3:AJ4"/>
    <mergeCell ref="AK3:AR4"/>
    <mergeCell ref="A3:F4"/>
    <mergeCell ref="AK6:AR6"/>
    <mergeCell ref="G3:O4"/>
    <mergeCell ref="V6:AD6"/>
    <mergeCell ref="AE6:AJ6"/>
    <mergeCell ref="AG12:AI17"/>
    <mergeCell ref="E22:F22"/>
    <mergeCell ref="G16:L16"/>
    <mergeCell ref="G17:L17"/>
    <mergeCell ref="O12:T17"/>
    <mergeCell ref="M12:N17"/>
    <mergeCell ref="E12:F12"/>
    <mergeCell ref="O18:T23"/>
    <mergeCell ref="G20:L20"/>
    <mergeCell ref="G21:L21"/>
    <mergeCell ref="E13:F13"/>
    <mergeCell ref="U11:AR11"/>
    <mergeCell ref="AD18:AF23"/>
    <mergeCell ref="AG18:AI23"/>
    <mergeCell ref="AJ18:AL23"/>
    <mergeCell ref="AA18:AC23"/>
    <mergeCell ref="E19:F19"/>
    <mergeCell ref="AM18:AO23"/>
    <mergeCell ref="M18:N23"/>
    <mergeCell ref="G23:L23"/>
    <mergeCell ref="G19:L19"/>
    <mergeCell ref="E16:F16"/>
    <mergeCell ref="G22:L22"/>
    <mergeCell ref="B11:D11"/>
    <mergeCell ref="E11:L11"/>
    <mergeCell ref="M11:N11"/>
    <mergeCell ref="A6:F6"/>
    <mergeCell ref="G6:O6"/>
    <mergeCell ref="A12:A17"/>
    <mergeCell ref="O11:T11"/>
    <mergeCell ref="P6:U6"/>
    <mergeCell ref="AP18:AR23"/>
    <mergeCell ref="A18:A23"/>
    <mergeCell ref="B12:D17"/>
    <mergeCell ref="AP12:AR17"/>
    <mergeCell ref="AJ12:AL17"/>
    <mergeCell ref="AA12:AC17"/>
    <mergeCell ref="AD12:AF17"/>
    <mergeCell ref="B40:D40"/>
    <mergeCell ref="E35:F35"/>
    <mergeCell ref="G35:L35"/>
    <mergeCell ref="B33:D35"/>
    <mergeCell ref="E33:F33"/>
    <mergeCell ref="G33:L33"/>
    <mergeCell ref="M33:N35"/>
    <mergeCell ref="O33:T35"/>
    <mergeCell ref="G12:L12"/>
    <mergeCell ref="G13:L13"/>
    <mergeCell ref="G14:L14"/>
    <mergeCell ref="G15:L15"/>
    <mergeCell ref="AP40:AR40"/>
    <mergeCell ref="B18:D23"/>
    <mergeCell ref="E18:F18"/>
    <mergeCell ref="G18:L18"/>
    <mergeCell ref="O27:T28"/>
    <mergeCell ref="A42:A43"/>
    <mergeCell ref="B42:D42"/>
    <mergeCell ref="B43:D43"/>
    <mergeCell ref="A25:A28"/>
    <mergeCell ref="B27:D28"/>
    <mergeCell ref="E27:F27"/>
    <mergeCell ref="G27:L27"/>
    <mergeCell ref="M27:N28"/>
    <mergeCell ref="E25:F25"/>
    <mergeCell ref="G25:L25"/>
    <mergeCell ref="M25:N26"/>
    <mergeCell ref="E26:F26"/>
    <mergeCell ref="G26:L26"/>
    <mergeCell ref="A33:A38"/>
    <mergeCell ref="B36:D38"/>
    <mergeCell ref="E36:F36"/>
    <mergeCell ref="G36:L36"/>
    <mergeCell ref="M36:N38"/>
    <mergeCell ref="E42:L42"/>
    <mergeCell ref="M42:N42"/>
    <mergeCell ref="E43:L43"/>
    <mergeCell ref="M43:N43"/>
    <mergeCell ref="B29:D30"/>
    <mergeCell ref="E29:F29"/>
    <mergeCell ref="AM12:AO17"/>
    <mergeCell ref="U12:W17"/>
    <mergeCell ref="X12:Z17"/>
    <mergeCell ref="U18:W23"/>
    <mergeCell ref="X18:Z23"/>
    <mergeCell ref="AD40:AF40"/>
    <mergeCell ref="AG27:AI28"/>
    <mergeCell ref="AD33:AF35"/>
    <mergeCell ref="U40:W40"/>
    <mergeCell ref="X40:Z40"/>
    <mergeCell ref="AA40:AC40"/>
    <mergeCell ref="AG40:AI40"/>
    <mergeCell ref="AJ40:AL40"/>
    <mergeCell ref="AM40:AO40"/>
    <mergeCell ref="AG36:AI38"/>
    <mergeCell ref="AJ36:AL38"/>
    <mergeCell ref="AM36:AO38"/>
    <mergeCell ref="AG33:AI35"/>
    <mergeCell ref="AJ33:AL35"/>
    <mergeCell ref="AM33:AO35"/>
    <mergeCell ref="AM29:AO30"/>
    <mergeCell ref="X36:Z38"/>
    <mergeCell ref="AA36:AC38"/>
    <mergeCell ref="AD36:AF38"/>
    <mergeCell ref="AP33:AR35"/>
    <mergeCell ref="AA33:AC35"/>
    <mergeCell ref="X33:Z35"/>
    <mergeCell ref="G47:L47"/>
    <mergeCell ref="AP36:AR38"/>
    <mergeCell ref="X43:Z43"/>
    <mergeCell ref="AJ43:AL43"/>
    <mergeCell ref="AM43:AO43"/>
    <mergeCell ref="AP43:AR43"/>
    <mergeCell ref="O42:T42"/>
    <mergeCell ref="O43:T43"/>
    <mergeCell ref="AA43:AC43"/>
    <mergeCell ref="AD43:AF43"/>
    <mergeCell ref="AG43:AI43"/>
    <mergeCell ref="AD42:AF42"/>
    <mergeCell ref="X42:Z42"/>
    <mergeCell ref="AA42:AC42"/>
    <mergeCell ref="AG42:AI42"/>
    <mergeCell ref="AJ42:AL42"/>
    <mergeCell ref="AM42:AO42"/>
    <mergeCell ref="AP42:AR42"/>
    <mergeCell ref="G48:L48"/>
    <mergeCell ref="G49:L49"/>
    <mergeCell ref="E50:F50"/>
    <mergeCell ref="G50:L50"/>
    <mergeCell ref="G51:L51"/>
    <mergeCell ref="E34:F34"/>
    <mergeCell ref="G34:L34"/>
    <mergeCell ref="U33:W35"/>
    <mergeCell ref="U42:W42"/>
    <mergeCell ref="E40:L40"/>
    <mergeCell ref="M40:N40"/>
    <mergeCell ref="O40:T40"/>
    <mergeCell ref="U43:W43"/>
    <mergeCell ref="E37:F37"/>
    <mergeCell ref="G37:L37"/>
    <mergeCell ref="E38:F38"/>
    <mergeCell ref="G38:L38"/>
    <mergeCell ref="O36:T38"/>
    <mergeCell ref="U36:W38"/>
    <mergeCell ref="G54:L54"/>
    <mergeCell ref="B55:D56"/>
    <mergeCell ref="E55:F55"/>
    <mergeCell ref="G55:L55"/>
    <mergeCell ref="M55:N56"/>
    <mergeCell ref="O55:T56"/>
    <mergeCell ref="U55:W56"/>
    <mergeCell ref="X55:Z56"/>
    <mergeCell ref="A45:AR45"/>
    <mergeCell ref="A46:A51"/>
    <mergeCell ref="B46:D51"/>
    <mergeCell ref="E46:F46"/>
    <mergeCell ref="G46:L46"/>
    <mergeCell ref="M46:N51"/>
    <mergeCell ref="O46:T51"/>
    <mergeCell ref="U46:W51"/>
    <mergeCell ref="X46:Z51"/>
    <mergeCell ref="AA46:AC51"/>
    <mergeCell ref="AD46:AF51"/>
    <mergeCell ref="AG46:AI51"/>
    <mergeCell ref="AJ46:AL51"/>
    <mergeCell ref="AM46:AO51"/>
    <mergeCell ref="AP46:AR51"/>
    <mergeCell ref="E47:F47"/>
    <mergeCell ref="AA55:AC56"/>
    <mergeCell ref="AD55:AF56"/>
    <mergeCell ref="AG55:AI56"/>
    <mergeCell ref="AJ55:AL56"/>
    <mergeCell ref="AM55:AO56"/>
    <mergeCell ref="AP55:AR56"/>
    <mergeCell ref="E56:F56"/>
    <mergeCell ref="G56:L56"/>
    <mergeCell ref="A52:AR52"/>
    <mergeCell ref="A53:A56"/>
    <mergeCell ref="B53:D54"/>
    <mergeCell ref="E53:F53"/>
    <mergeCell ref="G53:L53"/>
    <mergeCell ref="M53:N54"/>
    <mergeCell ref="O53:T54"/>
    <mergeCell ref="U53:W54"/>
    <mergeCell ref="X53:Z54"/>
    <mergeCell ref="AA53:AC54"/>
    <mergeCell ref="AD53:AF54"/>
    <mergeCell ref="AG53:AI54"/>
    <mergeCell ref="AJ53:AL54"/>
    <mergeCell ref="AM53:AO54"/>
    <mergeCell ref="AP53:AR54"/>
    <mergeCell ref="E54:F54"/>
    <mergeCell ref="U60:W63"/>
    <mergeCell ref="X60:Z63"/>
    <mergeCell ref="AA60:AC63"/>
    <mergeCell ref="B57:D58"/>
    <mergeCell ref="A59:AR59"/>
    <mergeCell ref="AD57:AF58"/>
    <mergeCell ref="AG57:AI58"/>
    <mergeCell ref="AJ57:AL58"/>
    <mergeCell ref="AM57:AO58"/>
    <mergeCell ref="AP57:AR58"/>
    <mergeCell ref="AD60:AF63"/>
    <mergeCell ref="AG60:AI63"/>
    <mergeCell ref="AJ60:AL63"/>
    <mergeCell ref="AM60:AO63"/>
    <mergeCell ref="AP60:AR63"/>
    <mergeCell ref="A60:A67"/>
    <mergeCell ref="E61:F61"/>
    <mergeCell ref="G61:L61"/>
    <mergeCell ref="E62:F62"/>
    <mergeCell ref="G62:L62"/>
    <mergeCell ref="E63:F63"/>
    <mergeCell ref="G63:L63"/>
    <mergeCell ref="B60:D63"/>
    <mergeCell ref="E60:F60"/>
    <mergeCell ref="G60:L60"/>
    <mergeCell ref="E57:F57"/>
    <mergeCell ref="G57:L57"/>
    <mergeCell ref="E58:F58"/>
    <mergeCell ref="G58:L58"/>
    <mergeCell ref="M57:N58"/>
    <mergeCell ref="O57:T58"/>
    <mergeCell ref="M60:N63"/>
    <mergeCell ref="O60:T63"/>
    <mergeCell ref="U57:W58"/>
    <mergeCell ref="X57:Z58"/>
    <mergeCell ref="AA57:AC58"/>
    <mergeCell ref="A68:AR68"/>
    <mergeCell ref="A69:A70"/>
    <mergeCell ref="B69:D69"/>
    <mergeCell ref="E69:L69"/>
    <mergeCell ref="M69:N69"/>
    <mergeCell ref="O69:T69"/>
    <mergeCell ref="U69:W69"/>
    <mergeCell ref="X69:Z69"/>
    <mergeCell ref="B64:D67"/>
    <mergeCell ref="E64:F64"/>
    <mergeCell ref="G64:L64"/>
    <mergeCell ref="M64:N67"/>
    <mergeCell ref="O64:T67"/>
    <mergeCell ref="U64:W67"/>
    <mergeCell ref="X64:Z67"/>
    <mergeCell ref="AA64:AC67"/>
    <mergeCell ref="AD64:AF67"/>
    <mergeCell ref="AG64:AI67"/>
    <mergeCell ref="AJ64:AL67"/>
    <mergeCell ref="AM64:AO67"/>
    <mergeCell ref="AP64:AR67"/>
    <mergeCell ref="E65:F65"/>
    <mergeCell ref="G65:L65"/>
    <mergeCell ref="E66:F66"/>
    <mergeCell ref="G66:L66"/>
    <mergeCell ref="E67:F67"/>
    <mergeCell ref="G67:L67"/>
    <mergeCell ref="AA69:AC69"/>
    <mergeCell ref="AD69:AF69"/>
    <mergeCell ref="AG69:AI69"/>
    <mergeCell ref="AJ69:AL69"/>
    <mergeCell ref="AM69:AO69"/>
    <mergeCell ref="AP69:AR69"/>
    <mergeCell ref="B70:D70"/>
    <mergeCell ref="E70:L70"/>
    <mergeCell ref="M70:N70"/>
    <mergeCell ref="O70:T70"/>
    <mergeCell ref="U70:W70"/>
    <mergeCell ref="X70:Z70"/>
    <mergeCell ref="AA70:AC70"/>
    <mergeCell ref="AD70:AF70"/>
    <mergeCell ref="AG70:AI70"/>
    <mergeCell ref="AJ70:AL70"/>
    <mergeCell ref="AM70:AO70"/>
    <mergeCell ref="AP70:AR70"/>
  </mergeCells>
  <phoneticPr fontId="128" type="noConversion"/>
  <printOptions horizontalCentered="1"/>
  <pageMargins left="0.39374999999999999" right="0.39374999999999999" top="0.39374999999999999" bottom="0.39374999999999999" header="0.51180555555555562" footer="0.51180555555555562"/>
  <pageSetup paperSize="9" scale="53" firstPageNumber="0" fitToHeight="0" orientation="landscape" r:id="rId1"/>
  <headerFooter alignWithMargins="0"/>
  <rowBreaks count="2" manualBreakCount="2">
    <brk id="23" max="43" man="1"/>
    <brk id="44" max="4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view="pageBreakPreview" topLeftCell="A6" zoomScale="60" zoomScaleNormal="100" workbookViewId="0">
      <selection activeCell="AT41" sqref="AT41"/>
    </sheetView>
  </sheetViews>
  <sheetFormatPr defaultColWidth="11.42578125" defaultRowHeight="12.75" x14ac:dyDescent="0.2"/>
  <cols>
    <col min="1" max="43" width="4.7109375" customWidth="1"/>
    <col min="44" max="44" width="7.140625" customWidth="1"/>
  </cols>
  <sheetData>
    <row r="1" spans="1:44" ht="30" x14ac:dyDescent="0.2">
      <c r="A1" s="755" t="s">
        <v>60</v>
      </c>
      <c r="B1" s="756"/>
      <c r="C1" s="756"/>
      <c r="D1" s="756"/>
      <c r="E1" s="756"/>
      <c r="F1" s="756"/>
      <c r="G1" s="756"/>
      <c r="H1" s="756"/>
      <c r="I1" s="756"/>
      <c r="J1" s="756"/>
      <c r="K1" s="756"/>
      <c r="L1" s="756"/>
      <c r="M1" s="756"/>
      <c r="N1" s="756"/>
      <c r="O1" s="756"/>
      <c r="P1" s="756"/>
      <c r="Q1" s="756"/>
      <c r="R1" s="756"/>
      <c r="S1" s="756"/>
      <c r="T1" s="756"/>
      <c r="U1" s="756"/>
      <c r="V1" s="756"/>
      <c r="W1" s="756"/>
      <c r="X1" s="756"/>
      <c r="Y1" s="756"/>
      <c r="Z1" s="756"/>
      <c r="AA1" s="756"/>
      <c r="AB1" s="756"/>
      <c r="AC1" s="756"/>
      <c r="AD1" s="756"/>
      <c r="AE1" s="756"/>
      <c r="AF1" s="756"/>
      <c r="AG1" s="756"/>
      <c r="AH1" s="756"/>
      <c r="AI1" s="756"/>
      <c r="AJ1" s="756"/>
      <c r="AK1" s="756"/>
      <c r="AL1" s="756"/>
      <c r="AM1" s="756"/>
      <c r="AN1" s="756"/>
      <c r="AO1" s="756"/>
      <c r="AP1" s="756"/>
      <c r="AQ1" s="756" t="s">
        <v>0</v>
      </c>
      <c r="AR1" s="757">
        <v>2</v>
      </c>
    </row>
    <row r="2" spans="1:44" s="230" customFormat="1" ht="19.5" x14ac:dyDescent="0.2">
      <c r="A2" s="226"/>
      <c r="B2" s="227"/>
      <c r="C2" s="228"/>
      <c r="D2" s="228"/>
      <c r="E2" s="228"/>
      <c r="F2" s="228"/>
      <c r="G2" s="228"/>
      <c r="H2" s="228"/>
      <c r="I2" s="228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  <c r="AA2" s="86"/>
      <c r="AB2" s="8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229"/>
    </row>
    <row r="3" spans="1:44" ht="13.5" thickBot="1" x14ac:dyDescent="0.25">
      <c r="A3" s="761" t="s">
        <v>40</v>
      </c>
      <c r="B3" s="698"/>
      <c r="C3" s="698"/>
      <c r="D3" s="698"/>
      <c r="E3" s="698"/>
      <c r="F3" s="698"/>
      <c r="G3" s="749" t="str">
        <f>'DESCRIBING SHEET'!N3</f>
        <v>DISTRICT 3 IN 1 JKT M</v>
      </c>
      <c r="H3" s="749"/>
      <c r="I3" s="749"/>
      <c r="J3" s="749"/>
      <c r="K3" s="749"/>
      <c r="L3" s="749"/>
      <c r="M3" s="749"/>
      <c r="N3" s="749"/>
      <c r="O3" s="749"/>
      <c r="P3" s="698" t="s">
        <v>1</v>
      </c>
      <c r="Q3" s="698"/>
      <c r="R3" s="698"/>
      <c r="S3" s="698"/>
      <c r="T3" s="698"/>
      <c r="U3" s="698"/>
      <c r="V3" s="749" t="str">
        <f>'DESCRIBING SHEET'!Z3</f>
        <v>EIV4462</v>
      </c>
      <c r="W3" s="749"/>
      <c r="X3" s="749"/>
      <c r="Y3" s="749"/>
      <c r="Z3" s="749"/>
      <c r="AA3" s="749"/>
      <c r="AB3" s="749"/>
      <c r="AC3" s="749"/>
      <c r="AD3" s="749"/>
      <c r="AE3" s="698" t="s">
        <v>41</v>
      </c>
      <c r="AF3" s="698"/>
      <c r="AG3" s="698"/>
      <c r="AH3" s="698"/>
      <c r="AI3" s="698"/>
      <c r="AJ3" s="698"/>
      <c r="AK3" s="751" t="str">
        <f>'DESCRIBING SHEET'!AL3</f>
        <v xml:space="preserve">NEW DEFENDER DISCOVERY + DEFENDER MOTLEY </v>
      </c>
      <c r="AL3" s="751"/>
      <c r="AM3" s="751"/>
      <c r="AN3" s="751"/>
      <c r="AO3" s="751"/>
      <c r="AP3" s="751"/>
      <c r="AQ3" s="751"/>
      <c r="AR3" s="752"/>
    </row>
    <row r="4" spans="1:44" ht="13.5" thickTop="1" x14ac:dyDescent="0.2">
      <c r="A4" s="762"/>
      <c r="B4" s="699"/>
      <c r="C4" s="699"/>
      <c r="D4" s="699"/>
      <c r="E4" s="699"/>
      <c r="F4" s="699"/>
      <c r="G4" s="750"/>
      <c r="H4" s="750"/>
      <c r="I4" s="750"/>
      <c r="J4" s="750"/>
      <c r="K4" s="750"/>
      <c r="L4" s="750"/>
      <c r="M4" s="750"/>
      <c r="N4" s="750"/>
      <c r="O4" s="750"/>
      <c r="P4" s="699"/>
      <c r="Q4" s="699"/>
      <c r="R4" s="699"/>
      <c r="S4" s="699"/>
      <c r="T4" s="699"/>
      <c r="U4" s="699"/>
      <c r="V4" s="750"/>
      <c r="W4" s="750"/>
      <c r="X4" s="750"/>
      <c r="Y4" s="750"/>
      <c r="Z4" s="750"/>
      <c r="AA4" s="750"/>
      <c r="AB4" s="750"/>
      <c r="AC4" s="750"/>
      <c r="AD4" s="750"/>
      <c r="AE4" s="699"/>
      <c r="AF4" s="699"/>
      <c r="AG4" s="699"/>
      <c r="AH4" s="699"/>
      <c r="AI4" s="699"/>
      <c r="AJ4" s="699"/>
      <c r="AK4" s="753"/>
      <c r="AL4" s="753"/>
      <c r="AM4" s="753"/>
      <c r="AN4" s="753"/>
      <c r="AO4" s="753"/>
      <c r="AP4" s="753"/>
      <c r="AQ4" s="753"/>
      <c r="AR4" s="754"/>
    </row>
    <row r="5" spans="1:44" s="230" customFormat="1" ht="19.5" x14ac:dyDescent="0.2">
      <c r="A5" s="226"/>
      <c r="B5" s="227"/>
      <c r="C5" s="228"/>
      <c r="D5" s="231"/>
      <c r="E5" s="231"/>
      <c r="F5" s="231"/>
      <c r="G5" s="231"/>
      <c r="H5" s="231"/>
      <c r="I5" s="231"/>
      <c r="J5" s="231"/>
      <c r="K5" s="231"/>
      <c r="L5" s="231"/>
      <c r="M5" s="231"/>
      <c r="N5" s="227"/>
      <c r="O5" s="227"/>
      <c r="P5" s="227"/>
      <c r="Q5" s="227"/>
      <c r="R5" s="227"/>
      <c r="S5" s="227"/>
      <c r="T5" s="227"/>
      <c r="U5" s="227"/>
      <c r="V5" s="227"/>
      <c r="W5" s="227"/>
      <c r="X5" s="227"/>
      <c r="Y5" s="227"/>
      <c r="Z5" s="227"/>
      <c r="AA5" s="227"/>
      <c r="AB5" s="227"/>
      <c r="AC5" s="227"/>
      <c r="AD5" s="227"/>
      <c r="AE5" s="86"/>
      <c r="AF5" s="90"/>
      <c r="AG5" s="92"/>
      <c r="AH5" s="92"/>
      <c r="AI5" s="92"/>
      <c r="AJ5" s="92"/>
      <c r="AK5" s="96"/>
      <c r="AL5" s="96"/>
      <c r="AM5" s="96"/>
      <c r="AN5" s="96"/>
      <c r="AO5" s="96"/>
      <c r="AP5" s="96"/>
      <c r="AQ5" s="96"/>
      <c r="AR5" s="229"/>
    </row>
    <row r="6" spans="1:44" ht="15.75" x14ac:dyDescent="0.2">
      <c r="A6" s="759" t="s">
        <v>42</v>
      </c>
      <c r="B6" s="759"/>
      <c r="C6" s="759"/>
      <c r="D6" s="759"/>
      <c r="E6" s="759"/>
      <c r="F6" s="759"/>
      <c r="G6" s="760" t="str">
        <f>'DESCRIBING SHEET'!N6</f>
        <v>CROSSOVER SERIES</v>
      </c>
      <c r="H6" s="760"/>
      <c r="I6" s="760"/>
      <c r="J6" s="760"/>
      <c r="K6" s="760"/>
      <c r="L6" s="760"/>
      <c r="M6" s="760"/>
      <c r="N6" s="760"/>
      <c r="O6" s="760"/>
      <c r="P6" s="759" t="s">
        <v>31</v>
      </c>
      <c r="Q6" s="759"/>
      <c r="R6" s="759"/>
      <c r="S6" s="759"/>
      <c r="T6" s="759"/>
      <c r="U6" s="759"/>
      <c r="V6" s="758" t="str">
        <f>'DESCRIBING SHEET'!Z6</f>
        <v>FW18/19</v>
      </c>
      <c r="W6" s="758"/>
      <c r="X6" s="758"/>
      <c r="Y6" s="758"/>
      <c r="Z6" s="758"/>
      <c r="AA6" s="758"/>
      <c r="AB6" s="758"/>
      <c r="AC6" s="758"/>
      <c r="AD6" s="758"/>
      <c r="AE6" s="759" t="s">
        <v>32</v>
      </c>
      <c r="AF6" s="759"/>
      <c r="AG6" s="759"/>
      <c r="AH6" s="759"/>
      <c r="AI6" s="759"/>
      <c r="AJ6" s="759"/>
      <c r="AK6" s="758" t="str">
        <f>'DESCRIBING SHEET'!AL6</f>
        <v>PRIMA</v>
      </c>
      <c r="AL6" s="758"/>
      <c r="AM6" s="758"/>
      <c r="AN6" s="758"/>
      <c r="AO6" s="758"/>
      <c r="AP6" s="758"/>
      <c r="AQ6" s="758"/>
      <c r="AR6" s="758"/>
    </row>
    <row r="7" spans="1:44" ht="19.5" x14ac:dyDescent="0.2">
      <c r="A7" s="236"/>
      <c r="B7" s="82"/>
      <c r="C7" s="257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232"/>
      <c r="W7" s="232"/>
      <c r="X7" s="232"/>
      <c r="Y7" s="232"/>
      <c r="Z7" s="232"/>
      <c r="AA7" s="232"/>
      <c r="AB7" s="232"/>
      <c r="AC7" s="232"/>
      <c r="AD7" s="232"/>
      <c r="AE7" s="255"/>
      <c r="AF7" s="232"/>
      <c r="AG7" s="233"/>
      <c r="AH7" s="233"/>
      <c r="AI7" s="233"/>
      <c r="AJ7" s="233"/>
      <c r="AK7" s="234"/>
      <c r="AL7" s="234"/>
      <c r="AM7" s="234"/>
      <c r="AN7" s="234"/>
      <c r="AO7" s="234"/>
      <c r="AP7" s="234"/>
      <c r="AQ7" s="234"/>
      <c r="AR7" s="235"/>
    </row>
    <row r="8" spans="1:44" ht="19.5" x14ac:dyDescent="0.2">
      <c r="A8" s="236"/>
      <c r="B8" s="82"/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6"/>
      <c r="W8" s="86"/>
      <c r="X8" s="86"/>
      <c r="Y8" s="86"/>
      <c r="Z8" s="86"/>
      <c r="AA8" s="237"/>
      <c r="AB8" s="238"/>
      <c r="AC8" s="239"/>
      <c r="AD8" s="240"/>
      <c r="AE8" s="240"/>
      <c r="AF8" s="240"/>
      <c r="AG8" s="240"/>
      <c r="AH8" s="240"/>
      <c r="AI8" s="240"/>
      <c r="AJ8" s="240"/>
      <c r="AK8" s="240"/>
      <c r="AL8" s="240"/>
      <c r="AM8" s="240"/>
      <c r="AN8" s="240"/>
      <c r="AO8" s="240"/>
      <c r="AP8" s="86"/>
      <c r="AQ8" s="86"/>
      <c r="AR8" s="241"/>
    </row>
    <row r="9" spans="1:44" ht="19.5" x14ac:dyDescent="0.2">
      <c r="A9" s="236"/>
      <c r="B9" s="82"/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90"/>
      <c r="W9" s="90"/>
      <c r="X9" s="90"/>
      <c r="Y9" s="90"/>
      <c r="Z9" s="90"/>
      <c r="AA9" s="237"/>
      <c r="AB9" s="238"/>
      <c r="AC9" s="239"/>
      <c r="AD9" s="240"/>
      <c r="AE9" s="240"/>
      <c r="AF9" s="240"/>
      <c r="AG9" s="240"/>
      <c r="AH9" s="240"/>
      <c r="AI9" s="240"/>
      <c r="AJ9" s="240"/>
      <c r="AK9" s="240"/>
      <c r="AL9" s="240"/>
      <c r="AM9" s="240"/>
      <c r="AN9" s="240"/>
      <c r="AO9" s="240"/>
      <c r="AP9" s="96"/>
      <c r="AQ9" s="96"/>
      <c r="AR9" s="229"/>
    </row>
    <row r="10" spans="1:44" ht="19.5" x14ac:dyDescent="0.2">
      <c r="A10" s="242"/>
      <c r="B10" s="103"/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90"/>
      <c r="W10" s="90"/>
      <c r="X10" s="90"/>
      <c r="Y10" s="90"/>
      <c r="Z10" s="82"/>
      <c r="AA10" s="237"/>
      <c r="AB10" s="238"/>
      <c r="AC10" s="239"/>
      <c r="AD10" s="240"/>
      <c r="AE10" s="240"/>
      <c r="AF10" s="240"/>
      <c r="AG10" s="240"/>
      <c r="AH10" s="240"/>
      <c r="AI10" s="240"/>
      <c r="AJ10" s="240"/>
      <c r="AK10" s="240"/>
      <c r="AL10" s="240"/>
      <c r="AM10" s="240"/>
      <c r="AN10" s="240"/>
      <c r="AO10" s="240"/>
      <c r="AP10" s="96"/>
      <c r="AQ10" s="96"/>
      <c r="AR10" s="229"/>
    </row>
    <row r="11" spans="1:44" ht="19.5" x14ac:dyDescent="0.2">
      <c r="A11" s="242"/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0"/>
      <c r="W11" s="100"/>
      <c r="X11" s="100"/>
      <c r="Y11" s="100"/>
      <c r="Z11" s="82"/>
      <c r="AA11" s="237"/>
      <c r="AB11" s="238"/>
      <c r="AC11" s="239"/>
      <c r="AD11" s="240"/>
      <c r="AE11" s="240"/>
      <c r="AF11" s="240"/>
      <c r="AG11" s="240"/>
      <c r="AH11" s="240"/>
      <c r="AI11" s="240"/>
      <c r="AJ11" s="240"/>
      <c r="AK11" s="240"/>
      <c r="AL11" s="240"/>
      <c r="AM11" s="240"/>
      <c r="AN11" s="240"/>
      <c r="AO11" s="240"/>
      <c r="AP11" s="96"/>
      <c r="AQ11" s="96"/>
      <c r="AR11" s="229"/>
    </row>
    <row r="12" spans="1:44" ht="18.75" customHeight="1" x14ac:dyDescent="0.2">
      <c r="A12" s="243"/>
      <c r="B12" s="90"/>
      <c r="C12" s="90"/>
      <c r="D12" s="928"/>
      <c r="E12" s="928"/>
      <c r="F12" s="928"/>
      <c r="G12" s="928"/>
      <c r="H12" s="928"/>
      <c r="I12" s="928"/>
      <c r="J12" s="928"/>
      <c r="K12" s="928"/>
      <c r="L12" s="928"/>
      <c r="M12" s="928"/>
      <c r="N12" s="928"/>
      <c r="O12" s="928"/>
      <c r="P12" s="928"/>
      <c r="Q12" s="928"/>
      <c r="R12" s="928"/>
      <c r="S12" s="928"/>
      <c r="T12" s="928"/>
      <c r="U12" s="928"/>
      <c r="V12" s="928"/>
      <c r="W12" s="928"/>
      <c r="X12" s="928"/>
      <c r="Y12" s="928"/>
      <c r="Z12" s="928"/>
      <c r="AA12" s="928"/>
      <c r="AB12" s="928"/>
      <c r="AC12" s="928"/>
      <c r="AD12" s="928"/>
      <c r="AE12" s="928"/>
      <c r="AF12" s="928"/>
      <c r="AG12" s="928"/>
      <c r="AH12" s="240"/>
      <c r="AI12" s="240"/>
      <c r="AJ12" s="240"/>
      <c r="AK12" s="240"/>
      <c r="AL12" s="240"/>
      <c r="AM12" s="240"/>
      <c r="AN12" s="240"/>
      <c r="AO12" s="240"/>
      <c r="AP12" s="96"/>
      <c r="AQ12" s="96"/>
      <c r="AR12" s="229"/>
    </row>
    <row r="13" spans="1:44" ht="18.75" customHeight="1" x14ac:dyDescent="0.2">
      <c r="A13" s="236"/>
      <c r="B13" s="82"/>
      <c r="C13" s="82"/>
      <c r="D13" s="928"/>
      <c r="E13" s="928"/>
      <c r="F13" s="928"/>
      <c r="G13" s="928"/>
      <c r="H13" s="928"/>
      <c r="I13" s="928"/>
      <c r="J13" s="928"/>
      <c r="K13" s="928"/>
      <c r="L13" s="928"/>
      <c r="M13" s="928"/>
      <c r="N13" s="928"/>
      <c r="O13" s="928"/>
      <c r="P13" s="928"/>
      <c r="Q13" s="928"/>
      <c r="R13" s="928"/>
      <c r="S13" s="928"/>
      <c r="T13" s="928"/>
      <c r="U13" s="928"/>
      <c r="V13" s="928"/>
      <c r="W13" s="928"/>
      <c r="X13" s="928"/>
      <c r="Y13" s="928"/>
      <c r="Z13" s="928"/>
      <c r="AA13" s="928"/>
      <c r="AB13" s="928"/>
      <c r="AC13" s="928"/>
      <c r="AD13" s="928"/>
      <c r="AE13" s="928"/>
      <c r="AF13" s="928"/>
      <c r="AG13" s="928"/>
      <c r="AH13" s="240"/>
      <c r="AI13" s="240"/>
      <c r="AJ13" s="240"/>
      <c r="AK13" s="240"/>
      <c r="AL13" s="240"/>
      <c r="AM13" s="240"/>
      <c r="AN13" s="240"/>
      <c r="AO13" s="240"/>
      <c r="AP13" s="96"/>
      <c r="AQ13" s="96"/>
      <c r="AR13" s="229"/>
    </row>
    <row r="14" spans="1:44" ht="16.5" x14ac:dyDescent="0.2">
      <c r="A14" s="243"/>
      <c r="B14" s="90"/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100"/>
      <c r="W14" s="100"/>
      <c r="X14" s="100"/>
      <c r="Y14" s="100"/>
      <c r="Z14" s="82"/>
      <c r="AA14" s="101"/>
      <c r="AB14" s="102"/>
      <c r="AC14" s="102"/>
      <c r="AD14" s="102"/>
      <c r="AE14" s="102"/>
      <c r="AF14" s="102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229"/>
    </row>
    <row r="15" spans="1:44" ht="16.5" x14ac:dyDescent="0.2">
      <c r="A15" s="245"/>
      <c r="B15" s="246"/>
      <c r="C15" s="246"/>
      <c r="D15" s="246"/>
      <c r="E15" s="246"/>
      <c r="F15" s="244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100"/>
      <c r="W15" s="100"/>
      <c r="X15" s="100"/>
      <c r="Y15" s="100"/>
      <c r="Z15" s="82"/>
      <c r="AA15" s="101"/>
      <c r="AB15" s="108"/>
      <c r="AC15" s="108"/>
      <c r="AD15" s="108"/>
      <c r="AE15" s="108"/>
      <c r="AF15" s="108"/>
      <c r="AG15" s="96"/>
      <c r="AH15" s="96"/>
      <c r="AI15" s="96"/>
      <c r="AJ15" s="96"/>
      <c r="AK15" s="96"/>
      <c r="AL15" s="96"/>
      <c r="AM15" s="96"/>
      <c r="AN15" s="96"/>
      <c r="AO15" s="96"/>
      <c r="AP15" s="96"/>
      <c r="AQ15" s="96"/>
      <c r="AR15" s="229"/>
    </row>
    <row r="16" spans="1:44" ht="16.5" x14ac:dyDescent="0.2">
      <c r="A16" s="243"/>
      <c r="B16" s="90"/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112"/>
      <c r="W16" s="112"/>
      <c r="X16" s="112"/>
      <c r="Y16" s="112"/>
      <c r="Z16" s="112"/>
      <c r="AA16" s="112"/>
      <c r="AB16" s="112"/>
      <c r="AC16" s="102"/>
      <c r="AD16" s="102"/>
      <c r="AE16" s="102"/>
      <c r="AF16" s="102"/>
      <c r="AG16" s="96"/>
      <c r="AH16" s="96"/>
      <c r="AI16" s="96"/>
      <c r="AJ16" s="96"/>
      <c r="AK16" s="96"/>
      <c r="AL16" s="96"/>
      <c r="AM16" s="96"/>
      <c r="AN16" s="96"/>
      <c r="AO16" s="96"/>
      <c r="AP16" s="96"/>
      <c r="AQ16" s="96"/>
      <c r="AR16" s="229"/>
    </row>
    <row r="17" spans="1:44" ht="16.5" x14ac:dyDescent="0.2">
      <c r="A17" s="248"/>
      <c r="B17" s="99"/>
      <c r="C17" s="99"/>
      <c r="D17" s="99"/>
      <c r="E17" s="99"/>
      <c r="F17" s="100"/>
      <c r="G17" s="247"/>
      <c r="H17" s="247"/>
      <c r="I17" s="247"/>
      <c r="J17" s="247"/>
      <c r="K17" s="247"/>
      <c r="L17" s="247"/>
      <c r="M17" s="247"/>
      <c r="N17" s="247"/>
      <c r="O17" s="247"/>
      <c r="P17" s="247"/>
      <c r="Q17" s="247"/>
      <c r="R17" s="247"/>
      <c r="S17" s="247"/>
      <c r="T17" s="247"/>
      <c r="U17" s="247"/>
      <c r="V17" s="112"/>
      <c r="W17" s="112"/>
      <c r="X17" s="112"/>
      <c r="Y17" s="100"/>
      <c r="Z17" s="100"/>
      <c r="AA17" s="100"/>
      <c r="AB17" s="100"/>
      <c r="AC17" s="102"/>
      <c r="AD17" s="102"/>
      <c r="AE17" s="102"/>
      <c r="AF17" s="102"/>
      <c r="AG17" s="96"/>
      <c r="AH17" s="96"/>
      <c r="AI17" s="96"/>
      <c r="AJ17" s="96"/>
      <c r="AK17" s="96"/>
      <c r="AL17" s="96"/>
      <c r="AM17" s="96"/>
      <c r="AN17" s="96"/>
      <c r="AO17" s="96"/>
      <c r="AP17" s="96"/>
      <c r="AQ17" s="96"/>
      <c r="AR17" s="229"/>
    </row>
    <row r="18" spans="1:44" ht="16.5" x14ac:dyDescent="0.2">
      <c r="A18" s="243"/>
      <c r="B18" s="90"/>
      <c r="C18" s="90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112"/>
      <c r="W18" s="112"/>
      <c r="X18" s="112"/>
      <c r="Y18" s="100"/>
      <c r="Z18" s="100"/>
      <c r="AA18" s="100"/>
      <c r="AB18" s="100"/>
      <c r="AC18" s="102"/>
      <c r="AD18" s="102"/>
      <c r="AE18" s="102"/>
      <c r="AF18" s="102"/>
      <c r="AG18" s="96"/>
      <c r="AH18" s="96"/>
      <c r="AI18" s="96"/>
      <c r="AJ18" s="96"/>
      <c r="AK18" s="96"/>
      <c r="AL18" s="96"/>
      <c r="AM18" s="96"/>
      <c r="AN18" s="96"/>
      <c r="AO18" s="96"/>
      <c r="AP18" s="96"/>
      <c r="AQ18" s="96"/>
      <c r="AR18" s="229"/>
    </row>
    <row r="19" spans="1:44" ht="16.5" x14ac:dyDescent="0.2">
      <c r="A19" s="248"/>
      <c r="B19" s="99"/>
      <c r="C19" s="99"/>
      <c r="D19" s="99"/>
      <c r="E19" s="99"/>
      <c r="F19" s="100"/>
      <c r="G19" s="100"/>
      <c r="H19" s="100"/>
      <c r="I19" s="100"/>
      <c r="J19" s="100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00"/>
      <c r="Z19" s="100"/>
      <c r="AA19" s="100"/>
      <c r="AB19" s="100"/>
      <c r="AC19" s="102"/>
      <c r="AD19" s="102"/>
      <c r="AE19" s="102"/>
      <c r="AF19" s="102"/>
      <c r="AG19" s="96"/>
      <c r="AH19" s="96"/>
      <c r="AI19" s="96"/>
      <c r="AJ19" s="96"/>
      <c r="AK19" s="96"/>
      <c r="AL19" s="96"/>
      <c r="AM19" s="96"/>
      <c r="AN19" s="96"/>
      <c r="AO19" s="96"/>
      <c r="AP19" s="96"/>
      <c r="AQ19" s="96"/>
      <c r="AR19" s="229"/>
    </row>
    <row r="20" spans="1:44" ht="16.5" x14ac:dyDescent="0.2">
      <c r="A20" s="248"/>
      <c r="B20" s="99"/>
      <c r="C20" s="99"/>
      <c r="D20" s="99"/>
      <c r="E20" s="99"/>
      <c r="F20" s="100"/>
      <c r="G20" s="100"/>
      <c r="H20" s="100"/>
      <c r="I20" s="100"/>
      <c r="J20" s="100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00"/>
      <c r="Z20" s="100"/>
      <c r="AA20" s="100"/>
      <c r="AB20" s="100"/>
      <c r="AC20" s="102"/>
      <c r="AD20" s="102"/>
      <c r="AE20" s="102"/>
      <c r="AF20" s="102"/>
      <c r="AG20" s="96"/>
      <c r="AH20" s="96"/>
      <c r="AI20" s="96"/>
      <c r="AJ20" s="96"/>
      <c r="AK20" s="96"/>
      <c r="AL20" s="96"/>
      <c r="AM20" s="96"/>
      <c r="AN20" s="96"/>
      <c r="AO20" s="96"/>
      <c r="AP20" s="96"/>
      <c r="AQ20" s="96"/>
      <c r="AR20" s="229"/>
    </row>
    <row r="21" spans="1:44" ht="16.5" x14ac:dyDescent="0.2">
      <c r="A21" s="248"/>
      <c r="B21" s="99"/>
      <c r="C21" s="99"/>
      <c r="D21" s="99"/>
      <c r="E21" s="99"/>
      <c r="F21" s="100"/>
      <c r="G21" s="100"/>
      <c r="H21" s="100"/>
      <c r="I21" s="100"/>
      <c r="J21" s="100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249"/>
      <c r="W21" s="249"/>
      <c r="X21" s="249"/>
      <c r="Y21" s="100"/>
      <c r="Z21" s="100"/>
      <c r="AA21" s="100"/>
      <c r="AB21" s="100"/>
      <c r="AC21" s="102"/>
      <c r="AD21" s="102"/>
      <c r="AE21" s="102"/>
      <c r="AF21" s="102"/>
      <c r="AG21" s="96"/>
      <c r="AH21" s="96"/>
      <c r="AI21" s="96"/>
      <c r="AJ21" s="96"/>
      <c r="AK21" s="96"/>
      <c r="AL21" s="96"/>
      <c r="AM21" s="96"/>
      <c r="AN21" s="96"/>
      <c r="AO21" s="96"/>
      <c r="AP21" s="96"/>
      <c r="AQ21" s="96"/>
      <c r="AR21" s="229"/>
    </row>
    <row r="22" spans="1:44" ht="19.5" x14ac:dyDescent="0.2">
      <c r="A22" s="236"/>
      <c r="B22" s="82"/>
      <c r="C22" s="82"/>
      <c r="D22" s="82"/>
      <c r="E22" s="82"/>
      <c r="F22" s="100"/>
      <c r="G22" s="100"/>
      <c r="H22" s="100"/>
      <c r="I22" s="100"/>
      <c r="J22" s="100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244"/>
      <c r="W22" s="244"/>
      <c r="X22" s="244"/>
      <c r="Y22" s="244"/>
      <c r="Z22" s="82"/>
      <c r="AA22" s="101"/>
      <c r="AB22" s="102"/>
      <c r="AC22" s="240"/>
      <c r="AD22" s="240"/>
      <c r="AE22" s="240"/>
      <c r="AF22" s="240"/>
      <c r="AG22" s="240"/>
      <c r="AH22" s="240"/>
      <c r="AI22" s="240"/>
      <c r="AJ22" s="240"/>
      <c r="AK22" s="240"/>
      <c r="AL22" s="240"/>
      <c r="AM22" s="240"/>
      <c r="AN22" s="240"/>
      <c r="AO22" s="240"/>
      <c r="AP22" s="96"/>
      <c r="AQ22" s="96"/>
      <c r="AR22" s="229"/>
    </row>
    <row r="23" spans="1:44" ht="16.5" x14ac:dyDescent="0.2">
      <c r="A23" s="243"/>
      <c r="B23" s="90"/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100"/>
      <c r="W23" s="100"/>
      <c r="X23" s="100"/>
      <c r="Y23" s="100"/>
      <c r="Z23" s="82"/>
      <c r="AA23" s="101"/>
      <c r="AB23" s="102"/>
      <c r="AC23" s="102"/>
      <c r="AD23" s="102"/>
      <c r="AE23" s="102"/>
      <c r="AF23" s="102"/>
      <c r="AG23" s="96"/>
      <c r="AH23" s="96"/>
      <c r="AI23" s="96"/>
      <c r="AJ23" s="96"/>
      <c r="AK23" s="96"/>
      <c r="AL23" s="96"/>
      <c r="AM23" s="96"/>
      <c r="AN23" s="96"/>
      <c r="AO23" s="96"/>
      <c r="AP23" s="96"/>
      <c r="AQ23" s="96"/>
      <c r="AR23" s="229"/>
    </row>
    <row r="24" spans="1:44" ht="16.5" x14ac:dyDescent="0.2">
      <c r="A24" s="245"/>
      <c r="B24" s="246"/>
      <c r="C24" s="246"/>
      <c r="D24" s="246"/>
      <c r="E24" s="246"/>
      <c r="F24" s="244"/>
      <c r="G24" s="247"/>
      <c r="H24" s="247"/>
      <c r="I24" s="247"/>
      <c r="J24" s="247"/>
      <c r="K24" s="247"/>
      <c r="L24" s="247"/>
      <c r="M24" s="247"/>
      <c r="N24" s="247"/>
      <c r="O24" s="247"/>
      <c r="P24" s="247"/>
      <c r="Q24" s="247"/>
      <c r="R24" s="247"/>
      <c r="S24" s="247"/>
      <c r="T24" s="247"/>
      <c r="U24" s="247"/>
      <c r="V24" s="100"/>
      <c r="W24" s="100"/>
      <c r="X24" s="100"/>
      <c r="Y24" s="100"/>
      <c r="Z24" s="82"/>
      <c r="AA24" s="101"/>
      <c r="AB24" s="108"/>
      <c r="AC24" s="108"/>
      <c r="AD24" s="108"/>
      <c r="AE24" s="108"/>
      <c r="AF24" s="108"/>
      <c r="AG24" s="96"/>
      <c r="AH24" s="96"/>
      <c r="AI24" s="96"/>
      <c r="AJ24" s="96"/>
      <c r="AK24" s="96"/>
      <c r="AL24" s="96"/>
      <c r="AM24" s="96"/>
      <c r="AN24" s="96"/>
      <c r="AO24" s="96"/>
      <c r="AP24" s="96"/>
      <c r="AQ24" s="96"/>
      <c r="AR24" s="229"/>
    </row>
    <row r="25" spans="1:44" ht="16.5" x14ac:dyDescent="0.2">
      <c r="A25" s="243"/>
      <c r="B25" s="90"/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112"/>
      <c r="W25" s="112"/>
      <c r="X25" s="112"/>
      <c r="Y25" s="112"/>
      <c r="Z25" s="112"/>
      <c r="AA25" s="112"/>
      <c r="AB25" s="112"/>
      <c r="AC25" s="102"/>
      <c r="AD25" s="102"/>
      <c r="AE25" s="102"/>
      <c r="AF25" s="102"/>
      <c r="AG25" s="96"/>
      <c r="AH25" s="96"/>
      <c r="AI25" s="96"/>
      <c r="AJ25" s="96"/>
      <c r="AK25" s="96"/>
      <c r="AL25" s="96"/>
      <c r="AM25" s="96"/>
      <c r="AN25" s="96"/>
      <c r="AO25" s="96"/>
      <c r="AP25" s="96"/>
      <c r="AQ25" s="96"/>
      <c r="AR25" s="229"/>
    </row>
    <row r="26" spans="1:44" ht="16.5" x14ac:dyDescent="0.2">
      <c r="A26" s="248"/>
      <c r="B26" s="99"/>
      <c r="C26" s="99"/>
      <c r="D26" s="99"/>
      <c r="E26" s="99"/>
      <c r="F26" s="100"/>
      <c r="G26" s="247"/>
      <c r="H26" s="247"/>
      <c r="I26" s="247"/>
      <c r="J26" s="247"/>
      <c r="K26" s="247"/>
      <c r="L26" s="247"/>
      <c r="M26" s="247"/>
      <c r="N26" s="247"/>
      <c r="O26" s="247"/>
      <c r="P26" s="247"/>
      <c r="Q26" s="247"/>
      <c r="R26" s="247"/>
      <c r="S26" s="247"/>
      <c r="T26" s="247"/>
      <c r="U26" s="247"/>
      <c r="V26" s="112"/>
      <c r="W26" s="112"/>
      <c r="X26" s="112"/>
      <c r="Y26" s="100"/>
      <c r="Z26" s="100"/>
      <c r="AA26" s="100"/>
      <c r="AB26" s="100"/>
      <c r="AC26" s="102"/>
      <c r="AD26" s="102"/>
      <c r="AE26" s="102"/>
      <c r="AF26" s="102"/>
      <c r="AG26" s="96"/>
      <c r="AH26" s="96"/>
      <c r="AI26" s="96"/>
      <c r="AJ26" s="96"/>
      <c r="AK26" s="96"/>
      <c r="AL26" s="96"/>
      <c r="AM26" s="96"/>
      <c r="AN26" s="96"/>
      <c r="AO26" s="96"/>
      <c r="AP26" s="96"/>
      <c r="AQ26" s="96"/>
      <c r="AR26" s="229"/>
    </row>
    <row r="27" spans="1:44" ht="16.5" x14ac:dyDescent="0.2">
      <c r="A27" s="243"/>
      <c r="B27" s="90"/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112"/>
      <c r="W27" s="112"/>
      <c r="X27" s="112"/>
      <c r="Y27" s="100"/>
      <c r="Z27" s="100"/>
      <c r="AA27" s="100"/>
      <c r="AB27" s="100"/>
      <c r="AC27" s="102"/>
      <c r="AD27" s="102"/>
      <c r="AE27" s="102"/>
      <c r="AF27" s="102"/>
      <c r="AG27" s="96"/>
      <c r="AH27" s="96"/>
      <c r="AI27" s="96"/>
      <c r="AJ27" s="96"/>
      <c r="AK27" s="96"/>
      <c r="AL27" s="96"/>
      <c r="AM27" s="96"/>
      <c r="AN27" s="96"/>
      <c r="AO27" s="96"/>
      <c r="AP27" s="96"/>
      <c r="AQ27" s="96"/>
      <c r="AR27" s="229"/>
    </row>
    <row r="28" spans="1:44" ht="16.5" x14ac:dyDescent="0.2">
      <c r="A28" s="248"/>
      <c r="B28" s="99"/>
      <c r="C28" s="99"/>
      <c r="D28" s="99"/>
      <c r="E28" s="99"/>
      <c r="F28" s="100"/>
      <c r="G28" s="100"/>
      <c r="H28" s="100"/>
      <c r="I28" s="100"/>
      <c r="J28" s="100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00"/>
      <c r="Z28" s="100"/>
      <c r="AA28" s="100"/>
      <c r="AB28" s="100"/>
      <c r="AC28" s="102"/>
      <c r="AD28" s="102"/>
      <c r="AE28" s="102"/>
      <c r="AF28" s="102"/>
      <c r="AG28" s="96"/>
      <c r="AH28" s="96"/>
      <c r="AI28" s="96"/>
      <c r="AJ28" s="96"/>
      <c r="AK28" s="96"/>
      <c r="AL28" s="96"/>
      <c r="AM28" s="96"/>
      <c r="AN28" s="96"/>
      <c r="AO28" s="96"/>
      <c r="AP28" s="96"/>
      <c r="AQ28" s="96"/>
      <c r="AR28" s="229"/>
    </row>
    <row r="29" spans="1:44" ht="16.5" x14ac:dyDescent="0.2">
      <c r="A29" s="248"/>
      <c r="B29" s="99"/>
      <c r="C29" s="99"/>
      <c r="D29" s="99"/>
      <c r="E29" s="99"/>
      <c r="F29" s="100"/>
      <c r="G29" s="100"/>
      <c r="H29" s="100"/>
      <c r="I29" s="100"/>
      <c r="J29" s="100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01"/>
      <c r="W29" s="101"/>
      <c r="X29" s="101"/>
      <c r="Y29" s="100"/>
      <c r="Z29" s="100"/>
      <c r="AA29" s="100"/>
      <c r="AB29" s="100"/>
      <c r="AC29" s="112"/>
      <c r="AD29" s="112"/>
      <c r="AE29" s="112"/>
      <c r="AF29" s="112"/>
      <c r="AG29" s="96"/>
      <c r="AH29" s="96"/>
      <c r="AI29" s="96"/>
      <c r="AJ29" s="96"/>
      <c r="AK29" s="96"/>
      <c r="AL29" s="96"/>
      <c r="AM29" s="96"/>
      <c r="AN29" s="96"/>
      <c r="AO29" s="96"/>
      <c r="AP29" s="96"/>
      <c r="AQ29" s="96"/>
      <c r="AR29" s="229"/>
    </row>
    <row r="30" spans="1:44" ht="16.5" x14ac:dyDescent="0.2">
      <c r="A30" s="248"/>
      <c r="B30" s="99"/>
      <c r="C30" s="99"/>
      <c r="D30" s="99"/>
      <c r="E30" s="99"/>
      <c r="F30" s="100"/>
      <c r="G30" s="100"/>
      <c r="H30" s="100"/>
      <c r="I30" s="100"/>
      <c r="J30" s="100"/>
      <c r="K30" s="250"/>
      <c r="L30" s="250"/>
      <c r="M30" s="250"/>
      <c r="N30" s="250"/>
      <c r="O30" s="250"/>
      <c r="P30" s="250"/>
      <c r="Q30" s="250"/>
      <c r="R30" s="250"/>
      <c r="S30" s="250"/>
      <c r="T30" s="250"/>
      <c r="U30" s="249"/>
      <c r="V30" s="100"/>
      <c r="W30" s="100"/>
      <c r="X30" s="100"/>
      <c r="Y30" s="100"/>
      <c r="Z30" s="82"/>
      <c r="AA30" s="101"/>
      <c r="AB30" s="112"/>
      <c r="AC30" s="112"/>
      <c r="AD30" s="112"/>
      <c r="AE30" s="112"/>
      <c r="AF30" s="112"/>
      <c r="AG30" s="96"/>
      <c r="AH30" s="96"/>
      <c r="AI30" s="96"/>
      <c r="AJ30" s="96"/>
      <c r="AK30" s="96"/>
      <c r="AL30" s="96"/>
      <c r="AM30" s="96"/>
      <c r="AN30" s="96"/>
      <c r="AO30" s="96"/>
      <c r="AP30" s="96"/>
      <c r="AQ30" s="96"/>
      <c r="AR30" s="229"/>
    </row>
    <row r="31" spans="1:44" ht="16.5" x14ac:dyDescent="0.2">
      <c r="A31" s="248"/>
      <c r="B31" s="99"/>
      <c r="C31" s="99"/>
      <c r="D31" s="99"/>
      <c r="E31" s="99"/>
      <c r="F31" s="100"/>
      <c r="G31" s="100"/>
      <c r="H31" s="100"/>
      <c r="I31" s="100"/>
      <c r="J31" s="100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01"/>
      <c r="V31" s="100"/>
      <c r="W31" s="100"/>
      <c r="X31" s="100"/>
      <c r="Y31" s="100"/>
      <c r="Z31" s="82"/>
      <c r="AA31" s="101"/>
      <c r="AB31" s="112"/>
      <c r="AC31" s="112"/>
      <c r="AD31" s="112"/>
      <c r="AE31" s="112"/>
      <c r="AF31" s="112"/>
      <c r="AG31" s="96"/>
      <c r="AH31" s="96"/>
      <c r="AI31" s="96"/>
      <c r="AJ31" s="96"/>
      <c r="AK31" s="96"/>
      <c r="AL31" s="96"/>
      <c r="AM31" s="96"/>
      <c r="AN31" s="96"/>
      <c r="AO31" s="96"/>
      <c r="AP31" s="96"/>
      <c r="AQ31" s="96"/>
      <c r="AR31" s="229"/>
    </row>
    <row r="32" spans="1:44" ht="16.5" x14ac:dyDescent="0.2">
      <c r="A32" s="248"/>
      <c r="B32" s="99"/>
      <c r="C32" s="99"/>
      <c r="D32" s="99"/>
      <c r="E32" s="99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82"/>
      <c r="AA32" s="101"/>
      <c r="AB32" s="112"/>
      <c r="AC32" s="112"/>
      <c r="AD32" s="112"/>
      <c r="AE32" s="112"/>
      <c r="AF32" s="112"/>
      <c r="AG32" s="96"/>
      <c r="AH32" s="96"/>
      <c r="AI32" s="96"/>
      <c r="AJ32" s="96"/>
      <c r="AK32" s="96"/>
      <c r="AL32" s="96"/>
      <c r="AM32" s="96"/>
      <c r="AN32" s="96"/>
      <c r="AO32" s="96"/>
      <c r="AP32" s="96"/>
      <c r="AQ32" s="96"/>
      <c r="AR32" s="229"/>
    </row>
    <row r="33" spans="1:44" ht="16.5" x14ac:dyDescent="0.2">
      <c r="A33" s="248"/>
      <c r="B33" s="99"/>
      <c r="C33" s="99"/>
      <c r="D33" s="99"/>
      <c r="E33" s="99"/>
      <c r="F33" s="100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82"/>
      <c r="AA33" s="101"/>
      <c r="AB33" s="112"/>
      <c r="AC33" s="112"/>
      <c r="AD33" s="112"/>
      <c r="AE33" s="112"/>
      <c r="AF33" s="112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229"/>
    </row>
    <row r="34" spans="1:44" ht="16.5" x14ac:dyDescent="0.2">
      <c r="A34" s="248"/>
      <c r="B34" s="99"/>
      <c r="C34" s="99"/>
      <c r="D34" s="99"/>
      <c r="E34" s="99"/>
      <c r="F34" s="100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82"/>
      <c r="AA34" s="101"/>
      <c r="AB34" s="112"/>
      <c r="AC34" s="112"/>
      <c r="AD34" s="112"/>
      <c r="AE34" s="112"/>
      <c r="AF34" s="112"/>
      <c r="AG34" s="96"/>
      <c r="AH34" s="96"/>
      <c r="AI34" s="96"/>
      <c r="AJ34" s="96"/>
      <c r="AK34" s="96"/>
      <c r="AL34" s="96"/>
      <c r="AM34" s="96"/>
      <c r="AN34" s="96"/>
      <c r="AO34" s="96"/>
      <c r="AP34" s="96"/>
      <c r="AQ34" s="96"/>
      <c r="AR34" s="229"/>
    </row>
    <row r="35" spans="1:44" ht="16.5" x14ac:dyDescent="0.2">
      <c r="A35" s="248"/>
      <c r="B35" s="99"/>
      <c r="C35" s="99"/>
      <c r="D35" s="99"/>
      <c r="E35" s="99"/>
      <c r="F35" s="100"/>
      <c r="G35" s="100"/>
      <c r="H35" s="100"/>
      <c r="I35" s="100"/>
      <c r="J35" s="251"/>
      <c r="K35" s="252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82"/>
      <c r="AA35" s="101"/>
      <c r="AB35" s="112"/>
      <c r="AC35" s="112"/>
      <c r="AD35" s="112"/>
      <c r="AE35" s="112"/>
      <c r="AF35" s="112"/>
      <c r="AG35" s="96"/>
      <c r="AH35" s="96"/>
      <c r="AI35" s="96"/>
      <c r="AJ35" s="96"/>
      <c r="AK35" s="96"/>
      <c r="AL35" s="96"/>
      <c r="AM35" s="96"/>
      <c r="AN35" s="96"/>
      <c r="AO35" s="96"/>
      <c r="AP35" s="96"/>
      <c r="AQ35" s="96"/>
      <c r="AR35" s="229"/>
    </row>
    <row r="36" spans="1:44" ht="16.5" x14ac:dyDescent="0.2">
      <c r="A36" s="248"/>
      <c r="B36" s="99"/>
      <c r="C36" s="99"/>
      <c r="D36" s="99"/>
      <c r="E36" s="99"/>
      <c r="F36" s="100"/>
      <c r="G36" s="100"/>
      <c r="H36" s="100"/>
      <c r="I36" s="100"/>
      <c r="J36" s="251"/>
      <c r="K36" s="252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82"/>
      <c r="AA36" s="101"/>
      <c r="AB36" s="112"/>
      <c r="AC36" s="112"/>
      <c r="AD36" s="112"/>
      <c r="AE36" s="112"/>
      <c r="AF36" s="112"/>
      <c r="AG36" s="96"/>
      <c r="AH36" s="96"/>
      <c r="AI36" s="96"/>
      <c r="AJ36" s="96"/>
      <c r="AK36" s="96"/>
      <c r="AL36" s="96"/>
      <c r="AM36" s="96"/>
      <c r="AN36" s="96"/>
      <c r="AO36" s="96"/>
      <c r="AP36" s="96"/>
      <c r="AQ36" s="96"/>
      <c r="AR36" s="229"/>
    </row>
    <row r="37" spans="1:44" ht="16.5" x14ac:dyDescent="0.2">
      <c r="A37" s="248"/>
      <c r="B37" s="99"/>
      <c r="C37" s="99"/>
      <c r="D37" s="99"/>
      <c r="E37" s="99"/>
      <c r="F37" s="100"/>
      <c r="G37" s="100"/>
      <c r="H37" s="100"/>
      <c r="I37" s="100"/>
      <c r="J37" s="251"/>
      <c r="K37" s="252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82"/>
      <c r="AA37" s="101"/>
      <c r="AB37" s="112"/>
      <c r="AC37" s="112"/>
      <c r="AD37" s="112"/>
      <c r="AE37" s="112"/>
      <c r="AF37" s="112"/>
      <c r="AG37" s="96"/>
      <c r="AH37" s="96"/>
      <c r="AI37" s="96"/>
      <c r="AJ37" s="96"/>
      <c r="AK37" s="96"/>
      <c r="AL37" s="96"/>
      <c r="AM37" s="96"/>
      <c r="AN37" s="96"/>
      <c r="AO37" s="96"/>
      <c r="AP37" s="96"/>
      <c r="AQ37" s="96"/>
      <c r="AR37" s="229"/>
    </row>
    <row r="38" spans="1:44" ht="16.5" x14ac:dyDescent="0.2">
      <c r="A38" s="248"/>
      <c r="B38" s="99"/>
      <c r="C38" s="99"/>
      <c r="D38" s="99"/>
      <c r="E38" s="99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82"/>
      <c r="AA38" s="101"/>
      <c r="AB38" s="112"/>
      <c r="AC38" s="112"/>
      <c r="AD38" s="112"/>
      <c r="AE38" s="112"/>
      <c r="AF38" s="112"/>
      <c r="AG38" s="96"/>
      <c r="AH38" s="96"/>
      <c r="AI38" s="96"/>
      <c r="AJ38" s="96"/>
      <c r="AK38" s="96"/>
      <c r="AL38" s="96"/>
      <c r="AM38" s="96"/>
      <c r="AN38" s="96"/>
      <c r="AO38" s="96"/>
      <c r="AP38" s="96"/>
      <c r="AQ38" s="96"/>
      <c r="AR38" s="229"/>
    </row>
    <row r="39" spans="1:44" ht="16.5" x14ac:dyDescent="0.2">
      <c r="A39" s="248"/>
      <c r="B39" s="99"/>
      <c r="C39" s="99"/>
      <c r="D39" s="99"/>
      <c r="E39" s="99"/>
      <c r="F39" s="100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82"/>
      <c r="AA39" s="101"/>
      <c r="AB39" s="112"/>
      <c r="AC39" s="112"/>
      <c r="AD39" s="112"/>
      <c r="AE39" s="112"/>
      <c r="AF39" s="112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229"/>
    </row>
    <row r="40" spans="1:44" ht="16.5" x14ac:dyDescent="0.2">
      <c r="A40" s="248"/>
      <c r="B40" s="99"/>
      <c r="C40" s="99"/>
      <c r="D40" s="99"/>
      <c r="E40" s="99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82"/>
      <c r="AA40" s="101"/>
      <c r="AB40" s="112"/>
      <c r="AC40" s="112"/>
      <c r="AD40" s="112"/>
      <c r="AE40" s="112"/>
      <c r="AF40" s="112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229"/>
    </row>
    <row r="41" spans="1:44" ht="16.5" x14ac:dyDescent="0.2">
      <c r="A41" s="248"/>
      <c r="B41" s="99"/>
      <c r="C41" s="99"/>
      <c r="D41" s="99"/>
      <c r="E41" s="99"/>
      <c r="F41" s="100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82"/>
      <c r="AA41" s="101"/>
      <c r="AB41" s="112"/>
      <c r="AC41" s="112"/>
      <c r="AD41" s="112"/>
      <c r="AE41" s="112"/>
      <c r="AF41" s="112"/>
      <c r="AG41" s="96"/>
      <c r="AH41" s="96"/>
      <c r="AI41" s="96"/>
      <c r="AJ41" s="96"/>
      <c r="AK41" s="96"/>
      <c r="AL41" s="96"/>
      <c r="AM41" s="96"/>
      <c r="AN41" s="96"/>
      <c r="AO41" s="96"/>
      <c r="AP41" s="96"/>
      <c r="AQ41" s="96"/>
      <c r="AR41" s="229"/>
    </row>
    <row r="42" spans="1:44" ht="16.5" x14ac:dyDescent="0.2">
      <c r="A42" s="248"/>
      <c r="B42" s="99"/>
      <c r="C42" s="99"/>
      <c r="D42" s="99"/>
      <c r="E42" s="99"/>
      <c r="F42" s="100"/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82"/>
      <c r="AA42" s="253"/>
      <c r="AB42" s="254"/>
      <c r="AC42" s="254"/>
      <c r="AD42" s="254"/>
      <c r="AE42" s="254"/>
      <c r="AF42" s="254"/>
      <c r="AG42" s="96"/>
      <c r="AH42" s="96"/>
      <c r="AI42" s="96"/>
      <c r="AJ42" s="96"/>
      <c r="AK42" s="96"/>
      <c r="AL42" s="96"/>
      <c r="AM42" s="96"/>
      <c r="AN42" s="96"/>
      <c r="AO42" s="96"/>
      <c r="AP42" s="96"/>
      <c r="AQ42" s="96"/>
      <c r="AR42" s="229"/>
    </row>
  </sheetData>
  <mergeCells count="14">
    <mergeCell ref="D12:AG13"/>
    <mergeCell ref="AK6:AR6"/>
    <mergeCell ref="A1:AR1"/>
    <mergeCell ref="A3:F4"/>
    <mergeCell ref="G3:O4"/>
    <mergeCell ref="P3:U4"/>
    <mergeCell ref="V3:AD4"/>
    <mergeCell ref="AE3:AJ4"/>
    <mergeCell ref="AK3:AR4"/>
    <mergeCell ref="A6:F6"/>
    <mergeCell ref="G6:O6"/>
    <mergeCell ref="P6:U6"/>
    <mergeCell ref="V6:AD6"/>
    <mergeCell ref="AE6:AJ6"/>
  </mergeCells>
  <phoneticPr fontId="128" type="noConversion"/>
  <pageMargins left="0.7" right="0.7" top="0.75" bottom="0.75" header="0.3" footer="0.3"/>
  <pageSetup paperSize="9" scale="42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331"/>
  <sheetViews>
    <sheetView showGridLines="0" view="pageBreakPreview" topLeftCell="A14" zoomScale="70" zoomScaleNormal="75" zoomScaleSheetLayoutView="70" zoomScalePageLayoutView="10" workbookViewId="0">
      <selection activeCell="J189" sqref="J189:S189"/>
    </sheetView>
  </sheetViews>
  <sheetFormatPr defaultColWidth="11.42578125" defaultRowHeight="12.75" x14ac:dyDescent="0.2"/>
  <cols>
    <col min="1" max="1" width="5.42578125" style="1" customWidth="1"/>
    <col min="2" max="2" width="7.42578125" style="1" customWidth="1"/>
    <col min="3" max="3" width="6.140625" style="1" customWidth="1"/>
    <col min="4" max="4" width="7.28515625" style="1" customWidth="1"/>
    <col min="5" max="5" width="12.85546875" style="1" customWidth="1"/>
    <col min="6" max="6" width="6.7109375" style="19" customWidth="1"/>
    <col min="7" max="8" width="6.7109375" style="20" customWidth="1"/>
    <col min="9" max="9" width="16.140625" style="20" customWidth="1"/>
    <col min="10" max="14" width="5.7109375" style="1" customWidth="1"/>
    <col min="15" max="15" width="13.7109375" style="1" customWidth="1"/>
    <col min="16" max="19" width="5.7109375" style="1" customWidth="1"/>
    <col min="20" max="20" width="5.42578125" style="1" customWidth="1"/>
    <col min="21" max="21" width="5" style="1" customWidth="1"/>
    <col min="22" max="22" width="20.85546875" style="504" customWidth="1"/>
    <col min="23" max="23" width="20.7109375" style="1" customWidth="1"/>
    <col min="24" max="24" width="20.7109375" style="504" customWidth="1"/>
    <col min="25" max="26" width="20.7109375" style="1" customWidth="1"/>
    <col min="27" max="27" width="16.7109375" style="1" customWidth="1"/>
    <col min="28" max="29" width="16.7109375" style="3" customWidth="1"/>
    <col min="30" max="16384" width="11.42578125" style="3"/>
  </cols>
  <sheetData>
    <row r="1" spans="1:29" ht="51.75" customHeight="1" x14ac:dyDescent="0.2">
      <c r="A1" s="1164" t="s">
        <v>24</v>
      </c>
      <c r="B1" s="1165"/>
      <c r="C1" s="1165"/>
      <c r="D1" s="1165"/>
      <c r="E1" s="1165"/>
      <c r="F1" s="1165"/>
      <c r="G1" s="1165"/>
      <c r="H1" s="1165"/>
      <c r="I1" s="1165"/>
      <c r="J1" s="1165"/>
      <c r="K1" s="1165"/>
      <c r="L1" s="1165"/>
      <c r="M1" s="1165"/>
      <c r="N1" s="1165"/>
      <c r="O1" s="1165"/>
      <c r="P1" s="1165"/>
      <c r="Q1" s="1165"/>
      <c r="R1" s="1165"/>
      <c r="S1" s="1165"/>
      <c r="T1" s="1165"/>
      <c r="U1" s="1165"/>
      <c r="V1" s="1165"/>
      <c r="W1" s="1165"/>
      <c r="X1" s="1165"/>
      <c r="Y1" s="1165"/>
      <c r="Z1" s="1165"/>
      <c r="AA1" s="1165"/>
      <c r="AB1" s="1165" t="s">
        <v>0</v>
      </c>
      <c r="AC1" s="1166">
        <v>4</v>
      </c>
    </row>
    <row r="2" spans="1:29" ht="6" customHeight="1" x14ac:dyDescent="0.2">
      <c r="A2" s="25"/>
      <c r="B2" s="25"/>
      <c r="C2" s="26"/>
      <c r="D2" s="26"/>
      <c r="E2" s="26"/>
      <c r="F2" s="141"/>
      <c r="G2" s="141"/>
      <c r="H2" s="141"/>
      <c r="I2" s="141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498"/>
      <c r="W2" s="72"/>
      <c r="X2" s="498"/>
      <c r="Y2" s="72"/>
      <c r="Z2" s="142"/>
      <c r="AA2" s="140"/>
      <c r="AB2" s="140"/>
      <c r="AC2" s="36"/>
    </row>
    <row r="3" spans="1:29" ht="24.75" customHeight="1" thickBot="1" x14ac:dyDescent="0.25">
      <c r="A3" s="698" t="s">
        <v>45</v>
      </c>
      <c r="B3" s="698"/>
      <c r="C3" s="698"/>
      <c r="D3" s="698"/>
      <c r="E3" s="1172" t="str">
        <f>'DESCRIBING SHEET'!N3</f>
        <v>DISTRICT 3 IN 1 JKT M</v>
      </c>
      <c r="F3" s="1172"/>
      <c r="G3" s="1172"/>
      <c r="H3" s="1172"/>
      <c r="I3" s="1172"/>
      <c r="J3" s="1172"/>
      <c r="K3" s="698" t="s">
        <v>1</v>
      </c>
      <c r="L3" s="698"/>
      <c r="M3" s="698"/>
      <c r="N3" s="698"/>
      <c r="O3" s="698"/>
      <c r="P3" s="698"/>
      <c r="Q3" s="698"/>
      <c r="R3" s="698"/>
      <c r="S3" s="1174" t="str">
        <f>'DESCRIBING SHEET'!Z3</f>
        <v>EIV4462</v>
      </c>
      <c r="T3" s="1174"/>
      <c r="U3" s="1174"/>
      <c r="V3" s="1174"/>
      <c r="W3" s="1174"/>
      <c r="X3" s="698" t="s">
        <v>43</v>
      </c>
      <c r="Y3" s="698"/>
      <c r="Z3" s="698"/>
      <c r="AA3" s="1169" t="str">
        <f>'DESCRIBING SHEET'!AL3</f>
        <v xml:space="preserve">NEW DEFENDER DISCOVERY + DEFENDER MOTLEY </v>
      </c>
      <c r="AB3" s="1169"/>
      <c r="AC3" s="1169"/>
    </row>
    <row r="4" spans="1:29" ht="24.75" customHeight="1" thickTop="1" x14ac:dyDescent="0.2">
      <c r="A4" s="699"/>
      <c r="B4" s="699"/>
      <c r="C4" s="699"/>
      <c r="D4" s="699"/>
      <c r="E4" s="1173"/>
      <c r="F4" s="1173"/>
      <c r="G4" s="1173"/>
      <c r="H4" s="1173"/>
      <c r="I4" s="1173"/>
      <c r="J4" s="1173"/>
      <c r="K4" s="699"/>
      <c r="L4" s="699"/>
      <c r="M4" s="699"/>
      <c r="N4" s="699"/>
      <c r="O4" s="699"/>
      <c r="P4" s="699"/>
      <c r="Q4" s="699"/>
      <c r="R4" s="699"/>
      <c r="S4" s="1175"/>
      <c r="T4" s="1175"/>
      <c r="U4" s="1175"/>
      <c r="V4" s="1175"/>
      <c r="W4" s="1175"/>
      <c r="X4" s="699"/>
      <c r="Y4" s="699"/>
      <c r="Z4" s="699"/>
      <c r="AA4" s="1170"/>
      <c r="AB4" s="1170"/>
      <c r="AC4" s="1170"/>
    </row>
    <row r="5" spans="1:29" ht="5.25" customHeight="1" x14ac:dyDescent="0.2">
      <c r="A5" s="25"/>
      <c r="B5" s="25"/>
      <c r="C5" s="26"/>
      <c r="D5" s="27"/>
      <c r="E5" s="27"/>
      <c r="F5" s="37"/>
      <c r="G5" s="37"/>
      <c r="H5" s="37"/>
      <c r="I5" s="37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499"/>
      <c r="W5" s="25"/>
      <c r="X5" s="499"/>
      <c r="Y5" s="33"/>
      <c r="Z5" s="34"/>
      <c r="AA5" s="34"/>
      <c r="AB5" s="34"/>
      <c r="AC5" s="34"/>
    </row>
    <row r="6" spans="1:29" ht="42" customHeight="1" x14ac:dyDescent="0.2">
      <c r="A6" s="895" t="s">
        <v>35</v>
      </c>
      <c r="B6" s="895"/>
      <c r="C6" s="895"/>
      <c r="D6" s="895"/>
      <c r="E6" s="1176" t="str">
        <f>'DESCRIBING SHEET'!N6</f>
        <v>CROSSOVER SERIES</v>
      </c>
      <c r="F6" s="1176"/>
      <c r="G6" s="1176"/>
      <c r="H6" s="1176"/>
      <c r="I6" s="1176"/>
      <c r="J6" s="1176"/>
      <c r="K6" s="895" t="s">
        <v>31</v>
      </c>
      <c r="L6" s="895"/>
      <c r="M6" s="895"/>
      <c r="N6" s="895"/>
      <c r="O6" s="895"/>
      <c r="P6" s="895"/>
      <c r="Q6" s="895"/>
      <c r="R6" s="895"/>
      <c r="S6" s="1177" t="str">
        <f>'DESCRIBING SHEET'!Z6</f>
        <v>FW18/19</v>
      </c>
      <c r="T6" s="1177"/>
      <c r="U6" s="1177"/>
      <c r="V6" s="1177"/>
      <c r="W6" s="1177"/>
      <c r="X6" s="895" t="s">
        <v>32</v>
      </c>
      <c r="Y6" s="895"/>
      <c r="Z6" s="895"/>
      <c r="AA6" s="872" t="str">
        <f>'DESCRIBING SHEET'!AL6</f>
        <v>PRIMA</v>
      </c>
      <c r="AB6" s="872"/>
      <c r="AC6" s="872"/>
    </row>
    <row r="7" spans="1:29" ht="29.25" customHeight="1" x14ac:dyDescent="0.2">
      <c r="A7" s="25"/>
      <c r="B7" s="25"/>
      <c r="C7" s="26"/>
      <c r="D7" s="25"/>
      <c r="E7" s="25"/>
      <c r="F7" s="143"/>
      <c r="G7" s="144"/>
      <c r="H7" s="144"/>
      <c r="I7" s="144"/>
      <c r="J7" s="35"/>
      <c r="K7" s="35"/>
      <c r="L7" s="35"/>
      <c r="M7" s="35"/>
      <c r="N7" s="35"/>
      <c r="O7" s="25"/>
      <c r="P7" s="25"/>
      <c r="Q7" s="25"/>
      <c r="R7" s="25"/>
      <c r="S7" s="25"/>
      <c r="T7" s="25"/>
      <c r="U7" s="25"/>
      <c r="V7" s="499"/>
      <c r="W7" s="25"/>
      <c r="X7" s="499"/>
      <c r="Y7" s="25"/>
      <c r="Z7" s="142"/>
      <c r="AA7" s="140"/>
      <c r="AB7" s="36"/>
      <c r="AC7" s="36"/>
    </row>
    <row r="8" spans="1:29" ht="32.25" customHeight="1" x14ac:dyDescent="0.2">
      <c r="A8" s="1167" t="s">
        <v>25</v>
      </c>
      <c r="B8" s="1167"/>
      <c r="C8" s="1167"/>
      <c r="D8" s="1167"/>
      <c r="E8" s="1167"/>
      <c r="F8" s="1168" t="s">
        <v>26</v>
      </c>
      <c r="G8" s="1168"/>
      <c r="H8" s="1168"/>
      <c r="I8" s="1168"/>
      <c r="J8" s="1167" t="s">
        <v>9</v>
      </c>
      <c r="K8" s="1167"/>
      <c r="L8" s="1167"/>
      <c r="M8" s="1167"/>
      <c r="N8" s="1167"/>
      <c r="O8" s="1167"/>
      <c r="P8" s="1167"/>
      <c r="Q8" s="1167"/>
      <c r="R8" s="1167"/>
      <c r="S8" s="1167"/>
      <c r="T8" s="1167" t="s">
        <v>27</v>
      </c>
      <c r="U8" s="1167"/>
      <c r="V8" s="1171" t="s">
        <v>46</v>
      </c>
      <c r="W8" s="1171"/>
      <c r="X8" s="1171"/>
      <c r="Y8" s="1171"/>
      <c r="Z8" s="1171"/>
      <c r="AA8" s="1171"/>
      <c r="AB8" s="1171"/>
      <c r="AC8" s="1171"/>
    </row>
    <row r="9" spans="1:29" ht="65.25" customHeight="1" x14ac:dyDescent="0.2">
      <c r="A9" s="1167"/>
      <c r="B9" s="1167"/>
      <c r="C9" s="1167"/>
      <c r="D9" s="1167"/>
      <c r="E9" s="1167"/>
      <c r="F9" s="1168"/>
      <c r="G9" s="1168"/>
      <c r="H9" s="1168"/>
      <c r="I9" s="1168"/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507" t="str">
        <f>COLOURWAYS!J9</f>
        <v>NIGHTFALL</v>
      </c>
      <c r="W9" s="56" t="str">
        <f>COLOURWAYS!J10</f>
        <v>RAVEN</v>
      </c>
      <c r="X9" s="507" t="str">
        <f>COLOURWAYS!$J$11</f>
        <v>DEEP JUNGLE/BLACK</v>
      </c>
      <c r="Y9" s="56">
        <f>COLOURWAYS!J12</f>
        <v>0</v>
      </c>
      <c r="Z9" s="56">
        <f>COLOURWAYS!J13</f>
        <v>0</v>
      </c>
      <c r="AA9" s="56"/>
      <c r="AB9" s="57"/>
      <c r="AC9" s="57"/>
    </row>
    <row r="10" spans="1:29" ht="43.5" customHeight="1" x14ac:dyDescent="0.2">
      <c r="A10" s="1167"/>
      <c r="B10" s="1167"/>
      <c r="C10" s="1167"/>
      <c r="D10" s="1167"/>
      <c r="E10" s="1167"/>
      <c r="F10" s="1168"/>
      <c r="G10" s="1168"/>
      <c r="H10" s="1168"/>
      <c r="I10" s="1168"/>
      <c r="J10" s="1167"/>
      <c r="K10" s="1167"/>
      <c r="L10" s="1167"/>
      <c r="M10" s="1167"/>
      <c r="N10" s="1167"/>
      <c r="O10" s="1167"/>
      <c r="P10" s="1167"/>
      <c r="Q10" s="1167"/>
      <c r="R10" s="1167"/>
      <c r="S10" s="1167"/>
      <c r="T10" s="1167"/>
      <c r="U10" s="1167"/>
      <c r="V10" s="508">
        <f>COLOURWAYS!A9</f>
        <v>7986</v>
      </c>
      <c r="W10" s="145">
        <f>COLOURWAYS!A10</f>
        <v>7391</v>
      </c>
      <c r="X10" s="508">
        <f>COLOURWAYS!A11</f>
        <v>8640</v>
      </c>
      <c r="Y10" s="145">
        <f>COLOURWAYS!A12</f>
        <v>0</v>
      </c>
      <c r="Z10" s="145">
        <f>COLOURWAYS!A13</f>
        <v>0</v>
      </c>
      <c r="AA10" s="145"/>
      <c r="AB10" s="146"/>
      <c r="AC10" s="146"/>
    </row>
    <row r="11" spans="1:29" ht="43.5" customHeight="1" x14ac:dyDescent="0.25">
      <c r="A11" s="328" t="s">
        <v>314</v>
      </c>
      <c r="B11" s="329"/>
      <c r="C11" s="329"/>
      <c r="D11" s="329"/>
      <c r="E11" s="329"/>
      <c r="F11" s="330"/>
      <c r="G11" s="330"/>
      <c r="H11" s="330"/>
      <c r="I11" s="330"/>
      <c r="J11" s="331"/>
      <c r="K11" s="331"/>
      <c r="L11" s="331"/>
      <c r="M11" s="331"/>
      <c r="N11" s="331"/>
      <c r="O11" s="331"/>
      <c r="P11" s="331"/>
      <c r="Q11" s="331"/>
      <c r="R11" s="331"/>
      <c r="S11" s="331"/>
      <c r="T11" s="332"/>
      <c r="U11" s="332"/>
      <c r="V11" s="509"/>
      <c r="W11" s="334"/>
      <c r="X11" s="532"/>
      <c r="Y11" s="333"/>
      <c r="Z11" s="333"/>
      <c r="AA11" s="335"/>
      <c r="AB11" s="336"/>
      <c r="AC11" s="337"/>
    </row>
    <row r="12" spans="1:29" s="21" customFormat="1" ht="28.5" customHeight="1" x14ac:dyDescent="0.25">
      <c r="A12" s="147" t="s">
        <v>67</v>
      </c>
      <c r="B12" s="148"/>
      <c r="C12" s="148"/>
      <c r="D12" s="148"/>
      <c r="E12" s="148"/>
      <c r="F12" s="148"/>
      <c r="G12" s="148"/>
      <c r="H12" s="148"/>
      <c r="I12" s="148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50"/>
      <c r="U12" s="150"/>
      <c r="V12" s="510"/>
      <c r="W12" s="152"/>
      <c r="X12" s="533"/>
      <c r="Y12" s="151"/>
      <c r="Z12" s="151"/>
      <c r="AA12" s="153"/>
      <c r="AB12" s="154"/>
      <c r="AC12" s="155"/>
    </row>
    <row r="13" spans="1:29" ht="16.5" customHeight="1" x14ac:dyDescent="0.2">
      <c r="A13" s="1043"/>
      <c r="B13" s="1043"/>
      <c r="C13" s="1043"/>
      <c r="D13" s="1043"/>
      <c r="E13" s="1043"/>
      <c r="F13" s="1081"/>
      <c r="G13" s="1081"/>
      <c r="H13" s="1081"/>
      <c r="I13" s="1081"/>
      <c r="J13" s="1045"/>
      <c r="K13" s="1045"/>
      <c r="L13" s="1045"/>
      <c r="M13" s="1045"/>
      <c r="N13" s="1045"/>
      <c r="O13" s="1045"/>
      <c r="P13" s="1045"/>
      <c r="Q13" s="1045"/>
      <c r="R13" s="1045"/>
      <c r="S13" s="1045"/>
      <c r="T13" s="1043"/>
      <c r="U13" s="1043"/>
      <c r="V13" s="511"/>
      <c r="W13" s="287"/>
      <c r="X13" s="511"/>
      <c r="Y13" s="288"/>
      <c r="Z13" s="289"/>
      <c r="AA13" s="290"/>
      <c r="AB13" s="290"/>
      <c r="AC13" s="290"/>
    </row>
    <row r="14" spans="1:29" ht="16.5" customHeight="1" x14ac:dyDescent="0.2">
      <c r="A14" s="1001"/>
      <c r="B14" s="1001"/>
      <c r="C14" s="1001"/>
      <c r="D14" s="1001"/>
      <c r="E14" s="1001"/>
      <c r="F14" s="1015" t="s">
        <v>220</v>
      </c>
      <c r="G14" s="1016"/>
      <c r="H14" s="1016"/>
      <c r="I14" s="1099"/>
      <c r="J14" s="1018"/>
      <c r="K14" s="1018"/>
      <c r="L14" s="1018"/>
      <c r="M14" s="1018"/>
      <c r="N14" s="1018"/>
      <c r="O14" s="1018"/>
      <c r="P14" s="1018"/>
      <c r="Q14" s="1018"/>
      <c r="R14" s="1018"/>
      <c r="S14" s="1018"/>
      <c r="T14" s="1001"/>
      <c r="U14" s="1001"/>
      <c r="V14" s="512"/>
      <c r="W14" s="291"/>
      <c r="X14" s="512"/>
      <c r="Y14" s="292"/>
      <c r="Z14" s="293"/>
      <c r="AA14" s="294"/>
      <c r="AB14" s="294"/>
      <c r="AC14" s="294"/>
    </row>
    <row r="15" spans="1:29" ht="16.5" customHeight="1" x14ac:dyDescent="0.2">
      <c r="A15" s="1001"/>
      <c r="B15" s="1001"/>
      <c r="C15" s="1001"/>
      <c r="D15" s="1001"/>
      <c r="E15" s="1001"/>
      <c r="F15" s="1015" t="s">
        <v>221</v>
      </c>
      <c r="G15" s="1016"/>
      <c r="H15" s="1016"/>
      <c r="I15" s="1099"/>
      <c r="J15" s="1018" t="s">
        <v>222</v>
      </c>
      <c r="K15" s="1018"/>
      <c r="L15" s="1018"/>
      <c r="M15" s="1018"/>
      <c r="N15" s="1018"/>
      <c r="O15" s="1018"/>
      <c r="P15" s="1018"/>
      <c r="Q15" s="1018"/>
      <c r="R15" s="1018"/>
      <c r="S15" s="1018"/>
      <c r="T15" s="1001">
        <v>1</v>
      </c>
      <c r="U15" s="1001"/>
      <c r="V15" s="513" t="s">
        <v>287</v>
      </c>
      <c r="W15" s="295" t="s">
        <v>287</v>
      </c>
      <c r="X15" s="513" t="s">
        <v>287</v>
      </c>
      <c r="Y15" s="295"/>
      <c r="Z15" s="295"/>
      <c r="AA15" s="294"/>
      <c r="AB15" s="294"/>
      <c r="AC15" s="294"/>
    </row>
    <row r="16" spans="1:29" ht="16.5" customHeight="1" x14ac:dyDescent="0.2">
      <c r="A16" s="1001"/>
      <c r="B16" s="1001"/>
      <c r="C16" s="1001"/>
      <c r="D16" s="1001"/>
      <c r="E16" s="1001"/>
      <c r="F16" s="1015" t="s">
        <v>223</v>
      </c>
      <c r="G16" s="1016"/>
      <c r="H16" s="1016"/>
      <c r="I16" s="1099"/>
      <c r="J16" s="1018"/>
      <c r="K16" s="1018"/>
      <c r="L16" s="1018"/>
      <c r="M16" s="1018"/>
      <c r="N16" s="1018"/>
      <c r="O16" s="1018"/>
      <c r="P16" s="1018"/>
      <c r="Q16" s="1018"/>
      <c r="R16" s="1018"/>
      <c r="S16" s="1018"/>
      <c r="T16" s="1001"/>
      <c r="U16" s="1001"/>
      <c r="V16" s="513" t="s">
        <v>374</v>
      </c>
      <c r="W16" s="295" t="s">
        <v>374</v>
      </c>
      <c r="X16" s="513" t="s">
        <v>374</v>
      </c>
      <c r="Y16" s="295"/>
      <c r="Z16" s="295"/>
      <c r="AA16" s="294"/>
      <c r="AB16" s="294"/>
      <c r="AC16" s="294"/>
    </row>
    <row r="17" spans="1:29" ht="16.5" customHeight="1" x14ac:dyDescent="0.2">
      <c r="A17" s="1001"/>
      <c r="B17" s="1001"/>
      <c r="C17" s="1001"/>
      <c r="D17" s="1001"/>
      <c r="E17" s="1001"/>
      <c r="F17" s="1020" t="s">
        <v>224</v>
      </c>
      <c r="G17" s="1020"/>
      <c r="H17" s="1020"/>
      <c r="I17" s="1020"/>
      <c r="J17" s="1018"/>
      <c r="K17" s="1018"/>
      <c r="L17" s="1018"/>
      <c r="M17" s="1018"/>
      <c r="N17" s="1018"/>
      <c r="O17" s="1018"/>
      <c r="P17" s="1018"/>
      <c r="Q17" s="1018"/>
      <c r="R17" s="1018"/>
      <c r="S17" s="1018"/>
      <c r="T17" s="1001"/>
      <c r="U17" s="1001"/>
      <c r="V17" s="514" t="s">
        <v>390</v>
      </c>
      <c r="W17" s="443" t="s">
        <v>390</v>
      </c>
      <c r="X17" s="534" t="s">
        <v>390</v>
      </c>
      <c r="Y17" s="296"/>
      <c r="Z17" s="294"/>
      <c r="AA17" s="294"/>
      <c r="AB17" s="294"/>
      <c r="AC17" s="294"/>
    </row>
    <row r="18" spans="1:29" ht="16.5" customHeight="1" x14ac:dyDescent="0.2">
      <c r="A18" s="1011"/>
      <c r="B18" s="1011"/>
      <c r="C18" s="1011"/>
      <c r="D18" s="1011"/>
      <c r="E18" s="1011"/>
      <c r="F18" s="1022"/>
      <c r="G18" s="1022"/>
      <c r="H18" s="1022"/>
      <c r="I18" s="1022"/>
      <c r="J18" s="1023"/>
      <c r="K18" s="1023"/>
      <c r="L18" s="1023"/>
      <c r="M18" s="1023"/>
      <c r="N18" s="1023"/>
      <c r="O18" s="1023"/>
      <c r="P18" s="1023"/>
      <c r="Q18" s="1023"/>
      <c r="R18" s="1023"/>
      <c r="S18" s="1023"/>
      <c r="T18" s="1011"/>
      <c r="U18" s="1011"/>
      <c r="V18" s="515"/>
      <c r="W18" s="297"/>
      <c r="X18" s="515"/>
      <c r="Y18" s="297"/>
      <c r="Z18" s="297"/>
      <c r="AA18" s="294"/>
      <c r="AB18" s="294"/>
      <c r="AC18" s="294"/>
    </row>
    <row r="19" spans="1:29" ht="16.5" customHeight="1" x14ac:dyDescent="0.2">
      <c r="A19" s="1001"/>
      <c r="B19" s="1001"/>
      <c r="C19" s="1001"/>
      <c r="D19" s="1001"/>
      <c r="E19" s="1001"/>
      <c r="F19" s="1052"/>
      <c r="G19" s="1052"/>
      <c r="H19" s="1052"/>
      <c r="I19" s="1052"/>
      <c r="J19" s="1018"/>
      <c r="K19" s="1018"/>
      <c r="L19" s="1018"/>
      <c r="M19" s="1018"/>
      <c r="N19" s="1018"/>
      <c r="O19" s="1018"/>
      <c r="P19" s="1018"/>
      <c r="Q19" s="1018"/>
      <c r="R19" s="1018"/>
      <c r="S19" s="1018"/>
      <c r="T19" s="1001"/>
      <c r="U19" s="1001"/>
      <c r="V19" s="516"/>
      <c r="W19" s="338"/>
      <c r="X19" s="516"/>
      <c r="Y19" s="339"/>
      <c r="Z19" s="340"/>
      <c r="AA19" s="341"/>
      <c r="AB19" s="341"/>
      <c r="AC19" s="341"/>
    </row>
    <row r="20" spans="1:29" ht="16.5" customHeight="1" x14ac:dyDescent="0.2">
      <c r="A20" s="1001"/>
      <c r="B20" s="1001"/>
      <c r="C20" s="1001"/>
      <c r="D20" s="1001"/>
      <c r="E20" s="1001"/>
      <c r="F20" s="1051"/>
      <c r="G20" s="1052"/>
      <c r="H20" s="1052"/>
      <c r="I20" s="1052"/>
      <c r="J20" s="1018"/>
      <c r="K20" s="1018"/>
      <c r="L20" s="1018"/>
      <c r="M20" s="1018"/>
      <c r="N20" s="1018"/>
      <c r="O20" s="1018"/>
      <c r="P20" s="1018"/>
      <c r="Q20" s="1018"/>
      <c r="R20" s="1018"/>
      <c r="S20" s="1018"/>
      <c r="T20" s="1001"/>
      <c r="U20" s="1001"/>
      <c r="V20" s="517"/>
      <c r="W20" s="342"/>
      <c r="X20" s="517"/>
      <c r="Y20" s="343"/>
      <c r="Z20" s="344"/>
      <c r="AA20" s="345"/>
      <c r="AB20" s="345"/>
      <c r="AC20" s="345"/>
    </row>
    <row r="21" spans="1:29" ht="16.5" customHeight="1" x14ac:dyDescent="0.2">
      <c r="A21" s="1001"/>
      <c r="B21" s="1001"/>
      <c r="C21" s="1001"/>
      <c r="D21" s="1001"/>
      <c r="E21" s="1001"/>
      <c r="F21" s="1260" t="s">
        <v>338</v>
      </c>
      <c r="G21" s="1261"/>
      <c r="H21" s="1261"/>
      <c r="I21" s="1261"/>
      <c r="J21" s="1018" t="s">
        <v>339</v>
      </c>
      <c r="K21" s="1018"/>
      <c r="L21" s="1018"/>
      <c r="M21" s="1018"/>
      <c r="N21" s="1018"/>
      <c r="O21" s="1018"/>
      <c r="P21" s="1018"/>
      <c r="Q21" s="1018"/>
      <c r="R21" s="1018"/>
      <c r="S21" s="1018"/>
      <c r="T21" s="1001">
        <v>1</v>
      </c>
      <c r="U21" s="1001"/>
      <c r="V21" s="518" t="s">
        <v>287</v>
      </c>
      <c r="W21" s="346" t="s">
        <v>287</v>
      </c>
      <c r="X21" s="518" t="s">
        <v>287</v>
      </c>
      <c r="Y21" s="346"/>
      <c r="Z21" s="346"/>
      <c r="AA21" s="345"/>
      <c r="AB21" s="345"/>
      <c r="AC21" s="345"/>
    </row>
    <row r="22" spans="1:29" ht="16.5" customHeight="1" x14ac:dyDescent="0.2">
      <c r="A22" s="1001"/>
      <c r="B22" s="1001"/>
      <c r="C22" s="1001"/>
      <c r="D22" s="1001"/>
      <c r="E22" s="1001"/>
      <c r="F22" s="1051" t="s">
        <v>340</v>
      </c>
      <c r="G22" s="1052"/>
      <c r="H22" s="1052"/>
      <c r="I22" s="1052"/>
      <c r="J22" s="1019"/>
      <c r="K22" s="1019"/>
      <c r="L22" s="1019"/>
      <c r="M22" s="1019"/>
      <c r="N22" s="1019"/>
      <c r="O22" s="1019"/>
      <c r="P22" s="1019"/>
      <c r="Q22" s="1019"/>
      <c r="R22" s="1019"/>
      <c r="S22" s="1019"/>
      <c r="T22" s="1001"/>
      <c r="U22" s="1001"/>
      <c r="V22" s="514" t="s">
        <v>390</v>
      </c>
      <c r="W22" s="444" t="s">
        <v>390</v>
      </c>
      <c r="X22" s="534" t="s">
        <v>390</v>
      </c>
      <c r="Y22" s="346"/>
      <c r="Z22" s="346"/>
      <c r="AA22" s="345"/>
      <c r="AB22" s="345"/>
      <c r="AC22" s="345"/>
    </row>
    <row r="23" spans="1:29" ht="16.5" customHeight="1" x14ac:dyDescent="0.2">
      <c r="A23" s="1001"/>
      <c r="B23" s="1001"/>
      <c r="C23" s="1001"/>
      <c r="D23" s="1001"/>
      <c r="E23" s="1001"/>
      <c r="F23" s="1052" t="s">
        <v>341</v>
      </c>
      <c r="G23" s="1052"/>
      <c r="H23" s="1052"/>
      <c r="I23" s="1052"/>
      <c r="J23" s="1021"/>
      <c r="K23" s="1021"/>
      <c r="L23" s="1021"/>
      <c r="M23" s="1021"/>
      <c r="N23" s="1021"/>
      <c r="O23" s="1021"/>
      <c r="P23" s="1021"/>
      <c r="Q23" s="1021"/>
      <c r="R23" s="1021"/>
      <c r="S23" s="1021"/>
      <c r="T23" s="1001"/>
      <c r="U23" s="1001"/>
      <c r="V23" s="517"/>
      <c r="W23" s="342"/>
      <c r="X23" s="517"/>
      <c r="Y23" s="347"/>
      <c r="Z23" s="345"/>
      <c r="AA23" s="345"/>
      <c r="AB23" s="345"/>
      <c r="AC23" s="345"/>
    </row>
    <row r="24" spans="1:29" ht="16.5" customHeight="1" x14ac:dyDescent="0.25">
      <c r="A24" s="1011"/>
      <c r="B24" s="1011"/>
      <c r="C24" s="1011"/>
      <c r="D24" s="1011"/>
      <c r="E24" s="1011"/>
      <c r="F24" s="1053"/>
      <c r="G24" s="1053"/>
      <c r="H24" s="1053"/>
      <c r="I24" s="1053"/>
      <c r="J24" s="1023"/>
      <c r="K24" s="1023"/>
      <c r="L24" s="1023"/>
      <c r="M24" s="1023"/>
      <c r="N24" s="1023"/>
      <c r="O24" s="1023"/>
      <c r="P24" s="1023"/>
      <c r="Q24" s="1023"/>
      <c r="R24" s="1023"/>
      <c r="S24" s="1023"/>
      <c r="T24" s="1011"/>
      <c r="U24" s="1011"/>
      <c r="V24" s="519"/>
      <c r="W24" s="350"/>
      <c r="X24" s="519"/>
      <c r="Y24" s="350"/>
      <c r="Z24" s="350"/>
      <c r="AA24" s="351"/>
      <c r="AB24" s="351"/>
      <c r="AC24" s="351"/>
    </row>
    <row r="25" spans="1:29" ht="16.5" customHeight="1" x14ac:dyDescent="0.2">
      <c r="A25" s="1001"/>
      <c r="B25" s="1001"/>
      <c r="C25" s="1001"/>
      <c r="D25" s="1001"/>
      <c r="E25" s="1001"/>
      <c r="F25" s="1044"/>
      <c r="G25" s="1044"/>
      <c r="H25" s="1044"/>
      <c r="I25" s="1044"/>
      <c r="J25" s="1045"/>
      <c r="K25" s="1045"/>
      <c r="L25" s="1045"/>
      <c r="M25" s="1045"/>
      <c r="N25" s="1045"/>
      <c r="O25" s="1045"/>
      <c r="P25" s="1045"/>
      <c r="Q25" s="1045"/>
      <c r="R25" s="1045"/>
      <c r="S25" s="1045"/>
      <c r="T25" s="1001"/>
      <c r="U25" s="1001"/>
      <c r="V25" s="512"/>
      <c r="W25" s="291"/>
      <c r="X25" s="512"/>
      <c r="Y25" s="292"/>
      <c r="Z25" s="293"/>
      <c r="AA25" s="294"/>
      <c r="AB25" s="294"/>
      <c r="AC25" s="294"/>
    </row>
    <row r="26" spans="1:29" ht="16.5" customHeight="1" x14ac:dyDescent="0.2">
      <c r="A26" s="1001"/>
      <c r="B26" s="1001"/>
      <c r="C26" s="1001"/>
      <c r="D26" s="1001"/>
      <c r="E26" s="1001"/>
      <c r="F26" s="1051" t="s">
        <v>225</v>
      </c>
      <c r="G26" s="1052"/>
      <c r="H26" s="1052"/>
      <c r="I26" s="1052"/>
      <c r="J26" s="1018"/>
      <c r="K26" s="1018"/>
      <c r="L26" s="1018"/>
      <c r="M26" s="1018"/>
      <c r="N26" s="1018"/>
      <c r="O26" s="1018"/>
      <c r="P26" s="1018"/>
      <c r="Q26" s="1018"/>
      <c r="R26" s="1018"/>
      <c r="S26" s="1018"/>
      <c r="T26" s="1001"/>
      <c r="U26" s="1001"/>
      <c r="V26" s="512"/>
      <c r="W26" s="291"/>
      <c r="X26" s="512"/>
      <c r="Y26" s="292"/>
      <c r="Z26" s="293"/>
      <c r="AA26" s="294"/>
      <c r="AB26" s="294"/>
      <c r="AC26" s="294"/>
    </row>
    <row r="27" spans="1:29" ht="16.5" customHeight="1" x14ac:dyDescent="0.2">
      <c r="A27" s="1001"/>
      <c r="B27" s="1001"/>
      <c r="C27" s="1001"/>
      <c r="D27" s="1001"/>
      <c r="E27" s="1001"/>
      <c r="F27" s="1051" t="s">
        <v>226</v>
      </c>
      <c r="G27" s="1052"/>
      <c r="H27" s="1052"/>
      <c r="I27" s="1052"/>
      <c r="J27" s="1018" t="s">
        <v>227</v>
      </c>
      <c r="K27" s="1018"/>
      <c r="L27" s="1018"/>
      <c r="M27" s="1018"/>
      <c r="N27" s="1018"/>
      <c r="O27" s="1018"/>
      <c r="P27" s="1018"/>
      <c r="Q27" s="1018"/>
      <c r="R27" s="1018"/>
      <c r="S27" s="1018"/>
      <c r="T27" s="1001">
        <v>1</v>
      </c>
      <c r="U27" s="1001"/>
      <c r="V27" s="513" t="s">
        <v>287</v>
      </c>
      <c r="W27" s="295" t="s">
        <v>287</v>
      </c>
      <c r="X27" s="513" t="s">
        <v>287</v>
      </c>
      <c r="Y27" s="295"/>
      <c r="Z27" s="295"/>
      <c r="AA27" s="294"/>
      <c r="AB27" s="294"/>
      <c r="AC27" s="294"/>
    </row>
    <row r="28" spans="1:29" ht="16.5" customHeight="1" x14ac:dyDescent="0.2">
      <c r="A28" s="1001"/>
      <c r="B28" s="1001"/>
      <c r="C28" s="1001"/>
      <c r="D28" s="1001"/>
      <c r="E28" s="1001"/>
      <c r="F28" s="1052" t="s">
        <v>228</v>
      </c>
      <c r="G28" s="1052"/>
      <c r="H28" s="1052"/>
      <c r="I28" s="1052"/>
      <c r="J28" s="1118" t="s">
        <v>217</v>
      </c>
      <c r="K28" s="1118"/>
      <c r="L28" s="1118"/>
      <c r="M28" s="1118"/>
      <c r="N28" s="1118"/>
      <c r="O28" s="1118"/>
      <c r="P28" s="1118"/>
      <c r="Q28" s="1118"/>
      <c r="R28" s="1118"/>
      <c r="S28" s="1118"/>
      <c r="T28" s="1098">
        <v>2</v>
      </c>
      <c r="U28" s="1098"/>
      <c r="V28" s="514" t="s">
        <v>390</v>
      </c>
      <c r="W28" s="444" t="s">
        <v>390</v>
      </c>
      <c r="X28" s="534" t="s">
        <v>390</v>
      </c>
      <c r="Y28" s="295"/>
      <c r="Z28" s="295"/>
      <c r="AA28" s="294"/>
      <c r="AB28" s="294"/>
      <c r="AC28" s="294"/>
    </row>
    <row r="29" spans="1:29" ht="16.5" customHeight="1" x14ac:dyDescent="0.2">
      <c r="A29" s="1001"/>
      <c r="B29" s="1001"/>
      <c r="C29" s="1001"/>
      <c r="D29" s="1001"/>
      <c r="E29" s="1001"/>
      <c r="F29" s="1020" t="s">
        <v>229</v>
      </c>
      <c r="G29" s="1020"/>
      <c r="H29" s="1020"/>
      <c r="I29" s="1020"/>
      <c r="J29" s="1021"/>
      <c r="K29" s="1021"/>
      <c r="L29" s="1021"/>
      <c r="M29" s="1021"/>
      <c r="N29" s="1021"/>
      <c r="O29" s="1021"/>
      <c r="P29" s="1021"/>
      <c r="Q29" s="1021"/>
      <c r="R29" s="1021"/>
      <c r="S29" s="1021"/>
      <c r="T29" s="1001"/>
      <c r="U29" s="1001"/>
      <c r="V29" s="512"/>
      <c r="W29" s="291"/>
      <c r="X29" s="512"/>
      <c r="Y29" s="296"/>
      <c r="Z29" s="294"/>
      <c r="AA29" s="294"/>
      <c r="AB29" s="294"/>
      <c r="AC29" s="294"/>
    </row>
    <row r="30" spans="1:29" ht="16.5" customHeight="1" x14ac:dyDescent="0.2">
      <c r="A30" s="1011"/>
      <c r="B30" s="1011"/>
      <c r="C30" s="1011"/>
      <c r="D30" s="1011"/>
      <c r="E30" s="1011"/>
      <c r="F30" s="1053"/>
      <c r="G30" s="1053"/>
      <c r="H30" s="1053"/>
      <c r="I30" s="1053"/>
      <c r="J30" s="1023"/>
      <c r="K30" s="1023"/>
      <c r="L30" s="1023"/>
      <c r="M30" s="1023"/>
      <c r="N30" s="1023"/>
      <c r="O30" s="1023"/>
      <c r="P30" s="1023"/>
      <c r="Q30" s="1023"/>
      <c r="R30" s="1023"/>
      <c r="S30" s="1023"/>
      <c r="T30" s="1011"/>
      <c r="U30" s="1011"/>
      <c r="V30" s="515"/>
      <c r="W30" s="297"/>
      <c r="X30" s="515"/>
      <c r="Y30" s="297"/>
      <c r="Z30" s="297"/>
      <c r="AA30" s="294"/>
      <c r="AB30" s="294"/>
      <c r="AC30" s="294"/>
    </row>
    <row r="31" spans="1:29" ht="16.5" customHeight="1" x14ac:dyDescent="0.2">
      <c r="A31" s="1012"/>
      <c r="B31" s="1012"/>
      <c r="C31" s="1012"/>
      <c r="D31" s="1012"/>
      <c r="E31" s="1012"/>
      <c r="F31" s="1013"/>
      <c r="G31" s="1013"/>
      <c r="H31" s="1013"/>
      <c r="I31" s="1013"/>
      <c r="J31" s="1014"/>
      <c r="K31" s="1014"/>
      <c r="L31" s="1014"/>
      <c r="M31" s="1014"/>
      <c r="N31" s="1014"/>
      <c r="O31" s="1014"/>
      <c r="P31" s="1014"/>
      <c r="Q31" s="1014"/>
      <c r="R31" s="1014"/>
      <c r="S31" s="1014"/>
      <c r="T31" s="1012"/>
      <c r="U31" s="1012"/>
      <c r="V31" s="520"/>
      <c r="W31" s="448"/>
      <c r="X31" s="520"/>
      <c r="Y31" s="448"/>
      <c r="Z31" s="448"/>
      <c r="AA31" s="449"/>
      <c r="AB31" s="449"/>
      <c r="AC31" s="449"/>
    </row>
    <row r="32" spans="1:29" ht="16.5" customHeight="1" x14ac:dyDescent="0.2">
      <c r="A32" s="1001"/>
      <c r="B32" s="1001"/>
      <c r="C32" s="1001"/>
      <c r="D32" s="1001"/>
      <c r="E32" s="1001"/>
      <c r="F32" s="1015" t="s">
        <v>220</v>
      </c>
      <c r="G32" s="1016"/>
      <c r="H32" s="1016"/>
      <c r="I32" s="1017"/>
      <c r="J32" s="1018"/>
      <c r="K32" s="1018"/>
      <c r="L32" s="1018"/>
      <c r="M32" s="1018"/>
      <c r="N32" s="1018"/>
      <c r="O32" s="1018"/>
      <c r="P32" s="1018"/>
      <c r="Q32" s="1018"/>
      <c r="R32" s="1018"/>
      <c r="S32" s="1018"/>
      <c r="T32" s="1001"/>
      <c r="U32" s="1001"/>
      <c r="V32" s="521"/>
      <c r="W32" s="447"/>
      <c r="X32" s="521"/>
      <c r="Y32" s="447"/>
      <c r="Z32" s="447"/>
      <c r="AA32" s="345"/>
      <c r="AB32" s="345"/>
      <c r="AC32" s="345"/>
    </row>
    <row r="33" spans="1:29" ht="16.5" customHeight="1" x14ac:dyDescent="0.2">
      <c r="A33" s="1001"/>
      <c r="B33" s="1001"/>
      <c r="C33" s="1001"/>
      <c r="D33" s="1001"/>
      <c r="E33" s="1001"/>
      <c r="F33" s="1015" t="s">
        <v>221</v>
      </c>
      <c r="G33" s="1016"/>
      <c r="H33" s="1016"/>
      <c r="I33" s="1017"/>
      <c r="J33" s="1018" t="s">
        <v>394</v>
      </c>
      <c r="K33" s="1018"/>
      <c r="L33" s="1018"/>
      <c r="M33" s="1018"/>
      <c r="N33" s="1018"/>
      <c r="O33" s="1018"/>
      <c r="P33" s="1018"/>
      <c r="Q33" s="1018"/>
      <c r="R33" s="1018"/>
      <c r="S33" s="1018"/>
      <c r="T33" s="1001">
        <v>1</v>
      </c>
      <c r="U33" s="1001"/>
      <c r="V33" s="513" t="s">
        <v>287</v>
      </c>
      <c r="W33" s="295" t="s">
        <v>287</v>
      </c>
      <c r="X33" s="513" t="s">
        <v>287</v>
      </c>
      <c r="Y33" s="447"/>
      <c r="Z33" s="447"/>
      <c r="AA33" s="345"/>
      <c r="AB33" s="345"/>
      <c r="AC33" s="345"/>
    </row>
    <row r="34" spans="1:29" ht="16.5" customHeight="1" x14ac:dyDescent="0.2">
      <c r="A34" s="1001"/>
      <c r="B34" s="1001"/>
      <c r="C34" s="1001"/>
      <c r="D34" s="1001"/>
      <c r="E34" s="1001"/>
      <c r="F34" s="1015" t="s">
        <v>395</v>
      </c>
      <c r="G34" s="1016"/>
      <c r="H34" s="1016"/>
      <c r="I34" s="1017"/>
      <c r="J34" s="1019"/>
      <c r="K34" s="1019"/>
      <c r="L34" s="1019"/>
      <c r="M34" s="1019"/>
      <c r="N34" s="1019"/>
      <c r="O34" s="1019"/>
      <c r="P34" s="1019"/>
      <c r="Q34" s="1019"/>
      <c r="R34" s="1019"/>
      <c r="S34" s="1019"/>
      <c r="T34" s="1001"/>
      <c r="U34" s="1001"/>
      <c r="V34" s="514" t="s">
        <v>390</v>
      </c>
      <c r="W34" s="444" t="s">
        <v>390</v>
      </c>
      <c r="X34" s="534" t="s">
        <v>390</v>
      </c>
      <c r="Y34" s="447"/>
      <c r="Z34" s="447"/>
      <c r="AA34" s="345"/>
      <c r="AB34" s="345"/>
      <c r="AC34" s="345"/>
    </row>
    <row r="35" spans="1:29" ht="16.5" customHeight="1" x14ac:dyDescent="0.2">
      <c r="A35" s="1001"/>
      <c r="B35" s="1001"/>
      <c r="C35" s="1001"/>
      <c r="D35" s="1001"/>
      <c r="E35" s="1001"/>
      <c r="F35" s="1020" t="s">
        <v>224</v>
      </c>
      <c r="G35" s="1020"/>
      <c r="H35" s="1020"/>
      <c r="I35" s="1020"/>
      <c r="J35" s="1021"/>
      <c r="K35" s="1021"/>
      <c r="L35" s="1021"/>
      <c r="M35" s="1021"/>
      <c r="N35" s="1021"/>
      <c r="O35" s="1021"/>
      <c r="P35" s="1021"/>
      <c r="Q35" s="1021"/>
      <c r="R35" s="1021"/>
      <c r="S35" s="1021"/>
      <c r="T35" s="1001"/>
      <c r="U35" s="1001"/>
      <c r="V35" s="521"/>
      <c r="W35" s="447"/>
      <c r="X35" s="521"/>
      <c r="Y35" s="447"/>
      <c r="Z35" s="447"/>
      <c r="AA35" s="345"/>
      <c r="AB35" s="345"/>
      <c r="AC35" s="345"/>
    </row>
    <row r="36" spans="1:29" ht="16.5" customHeight="1" x14ac:dyDescent="0.2">
      <c r="A36" s="1001"/>
      <c r="B36" s="1001"/>
      <c r="C36" s="1001"/>
      <c r="D36" s="1001"/>
      <c r="E36" s="1001"/>
      <c r="F36" s="1022"/>
      <c r="G36" s="1022"/>
      <c r="H36" s="1022"/>
      <c r="I36" s="1022"/>
      <c r="J36" s="1023"/>
      <c r="K36" s="1023"/>
      <c r="L36" s="1023"/>
      <c r="M36" s="1023"/>
      <c r="N36" s="1023"/>
      <c r="O36" s="1023"/>
      <c r="P36" s="1023"/>
      <c r="Q36" s="1023"/>
      <c r="R36" s="1023"/>
      <c r="S36" s="1023"/>
      <c r="T36" s="1001"/>
      <c r="U36" s="1001"/>
      <c r="V36" s="522"/>
      <c r="W36" s="450"/>
      <c r="X36" s="522"/>
      <c r="Y36" s="450"/>
      <c r="Z36" s="450"/>
      <c r="AA36" s="351"/>
      <c r="AB36" s="351"/>
      <c r="AC36" s="351"/>
    </row>
    <row r="37" spans="1:29" ht="16.5" customHeight="1" x14ac:dyDescent="0.2">
      <c r="A37" s="1043"/>
      <c r="B37" s="1043"/>
      <c r="C37" s="1043"/>
      <c r="D37" s="1043"/>
      <c r="E37" s="1043"/>
      <c r="F37" s="1052"/>
      <c r="G37" s="1052"/>
      <c r="H37" s="1052"/>
      <c r="I37" s="1052"/>
      <c r="J37" s="1018"/>
      <c r="K37" s="1018"/>
      <c r="L37" s="1018"/>
      <c r="M37" s="1018"/>
      <c r="N37" s="1018"/>
      <c r="O37" s="1018"/>
      <c r="P37" s="1018"/>
      <c r="Q37" s="1018"/>
      <c r="R37" s="1018"/>
      <c r="S37" s="1018"/>
      <c r="T37" s="1043"/>
      <c r="U37" s="1043"/>
      <c r="V37" s="511"/>
      <c r="W37" s="287"/>
      <c r="X37" s="511"/>
      <c r="Y37" s="288"/>
      <c r="Z37" s="289"/>
      <c r="AA37" s="290"/>
      <c r="AB37" s="290"/>
      <c r="AC37" s="290"/>
    </row>
    <row r="38" spans="1:29" ht="16.5" customHeight="1" x14ac:dyDescent="0.2">
      <c r="A38" s="1001"/>
      <c r="B38" s="1001"/>
      <c r="C38" s="1001"/>
      <c r="D38" s="1001"/>
      <c r="E38" s="1001"/>
      <c r="F38" s="1015" t="s">
        <v>230</v>
      </c>
      <c r="G38" s="1016"/>
      <c r="H38" s="1016"/>
      <c r="I38" s="1099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01"/>
      <c r="U38" s="1001"/>
      <c r="V38" s="512"/>
      <c r="W38" s="291"/>
      <c r="X38" s="512"/>
      <c r="Y38" s="292"/>
      <c r="Z38" s="293"/>
      <c r="AA38" s="294"/>
      <c r="AB38" s="294"/>
      <c r="AC38" s="294"/>
    </row>
    <row r="39" spans="1:29" ht="16.5" customHeight="1" x14ac:dyDescent="0.2">
      <c r="A39" s="1001"/>
      <c r="B39" s="1001"/>
      <c r="C39" s="1001"/>
      <c r="D39" s="1001"/>
      <c r="E39" s="1001"/>
      <c r="F39" s="1015" t="s">
        <v>226</v>
      </c>
      <c r="G39" s="1016"/>
      <c r="H39" s="1016"/>
      <c r="I39" s="1099"/>
      <c r="J39" s="1018" t="s">
        <v>231</v>
      </c>
      <c r="K39" s="1018"/>
      <c r="L39" s="1018"/>
      <c r="M39" s="1018"/>
      <c r="N39" s="1018"/>
      <c r="O39" s="1018"/>
      <c r="P39" s="1018"/>
      <c r="Q39" s="1018"/>
      <c r="R39" s="1018"/>
      <c r="S39" s="1018"/>
      <c r="T39" s="1001">
        <v>1</v>
      </c>
      <c r="U39" s="1001"/>
      <c r="V39" s="513" t="s">
        <v>347</v>
      </c>
      <c r="W39" s="295" t="s">
        <v>287</v>
      </c>
      <c r="X39" s="513" t="s">
        <v>351</v>
      </c>
      <c r="Y39" s="295"/>
      <c r="Z39" s="295"/>
      <c r="AA39" s="294"/>
      <c r="AB39" s="294"/>
      <c r="AC39" s="294"/>
    </row>
    <row r="40" spans="1:29" ht="16.5" customHeight="1" x14ac:dyDescent="0.2">
      <c r="A40" s="1001"/>
      <c r="B40" s="1001"/>
      <c r="C40" s="1001"/>
      <c r="D40" s="1001"/>
      <c r="E40" s="1001"/>
      <c r="F40" s="1110" t="s">
        <v>223</v>
      </c>
      <c r="G40" s="1078"/>
      <c r="H40" s="1078"/>
      <c r="I40" s="1111"/>
      <c r="J40" s="1019" t="s">
        <v>232</v>
      </c>
      <c r="K40" s="1019"/>
      <c r="L40" s="1019"/>
      <c r="M40" s="1019"/>
      <c r="N40" s="1019"/>
      <c r="O40" s="1019"/>
      <c r="P40" s="1019"/>
      <c r="Q40" s="1019"/>
      <c r="R40" s="1019"/>
      <c r="S40" s="1019"/>
      <c r="T40" s="1001"/>
      <c r="U40" s="1001"/>
      <c r="V40" s="513" t="s">
        <v>392</v>
      </c>
      <c r="W40" s="444" t="s">
        <v>390</v>
      </c>
      <c r="X40" s="513" t="s">
        <v>391</v>
      </c>
      <c r="Y40" s="295"/>
      <c r="Z40" s="295"/>
      <c r="AA40" s="294"/>
      <c r="AB40" s="294"/>
      <c r="AC40" s="294"/>
    </row>
    <row r="41" spans="1:29" ht="16.5" customHeight="1" x14ac:dyDescent="0.2">
      <c r="A41" s="1001"/>
      <c r="B41" s="1001"/>
      <c r="C41" s="1001"/>
      <c r="D41" s="1001"/>
      <c r="E41" s="1001"/>
      <c r="F41" s="1107" t="s">
        <v>233</v>
      </c>
      <c r="G41" s="1108"/>
      <c r="H41" s="1108"/>
      <c r="I41" s="1109"/>
      <c r="J41" s="1021"/>
      <c r="K41" s="1021"/>
      <c r="L41" s="1021"/>
      <c r="M41" s="1021"/>
      <c r="N41" s="1021"/>
      <c r="O41" s="1021"/>
      <c r="P41" s="1021"/>
      <c r="Q41" s="1021"/>
      <c r="R41" s="1021"/>
      <c r="S41" s="1021"/>
      <c r="T41" s="1001"/>
      <c r="U41" s="1001"/>
      <c r="V41" s="512"/>
      <c r="W41" s="291"/>
      <c r="X41" s="512"/>
      <c r="Y41" s="296"/>
      <c r="Z41" s="294"/>
      <c r="AA41" s="294"/>
      <c r="AB41" s="294"/>
      <c r="AC41" s="294"/>
    </row>
    <row r="42" spans="1:29" ht="16.5" customHeight="1" x14ac:dyDescent="0.2">
      <c r="A42" s="1011"/>
      <c r="B42" s="1011"/>
      <c r="C42" s="1011"/>
      <c r="D42" s="1011"/>
      <c r="E42" s="1011"/>
      <c r="F42" s="1053"/>
      <c r="G42" s="1053"/>
      <c r="H42" s="1053"/>
      <c r="I42" s="105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11"/>
      <c r="U42" s="1011"/>
      <c r="V42" s="523"/>
      <c r="W42" s="298"/>
      <c r="X42" s="523"/>
      <c r="Y42" s="298"/>
      <c r="Z42" s="298"/>
      <c r="AA42" s="299"/>
      <c r="AB42" s="299"/>
      <c r="AC42" s="299"/>
    </row>
    <row r="43" spans="1:29" s="21" customFormat="1" ht="29.25" customHeight="1" x14ac:dyDescent="0.25">
      <c r="A43" s="156" t="s">
        <v>54</v>
      </c>
      <c r="B43" s="159"/>
      <c r="C43" s="159"/>
      <c r="D43" s="159"/>
      <c r="E43" s="159"/>
      <c r="F43" s="157"/>
      <c r="G43" s="157"/>
      <c r="H43" s="157"/>
      <c r="I43" s="157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9"/>
      <c r="U43" s="159"/>
      <c r="V43" s="524"/>
      <c r="W43" s="160"/>
      <c r="X43" s="524"/>
      <c r="Y43" s="160"/>
      <c r="Z43" s="160"/>
      <c r="AA43" s="161"/>
      <c r="AB43" s="162"/>
      <c r="AC43" s="163"/>
    </row>
    <row r="44" spans="1:29" ht="16.5" customHeight="1" x14ac:dyDescent="0.2">
      <c r="A44" s="1135"/>
      <c r="B44" s="1135"/>
      <c r="C44" s="1135"/>
      <c r="D44" s="1135"/>
      <c r="E44" s="1135"/>
      <c r="F44" s="1119"/>
      <c r="G44" s="1119"/>
      <c r="H44" s="1119"/>
      <c r="I44" s="1119"/>
      <c r="J44" s="1103"/>
      <c r="K44" s="1103"/>
      <c r="L44" s="1103"/>
      <c r="M44" s="1103"/>
      <c r="N44" s="1103"/>
      <c r="O44" s="1103"/>
      <c r="P44" s="1103"/>
      <c r="Q44" s="1103"/>
      <c r="R44" s="1103"/>
      <c r="S44" s="1103"/>
      <c r="T44" s="1106"/>
      <c r="U44" s="1106"/>
      <c r="V44" s="512"/>
      <c r="W44" s="291"/>
      <c r="X44" s="512"/>
      <c r="Y44" s="292"/>
      <c r="Z44" s="293"/>
      <c r="AA44" s="294"/>
      <c r="AB44" s="294"/>
      <c r="AC44" s="294"/>
    </row>
    <row r="45" spans="1:29" ht="16.5" customHeight="1" x14ac:dyDescent="0.2">
      <c r="A45" s="1135"/>
      <c r="B45" s="1135"/>
      <c r="C45" s="1135"/>
      <c r="D45" s="1135"/>
      <c r="E45" s="1135"/>
      <c r="F45" s="1104"/>
      <c r="G45" s="986"/>
      <c r="H45" s="986"/>
      <c r="I45" s="1105"/>
      <c r="J45" s="1103"/>
      <c r="K45" s="1103"/>
      <c r="L45" s="1103"/>
      <c r="M45" s="1103"/>
      <c r="N45" s="1103"/>
      <c r="O45" s="1103"/>
      <c r="P45" s="1103"/>
      <c r="Q45" s="1103"/>
      <c r="R45" s="1103"/>
      <c r="S45" s="1103"/>
      <c r="T45" s="1106"/>
      <c r="U45" s="1106"/>
      <c r="V45" s="512"/>
      <c r="W45" s="291"/>
      <c r="X45" s="512"/>
      <c r="Y45" s="292"/>
      <c r="Z45" s="293"/>
      <c r="AA45" s="294"/>
      <c r="AB45" s="294"/>
      <c r="AC45" s="294"/>
    </row>
    <row r="46" spans="1:29" ht="16.5" customHeight="1" x14ac:dyDescent="0.2">
      <c r="A46" s="1135"/>
      <c r="B46" s="1135"/>
      <c r="C46" s="1135"/>
      <c r="D46" s="1135"/>
      <c r="E46" s="1135"/>
      <c r="F46" s="1120" t="s">
        <v>344</v>
      </c>
      <c r="G46" s="989"/>
      <c r="H46" s="989"/>
      <c r="I46" s="1121"/>
      <c r="J46" s="1103"/>
      <c r="K46" s="1103"/>
      <c r="L46" s="1103"/>
      <c r="M46" s="1103"/>
      <c r="N46" s="1103"/>
      <c r="O46" s="1103"/>
      <c r="P46" s="1103"/>
      <c r="Q46" s="1103"/>
      <c r="R46" s="1103"/>
      <c r="S46" s="1103"/>
      <c r="T46" s="1106"/>
      <c r="U46" s="1106"/>
      <c r="V46" s="513" t="s">
        <v>287</v>
      </c>
      <c r="W46" s="295" t="s">
        <v>287</v>
      </c>
      <c r="X46" s="513" t="s">
        <v>287</v>
      </c>
      <c r="Y46" s="295"/>
      <c r="Z46" s="295"/>
      <c r="AA46" s="294"/>
      <c r="AB46" s="294"/>
      <c r="AC46" s="294"/>
    </row>
    <row r="47" spans="1:29" ht="16.5" customHeight="1" x14ac:dyDescent="0.2">
      <c r="A47" s="1135"/>
      <c r="B47" s="1135"/>
      <c r="C47" s="1135"/>
      <c r="D47" s="1135"/>
      <c r="E47" s="1135"/>
      <c r="F47" s="1112" t="s">
        <v>346</v>
      </c>
      <c r="G47" s="992"/>
      <c r="H47" s="992"/>
      <c r="I47" s="1113"/>
      <c r="J47" s="1103" t="s">
        <v>373</v>
      </c>
      <c r="K47" s="1103"/>
      <c r="L47" s="1103"/>
      <c r="M47" s="1103"/>
      <c r="N47" s="1103"/>
      <c r="O47" s="1103"/>
      <c r="P47" s="1103"/>
      <c r="Q47" s="1103"/>
      <c r="R47" s="1103"/>
      <c r="S47" s="1103"/>
      <c r="T47" s="1106">
        <v>1</v>
      </c>
      <c r="U47" s="1106"/>
      <c r="V47" s="513"/>
      <c r="W47" s="295"/>
      <c r="X47" s="513"/>
      <c r="Y47" s="295"/>
      <c r="Z47" s="295"/>
      <c r="AA47" s="294"/>
      <c r="AB47" s="294"/>
      <c r="AC47" s="294"/>
    </row>
    <row r="48" spans="1:29" ht="16.5" customHeight="1" x14ac:dyDescent="0.2">
      <c r="A48" s="1135"/>
      <c r="B48" s="1135"/>
      <c r="C48" s="1135"/>
      <c r="D48" s="1135"/>
      <c r="E48" s="1135"/>
      <c r="F48" s="1112"/>
      <c r="G48" s="992"/>
      <c r="H48" s="992"/>
      <c r="I48" s="1113"/>
      <c r="J48" s="1103"/>
      <c r="K48" s="1103"/>
      <c r="L48" s="1103"/>
      <c r="M48" s="1103"/>
      <c r="N48" s="1103"/>
      <c r="O48" s="1103"/>
      <c r="P48" s="1103"/>
      <c r="Q48" s="1103"/>
      <c r="R48" s="1103"/>
      <c r="S48" s="1103"/>
      <c r="T48" s="1106"/>
      <c r="U48" s="1106"/>
      <c r="V48" s="512"/>
      <c r="W48" s="291"/>
      <c r="X48" s="512"/>
      <c r="Y48" s="296"/>
      <c r="Z48" s="294"/>
      <c r="AA48" s="294"/>
      <c r="AB48" s="294"/>
      <c r="AC48" s="294"/>
    </row>
    <row r="49" spans="1:29" ht="16.5" customHeight="1" x14ac:dyDescent="0.2">
      <c r="A49" s="981"/>
      <c r="B49" s="981"/>
      <c r="C49" s="981"/>
      <c r="D49" s="981"/>
      <c r="E49" s="981"/>
      <c r="F49" s="994"/>
      <c r="G49" s="994"/>
      <c r="H49" s="994"/>
      <c r="I49" s="994"/>
      <c r="J49" s="995"/>
      <c r="K49" s="995"/>
      <c r="L49" s="995"/>
      <c r="M49" s="995"/>
      <c r="N49" s="995"/>
      <c r="O49" s="995"/>
      <c r="P49" s="995"/>
      <c r="Q49" s="995"/>
      <c r="R49" s="995"/>
      <c r="S49" s="995"/>
      <c r="T49" s="996"/>
      <c r="U49" s="996"/>
      <c r="V49" s="523"/>
      <c r="W49" s="298"/>
      <c r="X49" s="523"/>
      <c r="Y49" s="298"/>
      <c r="Z49" s="298"/>
      <c r="AA49" s="299"/>
      <c r="AB49" s="299"/>
      <c r="AC49" s="299"/>
    </row>
    <row r="50" spans="1:29" ht="16.5" customHeight="1" x14ac:dyDescent="0.2">
      <c r="A50" s="980"/>
      <c r="B50" s="980"/>
      <c r="C50" s="980"/>
      <c r="D50" s="980"/>
      <c r="E50" s="980"/>
      <c r="F50" s="982"/>
      <c r="G50" s="982"/>
      <c r="H50" s="982"/>
      <c r="I50" s="982"/>
      <c r="J50" s="983"/>
      <c r="K50" s="983"/>
      <c r="L50" s="983"/>
      <c r="M50" s="983"/>
      <c r="N50" s="983"/>
      <c r="O50" s="983"/>
      <c r="P50" s="983"/>
      <c r="Q50" s="983"/>
      <c r="R50" s="983"/>
      <c r="S50" s="983"/>
      <c r="T50" s="984"/>
      <c r="U50" s="984"/>
      <c r="V50" s="512"/>
      <c r="W50" s="291"/>
      <c r="X50" s="512"/>
      <c r="Y50" s="292"/>
      <c r="Z50" s="293"/>
      <c r="AA50" s="294"/>
      <c r="AB50" s="294"/>
      <c r="AC50" s="294"/>
    </row>
    <row r="51" spans="1:29" ht="16.5" customHeight="1" x14ac:dyDescent="0.2">
      <c r="A51" s="980"/>
      <c r="B51" s="980"/>
      <c r="C51" s="980"/>
      <c r="D51" s="980"/>
      <c r="E51" s="980"/>
      <c r="F51" s="985"/>
      <c r="G51" s="986"/>
      <c r="H51" s="986"/>
      <c r="I51" s="987"/>
      <c r="J51" s="983" t="s">
        <v>217</v>
      </c>
      <c r="K51" s="983"/>
      <c r="L51" s="983"/>
      <c r="M51" s="983"/>
      <c r="N51" s="983"/>
      <c r="O51" s="983"/>
      <c r="P51" s="983"/>
      <c r="Q51" s="983"/>
      <c r="R51" s="983"/>
      <c r="S51" s="983"/>
      <c r="T51" s="984">
        <v>2</v>
      </c>
      <c r="U51" s="984"/>
      <c r="V51" s="512"/>
      <c r="W51" s="291"/>
      <c r="X51" s="512"/>
      <c r="Y51" s="292"/>
      <c r="Z51" s="293"/>
      <c r="AA51" s="294"/>
      <c r="AB51" s="294"/>
      <c r="AC51" s="294"/>
    </row>
    <row r="52" spans="1:29" ht="16.5" customHeight="1" x14ac:dyDescent="0.2">
      <c r="A52" s="980"/>
      <c r="B52" s="980"/>
      <c r="C52" s="980"/>
      <c r="D52" s="980"/>
      <c r="E52" s="980"/>
      <c r="F52" s="988" t="s">
        <v>344</v>
      </c>
      <c r="G52" s="989"/>
      <c r="H52" s="989"/>
      <c r="I52" s="990"/>
      <c r="J52" s="983" t="s">
        <v>345</v>
      </c>
      <c r="K52" s="983"/>
      <c r="L52" s="983"/>
      <c r="M52" s="983"/>
      <c r="N52" s="983"/>
      <c r="O52" s="983"/>
      <c r="P52" s="983"/>
      <c r="Q52" s="983"/>
      <c r="R52" s="983"/>
      <c r="S52" s="983"/>
      <c r="T52" s="984">
        <v>1</v>
      </c>
      <c r="U52" s="984"/>
      <c r="V52" s="513" t="s">
        <v>287</v>
      </c>
      <c r="W52" s="295" t="s">
        <v>287</v>
      </c>
      <c r="X52" s="513" t="s">
        <v>287</v>
      </c>
      <c r="Y52" s="295"/>
      <c r="Z52" s="295"/>
      <c r="AA52" s="294"/>
      <c r="AB52" s="294"/>
      <c r="AC52" s="294"/>
    </row>
    <row r="53" spans="1:29" ht="16.5" customHeight="1" x14ac:dyDescent="0.2">
      <c r="A53" s="980"/>
      <c r="B53" s="980"/>
      <c r="C53" s="980"/>
      <c r="D53" s="980"/>
      <c r="E53" s="980"/>
      <c r="F53" s="991" t="s">
        <v>463</v>
      </c>
      <c r="G53" s="992"/>
      <c r="H53" s="992"/>
      <c r="I53" s="993"/>
      <c r="J53" s="983"/>
      <c r="K53" s="983"/>
      <c r="L53" s="983"/>
      <c r="M53" s="983"/>
      <c r="N53" s="983"/>
      <c r="O53" s="983"/>
      <c r="P53" s="983"/>
      <c r="Q53" s="983"/>
      <c r="R53" s="983"/>
      <c r="S53" s="983"/>
      <c r="T53" s="984"/>
      <c r="U53" s="984"/>
      <c r="V53" s="513"/>
      <c r="W53" s="295"/>
      <c r="X53" s="513"/>
      <c r="Y53" s="295"/>
      <c r="Z53" s="295"/>
      <c r="AA53" s="294"/>
      <c r="AB53" s="294"/>
      <c r="AC53" s="294"/>
    </row>
    <row r="54" spans="1:29" ht="16.5" customHeight="1" x14ac:dyDescent="0.2">
      <c r="A54" s="980"/>
      <c r="B54" s="980"/>
      <c r="C54" s="980"/>
      <c r="D54" s="980"/>
      <c r="E54" s="980"/>
      <c r="F54" s="991" t="s">
        <v>464</v>
      </c>
      <c r="G54" s="992"/>
      <c r="H54" s="992"/>
      <c r="I54" s="993"/>
      <c r="J54" s="983"/>
      <c r="K54" s="983"/>
      <c r="L54" s="983"/>
      <c r="M54" s="983"/>
      <c r="N54" s="983"/>
      <c r="O54" s="983"/>
      <c r="P54" s="983"/>
      <c r="Q54" s="983"/>
      <c r="R54" s="983"/>
      <c r="S54" s="983"/>
      <c r="T54" s="984"/>
      <c r="U54" s="984"/>
      <c r="V54" s="512"/>
      <c r="W54" s="291"/>
      <c r="X54" s="512"/>
      <c r="Y54" s="296"/>
      <c r="Z54" s="294"/>
      <c r="AA54" s="294"/>
      <c r="AB54" s="294"/>
      <c r="AC54" s="294"/>
    </row>
    <row r="55" spans="1:29" ht="16.5" customHeight="1" x14ac:dyDescent="0.2">
      <c r="A55" s="981"/>
      <c r="B55" s="981"/>
      <c r="C55" s="981"/>
      <c r="D55" s="981"/>
      <c r="E55" s="981"/>
      <c r="F55" s="994"/>
      <c r="G55" s="994"/>
      <c r="H55" s="994"/>
      <c r="I55" s="994"/>
      <c r="J55" s="995"/>
      <c r="K55" s="995"/>
      <c r="L55" s="995"/>
      <c r="M55" s="995"/>
      <c r="N55" s="995"/>
      <c r="O55" s="995"/>
      <c r="P55" s="995"/>
      <c r="Q55" s="995"/>
      <c r="R55" s="995"/>
      <c r="S55" s="995"/>
      <c r="T55" s="996"/>
      <c r="U55" s="996"/>
      <c r="V55" s="523"/>
      <c r="W55" s="298"/>
      <c r="X55" s="523"/>
      <c r="Y55" s="298"/>
      <c r="Z55" s="298"/>
      <c r="AA55" s="299"/>
      <c r="AB55" s="299"/>
      <c r="AC55" s="299"/>
    </row>
    <row r="56" spans="1:29" ht="6.75" customHeight="1" x14ac:dyDescent="0.2">
      <c r="A56" s="1136"/>
      <c r="B56" s="1137"/>
      <c r="C56" s="1137"/>
      <c r="D56" s="1137"/>
      <c r="E56" s="1138"/>
      <c r="F56" s="1054"/>
      <c r="G56" s="1055"/>
      <c r="H56" s="1055"/>
      <c r="I56" s="1064"/>
      <c r="J56" s="1117"/>
      <c r="K56" s="1117"/>
      <c r="L56" s="1117"/>
      <c r="M56" s="1117"/>
      <c r="N56" s="1117"/>
      <c r="O56" s="1117"/>
      <c r="P56" s="1117"/>
      <c r="Q56" s="1117"/>
      <c r="R56" s="1117"/>
      <c r="S56" s="1117"/>
      <c r="T56" s="1043"/>
      <c r="U56" s="1043"/>
      <c r="V56" s="512"/>
      <c r="W56" s="291"/>
      <c r="X56" s="512"/>
      <c r="Y56" s="292"/>
      <c r="Z56" s="293"/>
      <c r="AA56" s="294"/>
      <c r="AB56" s="294"/>
      <c r="AC56" s="294"/>
    </row>
    <row r="57" spans="1:29" ht="16.5" customHeight="1" x14ac:dyDescent="0.2">
      <c r="A57" s="1139"/>
      <c r="B57" s="1140"/>
      <c r="C57" s="1140"/>
      <c r="D57" s="1140"/>
      <c r="E57" s="1141"/>
      <c r="F57" s="961" t="s">
        <v>234</v>
      </c>
      <c r="G57" s="962"/>
      <c r="H57" s="962"/>
      <c r="I57" s="1154"/>
      <c r="J57" s="1018"/>
      <c r="K57" s="1018"/>
      <c r="L57" s="1018"/>
      <c r="M57" s="1018"/>
      <c r="N57" s="1018"/>
      <c r="O57" s="1018"/>
      <c r="P57" s="1018"/>
      <c r="Q57" s="1018"/>
      <c r="R57" s="1018"/>
      <c r="S57" s="1018"/>
      <c r="T57" s="1001"/>
      <c r="U57" s="1001"/>
      <c r="V57" s="512"/>
      <c r="W57" s="291"/>
      <c r="X57" s="512"/>
      <c r="Y57" s="292"/>
      <c r="Z57" s="293"/>
      <c r="AA57" s="294"/>
      <c r="AB57" s="294"/>
      <c r="AC57" s="294"/>
    </row>
    <row r="58" spans="1:29" ht="16.5" customHeight="1" x14ac:dyDescent="0.2">
      <c r="A58" s="1139"/>
      <c r="B58" s="1140"/>
      <c r="C58" s="1140"/>
      <c r="D58" s="1140"/>
      <c r="E58" s="1141"/>
      <c r="F58" s="932" t="s">
        <v>235</v>
      </c>
      <c r="G58" s="933"/>
      <c r="H58" s="933"/>
      <c r="I58" s="1116"/>
      <c r="J58" s="1018" t="s">
        <v>236</v>
      </c>
      <c r="K58" s="1018"/>
      <c r="L58" s="1018"/>
      <c r="M58" s="1018"/>
      <c r="N58" s="1018"/>
      <c r="O58" s="1018"/>
      <c r="P58" s="1018"/>
      <c r="Q58" s="1018"/>
      <c r="R58" s="1018"/>
      <c r="S58" s="1018"/>
      <c r="T58" s="1001">
        <v>1</v>
      </c>
      <c r="U58" s="1001"/>
      <c r="V58" s="513" t="s">
        <v>287</v>
      </c>
      <c r="W58" s="295" t="s">
        <v>287</v>
      </c>
      <c r="X58" s="513" t="s">
        <v>287</v>
      </c>
      <c r="Y58" s="295"/>
      <c r="Z58" s="295"/>
      <c r="AA58" s="294"/>
      <c r="AB58" s="294"/>
      <c r="AC58" s="294"/>
    </row>
    <row r="59" spans="1:29" ht="16.5" customHeight="1" x14ac:dyDescent="0.2">
      <c r="A59" s="1139"/>
      <c r="B59" s="1140"/>
      <c r="C59" s="1140"/>
      <c r="D59" s="1140"/>
      <c r="E59" s="1141"/>
      <c r="F59" s="932" t="s">
        <v>237</v>
      </c>
      <c r="G59" s="933"/>
      <c r="H59" s="933"/>
      <c r="I59" s="1116"/>
      <c r="J59" s="1018"/>
      <c r="K59" s="1018"/>
      <c r="L59" s="1018"/>
      <c r="M59" s="1018"/>
      <c r="N59" s="1018"/>
      <c r="O59" s="1018"/>
      <c r="P59" s="1018"/>
      <c r="Q59" s="1018"/>
      <c r="R59" s="1018"/>
      <c r="S59" s="1018"/>
      <c r="T59" s="1001"/>
      <c r="U59" s="1001"/>
      <c r="V59" s="513"/>
      <c r="W59" s="295"/>
      <c r="X59" s="513"/>
      <c r="Y59" s="295"/>
      <c r="Z59" s="295"/>
      <c r="AA59" s="294"/>
      <c r="AB59" s="294"/>
      <c r="AC59" s="294"/>
    </row>
    <row r="60" spans="1:29" ht="16.5" customHeight="1" x14ac:dyDescent="0.2">
      <c r="A60" s="1139"/>
      <c r="B60" s="1140"/>
      <c r="C60" s="1140"/>
      <c r="D60" s="1140"/>
      <c r="E60" s="1141"/>
      <c r="F60" s="974" t="s">
        <v>238</v>
      </c>
      <c r="G60" s="975"/>
      <c r="H60" s="975"/>
      <c r="I60" s="1114"/>
      <c r="J60" s="1115"/>
      <c r="K60" s="1115"/>
      <c r="L60" s="1115"/>
      <c r="M60" s="1115"/>
      <c r="N60" s="1115"/>
      <c r="O60" s="1115"/>
      <c r="P60" s="1115"/>
      <c r="Q60" s="1115"/>
      <c r="R60" s="1115"/>
      <c r="S60" s="1115"/>
      <c r="T60" s="1001"/>
      <c r="U60" s="1001"/>
      <c r="V60" s="512"/>
      <c r="W60" s="291"/>
      <c r="X60" s="512"/>
      <c r="Y60" s="296"/>
      <c r="Z60" s="294"/>
      <c r="AA60" s="294"/>
      <c r="AB60" s="294"/>
      <c r="AC60" s="294"/>
    </row>
    <row r="61" spans="1:29" ht="16.5" customHeight="1" x14ac:dyDescent="0.2">
      <c r="A61" s="1142"/>
      <c r="B61" s="1143"/>
      <c r="C61" s="1143"/>
      <c r="D61" s="1143"/>
      <c r="E61" s="1144"/>
      <c r="F61" s="1075" t="s">
        <v>239</v>
      </c>
      <c r="G61" s="1076"/>
      <c r="H61" s="1076"/>
      <c r="I61" s="1100"/>
      <c r="J61" s="1130"/>
      <c r="K61" s="1130"/>
      <c r="L61" s="1130"/>
      <c r="M61" s="1130"/>
      <c r="N61" s="1130"/>
      <c r="O61" s="1130"/>
      <c r="P61" s="1130"/>
      <c r="Q61" s="1130"/>
      <c r="R61" s="1130"/>
      <c r="S61" s="1130"/>
      <c r="T61" s="1011"/>
      <c r="U61" s="1011"/>
      <c r="V61" s="515"/>
      <c r="W61" s="297"/>
      <c r="X61" s="515"/>
      <c r="Y61" s="297"/>
      <c r="Z61" s="297"/>
      <c r="AA61" s="294"/>
      <c r="AB61" s="294"/>
      <c r="AC61" s="294"/>
    </row>
    <row r="62" spans="1:29" ht="16.5" customHeight="1" x14ac:dyDescent="0.25">
      <c r="A62" s="1145" t="s">
        <v>240</v>
      </c>
      <c r="B62" s="1146"/>
      <c r="C62" s="1146"/>
      <c r="D62" s="1146"/>
      <c r="E62" s="1147"/>
      <c r="F62" s="1054"/>
      <c r="G62" s="1055"/>
      <c r="H62" s="1055"/>
      <c r="I62" s="1064"/>
      <c r="J62" s="1131"/>
      <c r="K62" s="957"/>
      <c r="L62" s="957"/>
      <c r="M62" s="957"/>
      <c r="N62" s="957"/>
      <c r="O62" s="957"/>
      <c r="P62" s="957"/>
      <c r="Q62" s="957"/>
      <c r="R62" s="957"/>
      <c r="S62" s="1132"/>
      <c r="T62" s="1133"/>
      <c r="U62" s="1134"/>
      <c r="V62" s="511"/>
      <c r="W62" s="287"/>
      <c r="X62" s="511"/>
      <c r="Y62" s="288"/>
      <c r="Z62" s="289"/>
      <c r="AA62" s="290"/>
      <c r="AB62" s="290"/>
      <c r="AC62" s="290"/>
    </row>
    <row r="63" spans="1:29" ht="16.5" customHeight="1" x14ac:dyDescent="0.25">
      <c r="A63" s="1148"/>
      <c r="B63" s="1149"/>
      <c r="C63" s="1149"/>
      <c r="D63" s="1149"/>
      <c r="E63" s="1150"/>
      <c r="F63" s="1158" t="s">
        <v>241</v>
      </c>
      <c r="G63" s="1159"/>
      <c r="H63" s="1159"/>
      <c r="I63" s="1160"/>
      <c r="J63" s="1161"/>
      <c r="K63" s="1162"/>
      <c r="L63" s="1162"/>
      <c r="M63" s="1162"/>
      <c r="N63" s="1162"/>
      <c r="O63" s="1162"/>
      <c r="P63" s="1162"/>
      <c r="Q63" s="1162"/>
      <c r="R63" s="1162"/>
      <c r="S63" s="1163"/>
      <c r="T63" s="1128"/>
      <c r="U63" s="1129"/>
      <c r="V63" s="512"/>
      <c r="W63" s="291"/>
      <c r="X63" s="512"/>
      <c r="Y63" s="292"/>
      <c r="Z63" s="293"/>
      <c r="AA63" s="294"/>
      <c r="AB63" s="294"/>
      <c r="AC63" s="294"/>
    </row>
    <row r="64" spans="1:29" ht="16.5" customHeight="1" x14ac:dyDescent="0.25">
      <c r="A64" s="1148"/>
      <c r="B64" s="1149"/>
      <c r="C64" s="1149"/>
      <c r="D64" s="1149"/>
      <c r="E64" s="1150"/>
      <c r="F64" s="1122" t="s">
        <v>242</v>
      </c>
      <c r="G64" s="1123"/>
      <c r="H64" s="1123"/>
      <c r="I64" s="1124"/>
      <c r="J64" s="1125"/>
      <c r="K64" s="1126"/>
      <c r="L64" s="1126"/>
      <c r="M64" s="1126"/>
      <c r="N64" s="1126"/>
      <c r="O64" s="1126"/>
      <c r="P64" s="1126"/>
      <c r="Q64" s="1126"/>
      <c r="R64" s="1126"/>
      <c r="S64" s="1127"/>
      <c r="T64" s="1128"/>
      <c r="U64" s="1129"/>
      <c r="V64" s="513" t="s">
        <v>287</v>
      </c>
      <c r="W64" s="295" t="s">
        <v>287</v>
      </c>
      <c r="X64" s="513" t="s">
        <v>287</v>
      </c>
      <c r="Y64" s="295"/>
      <c r="Z64" s="295"/>
      <c r="AA64" s="294"/>
      <c r="AB64" s="294"/>
      <c r="AC64" s="294"/>
    </row>
    <row r="65" spans="1:29" ht="16.5" customHeight="1" x14ac:dyDescent="0.25">
      <c r="A65" s="1148"/>
      <c r="B65" s="1149"/>
      <c r="C65" s="1149"/>
      <c r="D65" s="1149"/>
      <c r="E65" s="1150"/>
      <c r="F65" s="1122" t="s">
        <v>237</v>
      </c>
      <c r="G65" s="1123"/>
      <c r="H65" s="1123"/>
      <c r="I65" s="1124"/>
      <c r="J65" s="1155" t="s">
        <v>227</v>
      </c>
      <c r="K65" s="1156"/>
      <c r="L65" s="1156"/>
      <c r="M65" s="1156"/>
      <c r="N65" s="1156"/>
      <c r="O65" s="1156"/>
      <c r="P65" s="1156"/>
      <c r="Q65" s="1156"/>
      <c r="R65" s="1156"/>
      <c r="S65" s="1157"/>
      <c r="T65" s="1128">
        <v>1</v>
      </c>
      <c r="U65" s="1129"/>
      <c r="V65" s="513"/>
      <c r="W65" s="295"/>
      <c r="X65" s="513"/>
      <c r="Y65" s="295"/>
      <c r="Z65" s="295"/>
      <c r="AA65" s="294"/>
      <c r="AB65" s="294"/>
      <c r="AC65" s="294"/>
    </row>
    <row r="66" spans="1:29" ht="16.5" customHeight="1" x14ac:dyDescent="0.25">
      <c r="A66" s="1148"/>
      <c r="B66" s="1149"/>
      <c r="C66" s="1149"/>
      <c r="D66" s="1149"/>
      <c r="E66" s="1150"/>
      <c r="F66" s="1158"/>
      <c r="G66" s="1159"/>
      <c r="H66" s="1159"/>
      <c r="I66" s="1160"/>
      <c r="J66" s="1161"/>
      <c r="K66" s="1162"/>
      <c r="L66" s="1162"/>
      <c r="M66" s="1162"/>
      <c r="N66" s="1162"/>
      <c r="O66" s="1162"/>
      <c r="P66" s="1162"/>
      <c r="Q66" s="1162"/>
      <c r="R66" s="1162"/>
      <c r="S66" s="1163"/>
      <c r="T66" s="1128"/>
      <c r="U66" s="1129"/>
      <c r="V66" s="512"/>
      <c r="W66" s="291"/>
      <c r="X66" s="512"/>
      <c r="Y66" s="296"/>
      <c r="Z66" s="294"/>
      <c r="AA66" s="294"/>
      <c r="AB66" s="294"/>
      <c r="AC66" s="294"/>
    </row>
    <row r="67" spans="1:29" ht="16.5" customHeight="1" x14ac:dyDescent="0.25">
      <c r="A67" s="1151"/>
      <c r="B67" s="1152"/>
      <c r="C67" s="1152"/>
      <c r="D67" s="1152"/>
      <c r="E67" s="1153"/>
      <c r="F67" s="1075" t="s">
        <v>243</v>
      </c>
      <c r="G67" s="1076"/>
      <c r="H67" s="1076"/>
      <c r="I67" s="1100"/>
      <c r="J67" s="941"/>
      <c r="K67" s="942"/>
      <c r="L67" s="942"/>
      <c r="M67" s="942"/>
      <c r="N67" s="942"/>
      <c r="O67" s="942"/>
      <c r="P67" s="942"/>
      <c r="Q67" s="942"/>
      <c r="R67" s="942"/>
      <c r="S67" s="943"/>
      <c r="T67" s="1101"/>
      <c r="U67" s="1102"/>
      <c r="V67" s="523"/>
      <c r="W67" s="298"/>
      <c r="X67" s="523"/>
      <c r="Y67" s="298"/>
      <c r="Z67" s="298"/>
      <c r="AA67" s="299"/>
      <c r="AB67" s="299"/>
      <c r="AC67" s="299"/>
    </row>
    <row r="68" spans="1:29" ht="16.5" customHeight="1" x14ac:dyDescent="0.2">
      <c r="A68" s="1178"/>
      <c r="B68" s="948"/>
      <c r="C68" s="948"/>
      <c r="D68" s="948"/>
      <c r="E68" s="1179"/>
      <c r="F68" s="1057"/>
      <c r="G68" s="1058"/>
      <c r="H68" s="1058"/>
      <c r="I68" s="1180"/>
      <c r="J68" s="1117"/>
      <c r="K68" s="1117"/>
      <c r="L68" s="1117"/>
      <c r="M68" s="1117"/>
      <c r="N68" s="1117"/>
      <c r="O68" s="1117"/>
      <c r="P68" s="1117"/>
      <c r="Q68" s="1117"/>
      <c r="R68" s="1117"/>
      <c r="S68" s="1117"/>
      <c r="T68" s="1043"/>
      <c r="U68" s="1043"/>
      <c r="V68" s="511"/>
      <c r="W68" s="287"/>
      <c r="X68" s="511"/>
      <c r="Y68" s="288"/>
      <c r="Z68" s="289"/>
      <c r="AA68" s="290"/>
      <c r="AB68" s="290"/>
      <c r="AC68" s="290"/>
    </row>
    <row r="69" spans="1:29" ht="16.5" customHeight="1" x14ac:dyDescent="0.2">
      <c r="A69" s="1178"/>
      <c r="B69" s="948"/>
      <c r="C69" s="948"/>
      <c r="D69" s="948"/>
      <c r="E69" s="1179"/>
      <c r="F69" s="961" t="s">
        <v>244</v>
      </c>
      <c r="G69" s="962"/>
      <c r="H69" s="962"/>
      <c r="I69" s="1154"/>
      <c r="J69" s="1018" t="s">
        <v>245</v>
      </c>
      <c r="K69" s="1018"/>
      <c r="L69" s="1018"/>
      <c r="M69" s="1018"/>
      <c r="N69" s="1018"/>
      <c r="O69" s="1018"/>
      <c r="P69" s="1018"/>
      <c r="Q69" s="1018"/>
      <c r="R69" s="1018"/>
      <c r="S69" s="1018"/>
      <c r="T69" s="1001">
        <v>1</v>
      </c>
      <c r="U69" s="1001"/>
      <c r="V69" s="512"/>
      <c r="W69" s="291"/>
      <c r="X69" s="512"/>
      <c r="Y69" s="292"/>
      <c r="Z69" s="293"/>
      <c r="AA69" s="294"/>
      <c r="AB69" s="294"/>
      <c r="AC69" s="294"/>
    </row>
    <row r="70" spans="1:29" ht="16.5" customHeight="1" x14ac:dyDescent="0.2">
      <c r="A70" s="1178"/>
      <c r="B70" s="948"/>
      <c r="C70" s="948"/>
      <c r="D70" s="948"/>
      <c r="E70" s="1179"/>
      <c r="F70" s="1181" t="s">
        <v>469</v>
      </c>
      <c r="G70" s="1182"/>
      <c r="H70" s="1182"/>
      <c r="I70" s="1183"/>
      <c r="J70" s="1018"/>
      <c r="K70" s="1018"/>
      <c r="L70" s="1018"/>
      <c r="M70" s="1018"/>
      <c r="N70" s="1018"/>
      <c r="O70" s="1018"/>
      <c r="P70" s="1018"/>
      <c r="Q70" s="1018"/>
      <c r="R70" s="1018"/>
      <c r="S70" s="1018"/>
      <c r="T70" s="1001"/>
      <c r="U70" s="1001"/>
      <c r="V70" s="513" t="s">
        <v>287</v>
      </c>
      <c r="W70" s="295" t="s">
        <v>287</v>
      </c>
      <c r="X70" s="513" t="s">
        <v>287</v>
      </c>
      <c r="Y70" s="295"/>
      <c r="Z70" s="295"/>
      <c r="AA70" s="294"/>
      <c r="AB70" s="294"/>
      <c r="AC70" s="294"/>
    </row>
    <row r="71" spans="1:29" ht="16.5" customHeight="1" x14ac:dyDescent="0.2">
      <c r="A71" s="1178"/>
      <c r="B71" s="948"/>
      <c r="C71" s="948"/>
      <c r="D71" s="948"/>
      <c r="E71" s="1179"/>
      <c r="F71" s="932" t="s">
        <v>246</v>
      </c>
      <c r="G71" s="933"/>
      <c r="H71" s="933"/>
      <c r="I71" s="1116"/>
      <c r="J71" s="1184"/>
      <c r="K71" s="1184"/>
      <c r="L71" s="1184"/>
      <c r="M71" s="1184"/>
      <c r="N71" s="1184"/>
      <c r="O71" s="1184"/>
      <c r="P71" s="1184"/>
      <c r="Q71" s="1184"/>
      <c r="R71" s="1184"/>
      <c r="S71" s="1184"/>
      <c r="T71" s="1001"/>
      <c r="U71" s="1001"/>
      <c r="V71" s="513"/>
      <c r="W71" s="295"/>
      <c r="X71" s="513"/>
      <c r="Y71" s="295"/>
      <c r="Z71" s="295"/>
      <c r="AA71" s="294"/>
      <c r="AB71" s="294"/>
      <c r="AC71" s="294"/>
    </row>
    <row r="72" spans="1:29" ht="16.5" customHeight="1" x14ac:dyDescent="0.2">
      <c r="A72" s="1178"/>
      <c r="B72" s="948"/>
      <c r="C72" s="948"/>
      <c r="D72" s="948"/>
      <c r="E72" s="1179"/>
      <c r="F72" s="932"/>
      <c r="G72" s="933"/>
      <c r="H72" s="933"/>
      <c r="I72" s="1116"/>
      <c r="J72" s="1115"/>
      <c r="K72" s="1115"/>
      <c r="L72" s="1115"/>
      <c r="M72" s="1115"/>
      <c r="N72" s="1115"/>
      <c r="O72" s="1115"/>
      <c r="P72" s="1115"/>
      <c r="Q72" s="1115"/>
      <c r="R72" s="1115"/>
      <c r="S72" s="1115"/>
      <c r="T72" s="1001"/>
      <c r="U72" s="1001"/>
      <c r="V72" s="512"/>
      <c r="W72" s="291"/>
      <c r="X72" s="512"/>
      <c r="Y72" s="296"/>
      <c r="Z72" s="294"/>
      <c r="AA72" s="294"/>
      <c r="AB72" s="294"/>
      <c r="AC72" s="294"/>
    </row>
    <row r="73" spans="1:29" ht="16.5" customHeight="1" x14ac:dyDescent="0.2">
      <c r="A73" s="1178"/>
      <c r="B73" s="948"/>
      <c r="C73" s="948"/>
      <c r="D73" s="948"/>
      <c r="E73" s="1179"/>
      <c r="F73" s="961"/>
      <c r="G73" s="962"/>
      <c r="H73" s="962"/>
      <c r="I73" s="1154"/>
      <c r="J73" s="1130"/>
      <c r="K73" s="1130"/>
      <c r="L73" s="1130"/>
      <c r="M73" s="1130"/>
      <c r="N73" s="1130"/>
      <c r="O73" s="1130"/>
      <c r="P73" s="1130"/>
      <c r="Q73" s="1130"/>
      <c r="R73" s="1130"/>
      <c r="S73" s="1130"/>
      <c r="T73" s="1011"/>
      <c r="U73" s="1011"/>
      <c r="V73" s="523"/>
      <c r="W73" s="298"/>
      <c r="X73" s="523"/>
      <c r="Y73" s="298"/>
      <c r="Z73" s="298"/>
      <c r="AA73" s="299"/>
      <c r="AB73" s="299"/>
      <c r="AC73" s="299"/>
    </row>
    <row r="74" spans="1:29" ht="16.5" customHeight="1" x14ac:dyDescent="0.2">
      <c r="A74" s="1185"/>
      <c r="B74" s="945"/>
      <c r="C74" s="945"/>
      <c r="D74" s="945"/>
      <c r="E74" s="1186"/>
      <c r="F74" s="1054"/>
      <c r="G74" s="1055"/>
      <c r="H74" s="1055"/>
      <c r="I74" s="1064"/>
      <c r="J74" s="1188"/>
      <c r="K74" s="1188"/>
      <c r="L74" s="1188"/>
      <c r="M74" s="1188"/>
      <c r="N74" s="1188"/>
      <c r="O74" s="1188"/>
      <c r="P74" s="1188"/>
      <c r="Q74" s="1188"/>
      <c r="R74" s="1188"/>
      <c r="S74" s="1188"/>
      <c r="T74" s="1043"/>
      <c r="U74" s="1043"/>
      <c r="V74" s="511"/>
      <c r="W74" s="287"/>
      <c r="X74" s="511"/>
      <c r="Y74" s="288"/>
      <c r="Z74" s="289"/>
      <c r="AA74" s="290"/>
      <c r="AB74" s="290"/>
      <c r="AC74" s="290"/>
    </row>
    <row r="75" spans="1:29" ht="16.5" customHeight="1" x14ac:dyDescent="0.2">
      <c r="A75" s="1178"/>
      <c r="B75" s="948"/>
      <c r="C75" s="948"/>
      <c r="D75" s="948"/>
      <c r="E75" s="1179"/>
      <c r="F75" s="961" t="s">
        <v>247</v>
      </c>
      <c r="G75" s="962"/>
      <c r="H75" s="962"/>
      <c r="I75" s="1154"/>
      <c r="J75" s="1188"/>
      <c r="K75" s="1188"/>
      <c r="L75" s="1188"/>
      <c r="M75" s="1188"/>
      <c r="N75" s="1188"/>
      <c r="O75" s="1188"/>
      <c r="P75" s="1188"/>
      <c r="Q75" s="1188"/>
      <c r="R75" s="1188"/>
      <c r="S75" s="1188"/>
      <c r="T75" s="1001"/>
      <c r="U75" s="1001"/>
      <c r="V75" s="512"/>
      <c r="W75" s="291"/>
      <c r="X75" s="512"/>
      <c r="Y75" s="292"/>
      <c r="Z75" s="293"/>
      <c r="AA75" s="294"/>
      <c r="AB75" s="294"/>
      <c r="AC75" s="294"/>
    </row>
    <row r="76" spans="1:29" ht="16.5" customHeight="1" x14ac:dyDescent="0.2">
      <c r="A76" s="1178"/>
      <c r="B76" s="948"/>
      <c r="C76" s="948"/>
      <c r="D76" s="948"/>
      <c r="E76" s="1179"/>
      <c r="F76" s="932" t="s">
        <v>248</v>
      </c>
      <c r="G76" s="933"/>
      <c r="H76" s="933"/>
      <c r="I76" s="1116"/>
      <c r="J76" s="1189"/>
      <c r="K76" s="1190"/>
      <c r="L76" s="1190"/>
      <c r="M76" s="1190"/>
      <c r="N76" s="1190"/>
      <c r="O76" s="1190"/>
      <c r="P76" s="1190"/>
      <c r="Q76" s="1190"/>
      <c r="R76" s="1190"/>
      <c r="S76" s="1191"/>
      <c r="T76" s="1001"/>
      <c r="U76" s="1001"/>
      <c r="V76" s="513"/>
      <c r="W76" s="295"/>
      <c r="X76" s="513"/>
      <c r="Y76" s="295"/>
      <c r="Z76" s="295"/>
      <c r="AA76" s="294"/>
      <c r="AB76" s="294"/>
      <c r="AC76" s="294"/>
    </row>
    <row r="77" spans="1:29" ht="16.5" customHeight="1" x14ac:dyDescent="0.2">
      <c r="A77" s="1178"/>
      <c r="B77" s="948"/>
      <c r="C77" s="948"/>
      <c r="D77" s="948"/>
      <c r="E77" s="1179"/>
      <c r="F77" s="932" t="s">
        <v>246</v>
      </c>
      <c r="G77" s="933"/>
      <c r="H77" s="933"/>
      <c r="I77" s="1116"/>
      <c r="J77" s="1018" t="s">
        <v>245</v>
      </c>
      <c r="K77" s="1018"/>
      <c r="L77" s="1018"/>
      <c r="M77" s="1018"/>
      <c r="N77" s="1018"/>
      <c r="O77" s="1018"/>
      <c r="P77" s="1018"/>
      <c r="Q77" s="1018"/>
      <c r="R77" s="1018"/>
      <c r="S77" s="1018"/>
      <c r="T77" s="1001">
        <v>1</v>
      </c>
      <c r="U77" s="1001"/>
      <c r="V77" s="513" t="s">
        <v>287</v>
      </c>
      <c r="W77" s="295" t="s">
        <v>287</v>
      </c>
      <c r="X77" s="513" t="s">
        <v>287</v>
      </c>
      <c r="Y77" s="295"/>
      <c r="Z77" s="295"/>
      <c r="AA77" s="294"/>
      <c r="AB77" s="294"/>
      <c r="AC77" s="294"/>
    </row>
    <row r="78" spans="1:29" ht="16.5" customHeight="1" x14ac:dyDescent="0.2">
      <c r="A78" s="1178"/>
      <c r="B78" s="948"/>
      <c r="C78" s="948"/>
      <c r="D78" s="948"/>
      <c r="E78" s="1179"/>
      <c r="F78" s="932"/>
      <c r="G78" s="933"/>
      <c r="H78" s="933"/>
      <c r="I78" s="1116"/>
      <c r="J78" s="1018"/>
      <c r="K78" s="1018"/>
      <c r="L78" s="1018"/>
      <c r="M78" s="1018"/>
      <c r="N78" s="1018"/>
      <c r="O78" s="1018"/>
      <c r="P78" s="1018"/>
      <c r="Q78" s="1018"/>
      <c r="R78" s="1018"/>
      <c r="S78" s="1018"/>
      <c r="T78" s="1001"/>
      <c r="U78" s="1001"/>
      <c r="V78" s="512"/>
      <c r="W78" s="291"/>
      <c r="X78" s="512"/>
      <c r="Y78" s="296"/>
      <c r="Z78" s="294"/>
      <c r="AA78" s="294"/>
      <c r="AB78" s="294"/>
      <c r="AC78" s="294"/>
    </row>
    <row r="79" spans="1:29" ht="16.5" customHeight="1" x14ac:dyDescent="0.2">
      <c r="A79" s="1187"/>
      <c r="B79" s="951"/>
      <c r="C79" s="951"/>
      <c r="D79" s="951"/>
      <c r="E79" s="952"/>
      <c r="F79" s="938"/>
      <c r="G79" s="939"/>
      <c r="H79" s="939"/>
      <c r="I79" s="940"/>
      <c r="J79" s="1188"/>
      <c r="K79" s="1188"/>
      <c r="L79" s="1188"/>
      <c r="M79" s="1188"/>
      <c r="N79" s="1188"/>
      <c r="O79" s="1188"/>
      <c r="P79" s="1188"/>
      <c r="Q79" s="1188"/>
      <c r="R79" s="1188"/>
      <c r="S79" s="1188"/>
      <c r="T79" s="1001"/>
      <c r="U79" s="1001"/>
      <c r="V79" s="515"/>
      <c r="W79" s="297"/>
      <c r="X79" s="515"/>
      <c r="Y79" s="297"/>
      <c r="Z79" s="297"/>
      <c r="AA79" s="294"/>
      <c r="AB79" s="294"/>
      <c r="AC79" s="294"/>
    </row>
    <row r="80" spans="1:29" ht="16.5" customHeight="1" x14ac:dyDescent="0.2">
      <c r="A80" s="1192"/>
      <c r="B80" s="945"/>
      <c r="C80" s="945"/>
      <c r="D80" s="945"/>
      <c r="E80" s="1186"/>
      <c r="F80" s="1054"/>
      <c r="G80" s="1055"/>
      <c r="H80" s="1055"/>
      <c r="I80" s="1064"/>
      <c r="J80" s="1117"/>
      <c r="K80" s="1117"/>
      <c r="L80" s="1117"/>
      <c r="M80" s="1117"/>
      <c r="N80" s="1117"/>
      <c r="O80" s="1117"/>
      <c r="P80" s="1117"/>
      <c r="Q80" s="1117"/>
      <c r="R80" s="1117"/>
      <c r="S80" s="1117"/>
      <c r="T80" s="1043"/>
      <c r="U80" s="1043"/>
      <c r="V80" s="511"/>
      <c r="W80" s="287"/>
      <c r="X80" s="511"/>
      <c r="Y80" s="288"/>
      <c r="Z80" s="289"/>
      <c r="AA80" s="290"/>
      <c r="AB80" s="290"/>
      <c r="AC80" s="290"/>
    </row>
    <row r="81" spans="1:29" ht="16.5" customHeight="1" x14ac:dyDescent="0.2">
      <c r="A81" s="947"/>
      <c r="B81" s="948"/>
      <c r="C81" s="948"/>
      <c r="D81" s="948"/>
      <c r="E81" s="1179"/>
      <c r="F81" s="961" t="s">
        <v>249</v>
      </c>
      <c r="G81" s="962"/>
      <c r="H81" s="962"/>
      <c r="I81" s="1154"/>
      <c r="J81" s="1188"/>
      <c r="K81" s="1188"/>
      <c r="L81" s="1188"/>
      <c r="M81" s="1188"/>
      <c r="N81" s="1188"/>
      <c r="O81" s="1188"/>
      <c r="P81" s="1188"/>
      <c r="Q81" s="1188"/>
      <c r="R81" s="1188"/>
      <c r="S81" s="1188"/>
      <c r="T81" s="1001"/>
      <c r="U81" s="1001"/>
      <c r="V81" s="512"/>
      <c r="W81" s="291"/>
      <c r="X81" s="512"/>
      <c r="Y81" s="292"/>
      <c r="Z81" s="293"/>
      <c r="AA81" s="294"/>
      <c r="AB81" s="294"/>
      <c r="AC81" s="294"/>
    </row>
    <row r="82" spans="1:29" ht="16.5" customHeight="1" x14ac:dyDescent="0.2">
      <c r="A82" s="947"/>
      <c r="B82" s="948"/>
      <c r="C82" s="948"/>
      <c r="D82" s="948"/>
      <c r="E82" s="1179"/>
      <c r="F82" s="932" t="s">
        <v>250</v>
      </c>
      <c r="G82" s="933"/>
      <c r="H82" s="933"/>
      <c r="I82" s="1116"/>
      <c r="J82" s="1018" t="s">
        <v>384</v>
      </c>
      <c r="K82" s="1018"/>
      <c r="L82" s="1018"/>
      <c r="M82" s="1018"/>
      <c r="N82" s="1018"/>
      <c r="O82" s="1018"/>
      <c r="P82" s="1018"/>
      <c r="Q82" s="1018"/>
      <c r="R82" s="1018"/>
      <c r="S82" s="1018"/>
      <c r="T82" s="1001"/>
      <c r="U82" s="1001"/>
      <c r="V82" s="513" t="s">
        <v>287</v>
      </c>
      <c r="W82" s="295" t="s">
        <v>287</v>
      </c>
      <c r="X82" s="513" t="s">
        <v>287</v>
      </c>
      <c r="Y82" s="295"/>
      <c r="Z82" s="295"/>
      <c r="AA82" s="294"/>
      <c r="AB82" s="294"/>
      <c r="AC82" s="294"/>
    </row>
    <row r="83" spans="1:29" ht="16.5" customHeight="1" x14ac:dyDescent="0.2">
      <c r="A83" s="947"/>
      <c r="B83" s="948"/>
      <c r="C83" s="948"/>
      <c r="D83" s="948"/>
      <c r="E83" s="1179"/>
      <c r="F83" s="932" t="s">
        <v>237</v>
      </c>
      <c r="G83" s="933"/>
      <c r="H83" s="933"/>
      <c r="I83" s="1116"/>
      <c r="J83" s="1018" t="s">
        <v>245</v>
      </c>
      <c r="K83" s="1018"/>
      <c r="L83" s="1018"/>
      <c r="M83" s="1018"/>
      <c r="N83" s="1018"/>
      <c r="O83" s="1018"/>
      <c r="P83" s="1018"/>
      <c r="Q83" s="1018"/>
      <c r="R83" s="1018"/>
      <c r="S83" s="1018"/>
      <c r="T83" s="1001">
        <v>1</v>
      </c>
      <c r="U83" s="1001"/>
      <c r="V83" s="513"/>
      <c r="W83" s="295"/>
      <c r="X83" s="513"/>
      <c r="Y83" s="295"/>
      <c r="Z83" s="295"/>
      <c r="AA83" s="294"/>
      <c r="AB83" s="294"/>
      <c r="AC83" s="294"/>
    </row>
    <row r="84" spans="1:29" ht="16.5" customHeight="1" x14ac:dyDescent="0.2">
      <c r="A84" s="947"/>
      <c r="B84" s="948"/>
      <c r="C84" s="948"/>
      <c r="D84" s="948"/>
      <c r="E84" s="1179"/>
      <c r="F84" s="932"/>
      <c r="G84" s="933"/>
      <c r="H84" s="933"/>
      <c r="I84" s="1116"/>
      <c r="J84" s="1018"/>
      <c r="K84" s="1018"/>
      <c r="L84" s="1018"/>
      <c r="M84" s="1018"/>
      <c r="N84" s="1018"/>
      <c r="O84" s="1018"/>
      <c r="P84" s="1018"/>
      <c r="Q84" s="1018"/>
      <c r="R84" s="1018"/>
      <c r="S84" s="1018"/>
      <c r="T84" s="1001"/>
      <c r="U84" s="1001"/>
      <c r="V84" s="512"/>
      <c r="W84" s="291"/>
      <c r="X84" s="512"/>
      <c r="Y84" s="296"/>
      <c r="Z84" s="294"/>
      <c r="AA84" s="294"/>
      <c r="AB84" s="294"/>
      <c r="AC84" s="294"/>
    </row>
    <row r="85" spans="1:29" ht="16.5" customHeight="1" x14ac:dyDescent="0.2">
      <c r="A85" s="950"/>
      <c r="B85" s="951"/>
      <c r="C85" s="951"/>
      <c r="D85" s="951"/>
      <c r="E85" s="952"/>
      <c r="F85" s="1048" t="s">
        <v>251</v>
      </c>
      <c r="G85" s="1049"/>
      <c r="H85" s="1049"/>
      <c r="I85" s="1193"/>
      <c r="J85" s="1130"/>
      <c r="K85" s="1130"/>
      <c r="L85" s="1130"/>
      <c r="M85" s="1130"/>
      <c r="N85" s="1130"/>
      <c r="O85" s="1130"/>
      <c r="P85" s="1130"/>
      <c r="Q85" s="1130"/>
      <c r="R85" s="1130"/>
      <c r="S85" s="1130"/>
      <c r="T85" s="1011"/>
      <c r="U85" s="1011"/>
      <c r="V85" s="523"/>
      <c r="W85" s="298"/>
      <c r="X85" s="523"/>
      <c r="Y85" s="298"/>
      <c r="Z85" s="298"/>
      <c r="AA85" s="299"/>
      <c r="AB85" s="299"/>
      <c r="AC85" s="299"/>
    </row>
    <row r="86" spans="1:29" ht="16.5" customHeight="1" x14ac:dyDescent="0.2">
      <c r="A86" s="1192"/>
      <c r="B86" s="945"/>
      <c r="C86" s="945"/>
      <c r="D86" s="945"/>
      <c r="E86" s="1186"/>
      <c r="F86" s="1054"/>
      <c r="G86" s="1055"/>
      <c r="H86" s="1055"/>
      <c r="I86" s="1064"/>
      <c r="J86" s="1117"/>
      <c r="K86" s="1117"/>
      <c r="L86" s="1117"/>
      <c r="M86" s="1117"/>
      <c r="N86" s="1117"/>
      <c r="O86" s="1117"/>
      <c r="P86" s="1117"/>
      <c r="Q86" s="1117"/>
      <c r="R86" s="1117"/>
      <c r="S86" s="1117"/>
      <c r="T86" s="1043"/>
      <c r="U86" s="1043"/>
      <c r="V86" s="511"/>
      <c r="W86" s="287"/>
      <c r="X86" s="511"/>
      <c r="Y86" s="288"/>
      <c r="Z86" s="289"/>
      <c r="AA86" s="290"/>
      <c r="AB86" s="290"/>
      <c r="AC86" s="290"/>
    </row>
    <row r="87" spans="1:29" ht="16.5" customHeight="1" x14ac:dyDescent="0.2">
      <c r="A87" s="947"/>
      <c r="B87" s="948"/>
      <c r="C87" s="948"/>
      <c r="D87" s="948"/>
      <c r="E87" s="1179"/>
      <c r="F87" s="961" t="s">
        <v>252</v>
      </c>
      <c r="G87" s="962"/>
      <c r="H87" s="962"/>
      <c r="I87" s="1154"/>
      <c r="J87" s="1188" t="s">
        <v>245</v>
      </c>
      <c r="K87" s="1188"/>
      <c r="L87" s="1188"/>
      <c r="M87" s="1188"/>
      <c r="N87" s="1188"/>
      <c r="O87" s="1188"/>
      <c r="P87" s="1188"/>
      <c r="Q87" s="1188"/>
      <c r="R87" s="1188"/>
      <c r="S87" s="1188"/>
      <c r="T87" s="1001">
        <v>1</v>
      </c>
      <c r="U87" s="1001"/>
      <c r="V87" s="512"/>
      <c r="W87" s="291"/>
      <c r="X87" s="512"/>
      <c r="Y87" s="292"/>
      <c r="Z87" s="293"/>
      <c r="AA87" s="294"/>
      <c r="AB87" s="294"/>
      <c r="AC87" s="294"/>
    </row>
    <row r="88" spans="1:29" ht="16.5" customHeight="1" x14ac:dyDescent="0.2">
      <c r="A88" s="947"/>
      <c r="B88" s="948"/>
      <c r="C88" s="948"/>
      <c r="D88" s="948"/>
      <c r="E88" s="1179"/>
      <c r="F88" s="932" t="s">
        <v>214</v>
      </c>
      <c r="G88" s="933"/>
      <c r="H88" s="933"/>
      <c r="I88" s="1116"/>
      <c r="J88" s="1188"/>
      <c r="K88" s="1188"/>
      <c r="L88" s="1188"/>
      <c r="M88" s="1188"/>
      <c r="N88" s="1188"/>
      <c r="O88" s="1188"/>
      <c r="P88" s="1188"/>
      <c r="Q88" s="1188"/>
      <c r="R88" s="1188"/>
      <c r="S88" s="1188"/>
      <c r="T88" s="1001"/>
      <c r="U88" s="1001"/>
      <c r="V88" s="513" t="s">
        <v>287</v>
      </c>
      <c r="W88" s="295" t="s">
        <v>287</v>
      </c>
      <c r="X88" s="513" t="s">
        <v>287</v>
      </c>
      <c r="Y88" s="295"/>
      <c r="Z88" s="295"/>
      <c r="AA88" s="294"/>
      <c r="AB88" s="294"/>
      <c r="AC88" s="294"/>
    </row>
    <row r="89" spans="1:29" ht="16.5" customHeight="1" x14ac:dyDescent="0.2">
      <c r="A89" s="947"/>
      <c r="B89" s="948"/>
      <c r="C89" s="948"/>
      <c r="D89" s="948"/>
      <c r="E89" s="1179"/>
      <c r="F89" s="932"/>
      <c r="G89" s="933"/>
      <c r="H89" s="933"/>
      <c r="I89" s="1116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001"/>
      <c r="U89" s="1001"/>
      <c r="V89" s="513"/>
      <c r="W89" s="295"/>
      <c r="X89" s="513"/>
      <c r="Y89" s="295"/>
      <c r="Z89" s="295"/>
      <c r="AA89" s="294"/>
      <c r="AB89" s="294"/>
      <c r="AC89" s="294"/>
    </row>
    <row r="90" spans="1:29" ht="16.5" customHeight="1" x14ac:dyDescent="0.2">
      <c r="A90" s="947"/>
      <c r="B90" s="948"/>
      <c r="C90" s="948"/>
      <c r="D90" s="948"/>
      <c r="E90" s="1179"/>
      <c r="F90" s="932"/>
      <c r="G90" s="933"/>
      <c r="H90" s="933"/>
      <c r="I90" s="1116"/>
      <c r="J90" s="1115"/>
      <c r="K90" s="1115"/>
      <c r="L90" s="1115"/>
      <c r="M90" s="1115"/>
      <c r="N90" s="1115"/>
      <c r="O90" s="1115"/>
      <c r="P90" s="1115"/>
      <c r="Q90" s="1115"/>
      <c r="R90" s="1115"/>
      <c r="S90" s="1115"/>
      <c r="T90" s="1001"/>
      <c r="U90" s="1001"/>
      <c r="V90" s="512"/>
      <c r="W90" s="291"/>
      <c r="X90" s="512"/>
      <c r="Y90" s="296"/>
      <c r="Z90" s="294"/>
      <c r="AA90" s="294"/>
      <c r="AB90" s="294"/>
      <c r="AC90" s="294"/>
    </row>
    <row r="91" spans="1:29" ht="16.5" customHeight="1" x14ac:dyDescent="0.2">
      <c r="A91" s="950"/>
      <c r="B91" s="951"/>
      <c r="C91" s="951"/>
      <c r="D91" s="951"/>
      <c r="E91" s="952"/>
      <c r="F91" s="938"/>
      <c r="G91" s="939"/>
      <c r="H91" s="939"/>
      <c r="I91" s="940"/>
      <c r="J91" s="1130"/>
      <c r="K91" s="1130"/>
      <c r="L91" s="1130"/>
      <c r="M91" s="1130"/>
      <c r="N91" s="1130"/>
      <c r="O91" s="1130"/>
      <c r="P91" s="1130"/>
      <c r="Q91" s="1130"/>
      <c r="R91" s="1130"/>
      <c r="S91" s="1130"/>
      <c r="T91" s="1011"/>
      <c r="U91" s="1011"/>
      <c r="V91" s="523"/>
      <c r="W91" s="298"/>
      <c r="X91" s="523"/>
      <c r="Y91" s="298"/>
      <c r="Z91" s="298"/>
      <c r="AA91" s="299"/>
      <c r="AB91" s="299"/>
      <c r="AC91" s="299"/>
    </row>
    <row r="92" spans="1:29" ht="16.5" customHeight="1" x14ac:dyDescent="0.2">
      <c r="A92" s="1012"/>
      <c r="B92" s="1012"/>
      <c r="C92" s="1012"/>
      <c r="D92" s="1012"/>
      <c r="E92" s="1012"/>
      <c r="F92" s="1194"/>
      <c r="G92" s="1194"/>
      <c r="H92" s="1194"/>
      <c r="I92" s="1194"/>
      <c r="J92" s="1018"/>
      <c r="K92" s="1018"/>
      <c r="L92" s="1018"/>
      <c r="M92" s="1018"/>
      <c r="N92" s="1018"/>
      <c r="O92" s="1018"/>
      <c r="P92" s="1018"/>
      <c r="Q92" s="1018"/>
      <c r="R92" s="1018"/>
      <c r="S92" s="1018"/>
      <c r="T92" s="1043"/>
      <c r="U92" s="1043"/>
      <c r="V92" s="512"/>
      <c r="W92" s="291"/>
      <c r="X92" s="512"/>
      <c r="Y92" s="292"/>
      <c r="Z92" s="293"/>
      <c r="AA92" s="294"/>
      <c r="AB92" s="294"/>
      <c r="AC92" s="294"/>
    </row>
    <row r="93" spans="1:29" ht="16.5" customHeight="1" x14ac:dyDescent="0.2">
      <c r="A93" s="1001"/>
      <c r="B93" s="1001"/>
      <c r="C93" s="1001"/>
      <c r="D93" s="1001"/>
      <c r="E93" s="1001"/>
      <c r="F93" s="961" t="s">
        <v>382</v>
      </c>
      <c r="G93" s="962"/>
      <c r="H93" s="962"/>
      <c r="I93" s="1195"/>
      <c r="J93" s="1196" t="s">
        <v>231</v>
      </c>
      <c r="K93" s="1197"/>
      <c r="L93" s="1197"/>
      <c r="M93" s="1197"/>
      <c r="N93" s="1197"/>
      <c r="O93" s="1197"/>
      <c r="P93" s="1197"/>
      <c r="Q93" s="1197"/>
      <c r="R93" s="1197"/>
      <c r="S93" s="1198"/>
      <c r="T93" s="1061">
        <v>4</v>
      </c>
      <c r="U93" s="1199"/>
      <c r="V93" s="512"/>
      <c r="W93" s="291"/>
      <c r="X93" s="512"/>
      <c r="Y93" s="292"/>
      <c r="Z93" s="293"/>
      <c r="AA93" s="294"/>
      <c r="AB93" s="294"/>
      <c r="AC93" s="294"/>
    </row>
    <row r="94" spans="1:29" ht="16.5" customHeight="1" x14ac:dyDescent="0.2">
      <c r="A94" s="1001"/>
      <c r="B94" s="1001"/>
      <c r="C94" s="1001"/>
      <c r="D94" s="1001"/>
      <c r="E94" s="1001"/>
      <c r="F94" s="932" t="s">
        <v>383</v>
      </c>
      <c r="G94" s="933"/>
      <c r="H94" s="933"/>
      <c r="I94" s="1200"/>
      <c r="J94" s="1201" t="s">
        <v>299</v>
      </c>
      <c r="K94" s="1202"/>
      <c r="L94" s="1202"/>
      <c r="M94" s="1202"/>
      <c r="N94" s="1202"/>
      <c r="O94" s="1202"/>
      <c r="P94" s="1202"/>
      <c r="Q94" s="1202"/>
      <c r="R94" s="1202"/>
      <c r="S94" s="1203"/>
      <c r="T94" s="1061" t="s">
        <v>318</v>
      </c>
      <c r="U94" s="1199"/>
      <c r="V94" s="513" t="s">
        <v>287</v>
      </c>
      <c r="W94" s="295" t="s">
        <v>287</v>
      </c>
      <c r="X94" s="513" t="s">
        <v>287</v>
      </c>
      <c r="Y94" s="295"/>
      <c r="Z94" s="295"/>
      <c r="AA94" s="294"/>
      <c r="AB94" s="294"/>
      <c r="AC94" s="294"/>
    </row>
    <row r="95" spans="1:29" ht="16.5" customHeight="1" x14ac:dyDescent="0.2">
      <c r="A95" s="1001"/>
      <c r="B95" s="1001"/>
      <c r="C95" s="1001"/>
      <c r="D95" s="1001"/>
      <c r="E95" s="1001"/>
      <c r="F95" s="932" t="s">
        <v>253</v>
      </c>
      <c r="G95" s="933"/>
      <c r="H95" s="933"/>
      <c r="I95" s="1200"/>
      <c r="J95" s="1196"/>
      <c r="K95" s="1197"/>
      <c r="L95" s="1197"/>
      <c r="M95" s="1197"/>
      <c r="N95" s="1197"/>
      <c r="O95" s="1197"/>
      <c r="P95" s="1197"/>
      <c r="Q95" s="1197"/>
      <c r="R95" s="1197"/>
      <c r="S95" s="1198"/>
      <c r="T95" s="1001"/>
      <c r="U95" s="1001"/>
      <c r="V95" s="513"/>
      <c r="W95" s="295"/>
      <c r="X95" s="513"/>
      <c r="Y95" s="295"/>
      <c r="Z95" s="295"/>
      <c r="AA95" s="294"/>
      <c r="AB95" s="294"/>
      <c r="AC95" s="294"/>
    </row>
    <row r="96" spans="1:29" ht="16.5" customHeight="1" x14ac:dyDescent="0.2">
      <c r="A96" s="1001"/>
      <c r="B96" s="1001"/>
      <c r="C96" s="1001"/>
      <c r="D96" s="1001"/>
      <c r="E96" s="1001"/>
      <c r="F96" s="974" t="s">
        <v>254</v>
      </c>
      <c r="G96" s="975"/>
      <c r="H96" s="975"/>
      <c r="I96" s="1204"/>
      <c r="J96" s="1196" t="s">
        <v>319</v>
      </c>
      <c r="K96" s="1197"/>
      <c r="L96" s="1197"/>
      <c r="M96" s="1197"/>
      <c r="N96" s="1197"/>
      <c r="O96" s="1197"/>
      <c r="P96" s="1197"/>
      <c r="Q96" s="1197"/>
      <c r="R96" s="1197"/>
      <c r="S96" s="1198"/>
      <c r="T96" s="1001">
        <v>3</v>
      </c>
      <c r="U96" s="1001"/>
      <c r="V96" s="512"/>
      <c r="W96" s="291"/>
      <c r="X96" s="512"/>
      <c r="Y96" s="296"/>
      <c r="Z96" s="294"/>
      <c r="AA96" s="294"/>
      <c r="AB96" s="294"/>
      <c r="AC96" s="294"/>
    </row>
    <row r="97" spans="1:29" ht="16.5" customHeight="1" x14ac:dyDescent="0.2">
      <c r="A97" s="1011"/>
      <c r="B97" s="1011"/>
      <c r="C97" s="1011"/>
      <c r="D97" s="1011"/>
      <c r="E97" s="1011"/>
      <c r="F97" s="1205"/>
      <c r="G97" s="1206"/>
      <c r="H97" s="1206"/>
      <c r="I97" s="1207"/>
      <c r="J97" s="1208"/>
      <c r="K97" s="1208"/>
      <c r="L97" s="1208"/>
      <c r="M97" s="1208"/>
      <c r="N97" s="1208"/>
      <c r="O97" s="1208"/>
      <c r="P97" s="1208"/>
      <c r="Q97" s="1208"/>
      <c r="R97" s="1208"/>
      <c r="S97" s="1208"/>
      <c r="T97" s="981"/>
      <c r="U97" s="981"/>
      <c r="V97" s="515"/>
      <c r="W97" s="297"/>
      <c r="X97" s="515"/>
      <c r="Y97" s="297"/>
      <c r="Z97" s="297"/>
      <c r="AA97" s="294"/>
      <c r="AB97" s="294"/>
      <c r="AC97" s="294"/>
    </row>
    <row r="98" spans="1:29" ht="16.5" customHeight="1" x14ac:dyDescent="0.2">
      <c r="A98" s="997"/>
      <c r="B98" s="997"/>
      <c r="C98" s="997"/>
      <c r="D98" s="997"/>
      <c r="E98" s="997"/>
      <c r="F98" s="999"/>
      <c r="G98" s="999"/>
      <c r="H98" s="999"/>
      <c r="I98" s="999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1"/>
      <c r="U98" s="1001"/>
      <c r="V98" s="525"/>
      <c r="W98" s="454"/>
      <c r="X98" s="525"/>
      <c r="Y98" s="447"/>
      <c r="Z98" s="447"/>
      <c r="AA98" s="345"/>
      <c r="AB98" s="345"/>
      <c r="AC98" s="345"/>
    </row>
    <row r="99" spans="1:29" ht="16.5" customHeight="1" x14ac:dyDescent="0.2">
      <c r="A99" s="997"/>
      <c r="B99" s="997"/>
      <c r="C99" s="997"/>
      <c r="D99" s="997"/>
      <c r="E99" s="997"/>
      <c r="F99" s="1002"/>
      <c r="G99" s="1003"/>
      <c r="H99" s="1003"/>
      <c r="I99" s="1003"/>
      <c r="J99" s="1004"/>
      <c r="K99" s="1004"/>
      <c r="L99" s="1004"/>
      <c r="M99" s="1004"/>
      <c r="N99" s="1004"/>
      <c r="O99" s="1004"/>
      <c r="P99" s="1004"/>
      <c r="Q99" s="1004"/>
      <c r="R99" s="1004"/>
      <c r="S99" s="1004"/>
      <c r="T99" s="1001"/>
      <c r="U99" s="1001"/>
      <c r="V99" s="517" t="s">
        <v>401</v>
      </c>
      <c r="W99" s="342" t="s">
        <v>401</v>
      </c>
      <c r="X99" s="517" t="s">
        <v>401</v>
      </c>
      <c r="Y99" s="447"/>
      <c r="Z99" s="447"/>
      <c r="AA99" s="345"/>
      <c r="AB99" s="345"/>
      <c r="AC99" s="345"/>
    </row>
    <row r="100" spans="1:29" ht="16.5" customHeight="1" x14ac:dyDescent="0.2">
      <c r="A100" s="997"/>
      <c r="B100" s="997"/>
      <c r="C100" s="997"/>
      <c r="D100" s="997"/>
      <c r="E100" s="997"/>
      <c r="F100" s="1002" t="s">
        <v>402</v>
      </c>
      <c r="G100" s="1003"/>
      <c r="H100" s="1003"/>
      <c r="I100" s="1003"/>
      <c r="J100" s="1004" t="s">
        <v>403</v>
      </c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1">
        <v>2</v>
      </c>
      <c r="U100" s="1001"/>
      <c r="V100" s="518" t="s">
        <v>404</v>
      </c>
      <c r="W100" s="346" t="s">
        <v>404</v>
      </c>
      <c r="X100" s="518" t="s">
        <v>404</v>
      </c>
      <c r="Y100" s="447"/>
      <c r="Z100" s="447"/>
      <c r="AA100" s="345"/>
      <c r="AB100" s="345"/>
      <c r="AC100" s="345"/>
    </row>
    <row r="101" spans="1:29" ht="16.5" customHeight="1" x14ac:dyDescent="0.2">
      <c r="A101" s="997"/>
      <c r="B101" s="997"/>
      <c r="C101" s="997"/>
      <c r="D101" s="997"/>
      <c r="E101" s="997"/>
      <c r="F101" s="1005" t="s">
        <v>405</v>
      </c>
      <c r="G101" s="1006"/>
      <c r="H101" s="1006"/>
      <c r="I101" s="1006"/>
      <c r="J101" s="1007" t="s">
        <v>406</v>
      </c>
      <c r="K101" s="1007"/>
      <c r="L101" s="1007"/>
      <c r="M101" s="1007"/>
      <c r="N101" s="1007"/>
      <c r="O101" s="1007"/>
      <c r="P101" s="1007"/>
      <c r="Q101" s="1007"/>
      <c r="R101" s="1007"/>
      <c r="S101" s="1007"/>
      <c r="T101" s="1001"/>
      <c r="U101" s="1001"/>
      <c r="V101" s="518"/>
      <c r="W101" s="346"/>
      <c r="X101" s="518"/>
      <c r="Y101" s="447"/>
      <c r="Z101" s="447"/>
      <c r="AA101" s="345"/>
      <c r="AB101" s="345"/>
      <c r="AC101" s="345"/>
    </row>
    <row r="102" spans="1:29" ht="16.5" customHeight="1" x14ac:dyDescent="0.2">
      <c r="A102" s="997"/>
      <c r="B102" s="997"/>
      <c r="C102" s="997"/>
      <c r="D102" s="997"/>
      <c r="E102" s="997"/>
      <c r="F102" s="1006"/>
      <c r="G102" s="1006"/>
      <c r="H102" s="1006"/>
      <c r="I102" s="1006"/>
      <c r="J102" s="1008"/>
      <c r="K102" s="1008"/>
      <c r="L102" s="1008"/>
      <c r="M102" s="1008"/>
      <c r="N102" s="1008"/>
      <c r="O102" s="1008"/>
      <c r="P102" s="1008"/>
      <c r="Q102" s="1008"/>
      <c r="R102" s="1008"/>
      <c r="S102" s="1008"/>
      <c r="T102" s="1001"/>
      <c r="U102" s="1001"/>
      <c r="V102" s="517"/>
      <c r="W102" s="342"/>
      <c r="X102" s="517"/>
      <c r="Y102" s="447"/>
      <c r="Z102" s="447"/>
      <c r="AA102" s="345"/>
      <c r="AB102" s="345"/>
      <c r="AC102" s="345"/>
    </row>
    <row r="103" spans="1:29" ht="16.5" customHeight="1" x14ac:dyDescent="0.2">
      <c r="A103" s="998"/>
      <c r="B103" s="998"/>
      <c r="C103" s="998"/>
      <c r="D103" s="998"/>
      <c r="E103" s="998"/>
      <c r="F103" s="1009"/>
      <c r="G103" s="1009"/>
      <c r="H103" s="1009"/>
      <c r="I103" s="1009"/>
      <c r="J103" s="1010"/>
      <c r="K103" s="1010"/>
      <c r="L103" s="1010"/>
      <c r="M103" s="1010"/>
      <c r="N103" s="1010"/>
      <c r="O103" s="1010"/>
      <c r="P103" s="1010"/>
      <c r="Q103" s="1010"/>
      <c r="R103" s="1010"/>
      <c r="S103" s="1010"/>
      <c r="T103" s="1011"/>
      <c r="U103" s="1011"/>
      <c r="V103" s="521"/>
      <c r="W103" s="447"/>
      <c r="X103" s="521"/>
      <c r="Y103" s="447"/>
      <c r="Z103" s="447"/>
      <c r="AA103" s="345"/>
      <c r="AB103" s="345"/>
      <c r="AC103" s="345"/>
    </row>
    <row r="104" spans="1:29" ht="16.5" customHeight="1" x14ac:dyDescent="0.2">
      <c r="A104" s="1082"/>
      <c r="B104" s="1082"/>
      <c r="C104" s="1082"/>
      <c r="D104" s="1082"/>
      <c r="E104" s="1082"/>
      <c r="F104" s="1083"/>
      <c r="G104" s="1084"/>
      <c r="H104" s="1084"/>
      <c r="I104" s="1085"/>
      <c r="J104" s="1086"/>
      <c r="K104" s="1086"/>
      <c r="L104" s="1086"/>
      <c r="M104" s="1086"/>
      <c r="N104" s="1086"/>
      <c r="O104" s="1086"/>
      <c r="P104" s="1086"/>
      <c r="Q104" s="1086"/>
      <c r="R104" s="1086"/>
      <c r="S104" s="1086"/>
      <c r="T104" s="1082"/>
      <c r="U104" s="1082"/>
      <c r="V104" s="511"/>
      <c r="W104" s="287"/>
      <c r="X104" s="511"/>
      <c r="Y104" s="288"/>
      <c r="Z104" s="289"/>
      <c r="AA104" s="290"/>
      <c r="AB104" s="290"/>
      <c r="AC104" s="290"/>
    </row>
    <row r="105" spans="1:29" ht="16.5" customHeight="1" x14ac:dyDescent="0.2">
      <c r="A105" s="984"/>
      <c r="B105" s="984"/>
      <c r="C105" s="984"/>
      <c r="D105" s="984"/>
      <c r="E105" s="984"/>
      <c r="F105" s="1087" t="s">
        <v>375</v>
      </c>
      <c r="G105" s="1088"/>
      <c r="H105" s="1088"/>
      <c r="I105" s="1089"/>
      <c r="J105" s="1090"/>
      <c r="K105" s="1090"/>
      <c r="L105" s="1090"/>
      <c r="M105" s="1090"/>
      <c r="N105" s="1090"/>
      <c r="O105" s="1090"/>
      <c r="P105" s="1090"/>
      <c r="Q105" s="1090"/>
      <c r="R105" s="1090"/>
      <c r="S105" s="1090"/>
      <c r="T105" s="984"/>
      <c r="U105" s="984"/>
      <c r="V105" s="512"/>
      <c r="W105" s="291"/>
      <c r="X105" s="512"/>
      <c r="Y105" s="292"/>
      <c r="Z105" s="293"/>
      <c r="AA105" s="294"/>
      <c r="AB105" s="294"/>
      <c r="AC105" s="294"/>
    </row>
    <row r="106" spans="1:29" ht="42.75" customHeight="1" x14ac:dyDescent="0.2">
      <c r="A106" s="984"/>
      <c r="B106" s="984"/>
      <c r="C106" s="984"/>
      <c r="D106" s="984"/>
      <c r="E106" s="984"/>
      <c r="F106" s="1091" t="s">
        <v>376</v>
      </c>
      <c r="G106" s="1092"/>
      <c r="H106" s="1092"/>
      <c r="I106" s="1093"/>
      <c r="J106" s="1090" t="s">
        <v>377</v>
      </c>
      <c r="K106" s="1090"/>
      <c r="L106" s="1090"/>
      <c r="M106" s="1090"/>
      <c r="N106" s="1090"/>
      <c r="O106" s="1090"/>
      <c r="P106" s="1090"/>
      <c r="Q106" s="1090"/>
      <c r="R106" s="1090"/>
      <c r="S106" s="1090"/>
      <c r="T106" s="984">
        <v>1</v>
      </c>
      <c r="U106" s="984"/>
      <c r="V106" s="513" t="s">
        <v>379</v>
      </c>
      <c r="W106" s="295" t="s">
        <v>379</v>
      </c>
      <c r="X106" s="513" t="s">
        <v>379</v>
      </c>
      <c r="Y106" s="295"/>
      <c r="Z106" s="295"/>
      <c r="AA106" s="294"/>
      <c r="AB106" s="294"/>
      <c r="AC106" s="294"/>
    </row>
    <row r="107" spans="1:29" ht="16.5" customHeight="1" x14ac:dyDescent="0.2">
      <c r="A107" s="984"/>
      <c r="B107" s="984"/>
      <c r="C107" s="984"/>
      <c r="D107" s="984"/>
      <c r="E107" s="984"/>
      <c r="F107" s="1091" t="s">
        <v>378</v>
      </c>
      <c r="G107" s="1092"/>
      <c r="H107" s="1092"/>
      <c r="I107" s="1093"/>
      <c r="J107" s="1090"/>
      <c r="K107" s="1090"/>
      <c r="L107" s="1090"/>
      <c r="M107" s="1090"/>
      <c r="N107" s="1090"/>
      <c r="O107" s="1090"/>
      <c r="P107" s="1090"/>
      <c r="Q107" s="1090"/>
      <c r="R107" s="1090"/>
      <c r="S107" s="1090"/>
      <c r="T107" s="984"/>
      <c r="U107" s="984"/>
      <c r="V107" s="513"/>
      <c r="W107" s="295"/>
      <c r="X107" s="513"/>
      <c r="Y107" s="295"/>
      <c r="Z107" s="295"/>
      <c r="AA107" s="294"/>
      <c r="AB107" s="294"/>
      <c r="AC107" s="294"/>
    </row>
    <row r="108" spans="1:29" ht="16.5" customHeight="1" x14ac:dyDescent="0.2">
      <c r="A108" s="984"/>
      <c r="B108" s="984"/>
      <c r="C108" s="984"/>
      <c r="D108" s="984"/>
      <c r="E108" s="984"/>
      <c r="F108" s="1087" t="s">
        <v>381</v>
      </c>
      <c r="G108" s="1088"/>
      <c r="H108" s="1088"/>
      <c r="I108" s="1089"/>
      <c r="J108" s="1090"/>
      <c r="K108" s="1090"/>
      <c r="L108" s="1090"/>
      <c r="M108" s="1090"/>
      <c r="N108" s="1090"/>
      <c r="O108" s="1090"/>
      <c r="P108" s="1090"/>
      <c r="Q108" s="1090"/>
      <c r="R108" s="1090"/>
      <c r="S108" s="1090"/>
      <c r="T108" s="984"/>
      <c r="U108" s="984"/>
      <c r="V108" s="512"/>
      <c r="W108" s="291"/>
      <c r="X108" s="512"/>
      <c r="Y108" s="296"/>
      <c r="Z108" s="294"/>
      <c r="AA108" s="294"/>
      <c r="AB108" s="294"/>
      <c r="AC108" s="294"/>
    </row>
    <row r="109" spans="1:29" ht="16.5" customHeight="1" x14ac:dyDescent="0.2">
      <c r="A109" s="996"/>
      <c r="B109" s="996"/>
      <c r="C109" s="996"/>
      <c r="D109" s="996"/>
      <c r="E109" s="996"/>
      <c r="F109" s="1094"/>
      <c r="G109" s="1095"/>
      <c r="H109" s="1095"/>
      <c r="I109" s="1096"/>
      <c r="J109" s="1097"/>
      <c r="K109" s="1097"/>
      <c r="L109" s="1097"/>
      <c r="M109" s="1097"/>
      <c r="N109" s="1097"/>
      <c r="O109" s="1097"/>
      <c r="P109" s="1097"/>
      <c r="Q109" s="1097"/>
      <c r="R109" s="1097"/>
      <c r="S109" s="1097"/>
      <c r="T109" s="996"/>
      <c r="U109" s="996"/>
      <c r="V109" s="523"/>
      <c r="W109" s="298"/>
      <c r="X109" s="523"/>
      <c r="Y109" s="298"/>
      <c r="Z109" s="298"/>
      <c r="AA109" s="299"/>
      <c r="AB109" s="299"/>
      <c r="AC109" s="299"/>
    </row>
    <row r="110" spans="1:29" s="21" customFormat="1" ht="29.25" customHeight="1" x14ac:dyDescent="0.25">
      <c r="A110" s="156" t="s">
        <v>55</v>
      </c>
      <c r="B110" s="159"/>
      <c r="C110" s="159"/>
      <c r="D110" s="159"/>
      <c r="E110" s="159"/>
      <c r="F110" s="157"/>
      <c r="G110" s="157"/>
      <c r="H110" s="157"/>
      <c r="I110" s="157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9"/>
      <c r="U110" s="159"/>
      <c r="V110" s="524"/>
      <c r="W110" s="160"/>
      <c r="X110" s="524"/>
      <c r="Y110" s="160"/>
      <c r="Z110" s="160"/>
      <c r="AA110" s="161"/>
      <c r="AB110" s="162"/>
      <c r="AC110" s="163"/>
    </row>
    <row r="111" spans="1:29" s="21" customFormat="1" ht="15" customHeight="1" x14ac:dyDescent="0.2">
      <c r="A111" s="1024"/>
      <c r="B111" s="1024"/>
      <c r="C111" s="1024"/>
      <c r="D111" s="1024"/>
      <c r="E111" s="1024"/>
      <c r="F111" s="1025" t="s">
        <v>465</v>
      </c>
      <c r="G111" s="1026"/>
      <c r="H111" s="1026"/>
      <c r="I111" s="1027"/>
      <c r="J111" s="1262" t="s">
        <v>371</v>
      </c>
      <c r="K111" s="1263"/>
      <c r="L111" s="1263"/>
      <c r="M111" s="1263"/>
      <c r="N111" s="1263"/>
      <c r="O111" s="1263"/>
      <c r="P111" s="1263"/>
      <c r="Q111" s="1263"/>
      <c r="R111" s="1263"/>
      <c r="S111" s="1264"/>
      <c r="T111" s="1034">
        <v>1</v>
      </c>
      <c r="U111" s="1036"/>
      <c r="V111" s="526"/>
      <c r="W111" s="413"/>
      <c r="X111" s="526"/>
      <c r="Y111" s="413"/>
      <c r="Z111" s="419"/>
      <c r="AA111" s="420"/>
      <c r="AB111" s="420"/>
      <c r="AC111" s="420"/>
    </row>
    <row r="112" spans="1:29" s="21" customFormat="1" ht="15.75" x14ac:dyDescent="0.2">
      <c r="A112" s="1024"/>
      <c r="B112" s="1024"/>
      <c r="C112" s="1024"/>
      <c r="D112" s="1024"/>
      <c r="E112" s="1024"/>
      <c r="F112" s="1028"/>
      <c r="G112" s="1029"/>
      <c r="H112" s="1029"/>
      <c r="I112" s="1030"/>
      <c r="J112" s="1265"/>
      <c r="K112" s="1266"/>
      <c r="L112" s="1266"/>
      <c r="M112" s="1266"/>
      <c r="N112" s="1266"/>
      <c r="O112" s="1266"/>
      <c r="P112" s="1266"/>
      <c r="Q112" s="1266"/>
      <c r="R112" s="1266"/>
      <c r="S112" s="1267"/>
      <c r="T112" s="1037"/>
      <c r="U112" s="1039"/>
      <c r="V112" s="527"/>
      <c r="W112" s="414"/>
      <c r="X112" s="527"/>
      <c r="Y112" s="414"/>
      <c r="Z112" s="415"/>
      <c r="AA112" s="416"/>
      <c r="AB112" s="416"/>
      <c r="AC112" s="416"/>
    </row>
    <row r="113" spans="1:29" s="21" customFormat="1" ht="15.75" x14ac:dyDescent="0.2">
      <c r="A113" s="1024"/>
      <c r="B113" s="1024"/>
      <c r="C113" s="1024"/>
      <c r="D113" s="1024"/>
      <c r="E113" s="1024"/>
      <c r="F113" s="1028"/>
      <c r="G113" s="1029"/>
      <c r="H113" s="1029"/>
      <c r="I113" s="1030"/>
      <c r="J113" s="1265"/>
      <c r="K113" s="1266"/>
      <c r="L113" s="1266"/>
      <c r="M113" s="1266"/>
      <c r="N113" s="1266"/>
      <c r="O113" s="1266"/>
      <c r="P113" s="1266"/>
      <c r="Q113" s="1266"/>
      <c r="R113" s="1266"/>
      <c r="S113" s="1267"/>
      <c r="T113" s="1037"/>
      <c r="U113" s="1039"/>
      <c r="V113" s="528" t="s">
        <v>287</v>
      </c>
      <c r="W113" s="417" t="s">
        <v>287</v>
      </c>
      <c r="X113" s="528" t="s">
        <v>287</v>
      </c>
      <c r="Y113" s="417"/>
      <c r="Z113" s="417"/>
      <c r="AA113" s="416"/>
      <c r="AB113" s="416"/>
      <c r="AC113" s="416"/>
    </row>
    <row r="114" spans="1:29" s="21" customFormat="1" ht="15.75" x14ac:dyDescent="0.2">
      <c r="A114" s="1024"/>
      <c r="B114" s="1024"/>
      <c r="C114" s="1024"/>
      <c r="D114" s="1024"/>
      <c r="E114" s="1024"/>
      <c r="F114" s="1028"/>
      <c r="G114" s="1029"/>
      <c r="H114" s="1029"/>
      <c r="I114" s="1030"/>
      <c r="J114" s="1265"/>
      <c r="K114" s="1266"/>
      <c r="L114" s="1266"/>
      <c r="M114" s="1266"/>
      <c r="N114" s="1266"/>
      <c r="O114" s="1266"/>
      <c r="P114" s="1266"/>
      <c r="Q114" s="1266"/>
      <c r="R114" s="1266"/>
      <c r="S114" s="1267"/>
      <c r="T114" s="1037"/>
      <c r="U114" s="1039"/>
      <c r="V114" s="528"/>
      <c r="W114" s="417"/>
      <c r="X114" s="528"/>
      <c r="Y114" s="417"/>
      <c r="Z114" s="417"/>
      <c r="AA114" s="416"/>
      <c r="AB114" s="416"/>
      <c r="AC114" s="416"/>
    </row>
    <row r="115" spans="1:29" s="21" customFormat="1" ht="15.75" x14ac:dyDescent="0.2">
      <c r="A115" s="1024"/>
      <c r="B115" s="1024"/>
      <c r="C115" s="1024"/>
      <c r="D115" s="1024"/>
      <c r="E115" s="1024"/>
      <c r="F115" s="1028"/>
      <c r="G115" s="1029"/>
      <c r="H115" s="1029"/>
      <c r="I115" s="1030"/>
      <c r="J115" s="1265"/>
      <c r="K115" s="1266"/>
      <c r="L115" s="1266"/>
      <c r="M115" s="1266"/>
      <c r="N115" s="1266"/>
      <c r="O115" s="1266"/>
      <c r="P115" s="1266"/>
      <c r="Q115" s="1266"/>
      <c r="R115" s="1266"/>
      <c r="S115" s="1267"/>
      <c r="T115" s="1037"/>
      <c r="U115" s="1039"/>
      <c r="V115" s="527"/>
      <c r="W115" s="414"/>
      <c r="X115" s="527"/>
      <c r="Y115" s="418"/>
      <c r="Z115" s="416"/>
      <c r="AA115" s="416"/>
      <c r="AB115" s="416"/>
      <c r="AC115" s="416"/>
    </row>
    <row r="116" spans="1:29" s="21" customFormat="1" ht="15.75" x14ac:dyDescent="0.2">
      <c r="A116" s="1024"/>
      <c r="B116" s="1024"/>
      <c r="C116" s="1024"/>
      <c r="D116" s="1024"/>
      <c r="E116" s="1024"/>
      <c r="F116" s="1031"/>
      <c r="G116" s="1032"/>
      <c r="H116" s="1032"/>
      <c r="I116" s="1033"/>
      <c r="J116" s="1268"/>
      <c r="K116" s="1269"/>
      <c r="L116" s="1269"/>
      <c r="M116" s="1269"/>
      <c r="N116" s="1269"/>
      <c r="O116" s="1269"/>
      <c r="P116" s="1269"/>
      <c r="Q116" s="1269"/>
      <c r="R116" s="1269"/>
      <c r="S116" s="1270"/>
      <c r="T116" s="1040"/>
      <c r="U116" s="1042"/>
      <c r="V116" s="529"/>
      <c r="W116" s="421"/>
      <c r="X116" s="529"/>
      <c r="Y116" s="421"/>
      <c r="Z116" s="421"/>
      <c r="AA116" s="422"/>
      <c r="AB116" s="422"/>
      <c r="AC116" s="422"/>
    </row>
    <row r="117" spans="1:29" ht="16.5" customHeight="1" x14ac:dyDescent="0.2">
      <c r="A117" s="1218"/>
      <c r="B117" s="1035"/>
      <c r="C117" s="1035"/>
      <c r="D117" s="1035"/>
      <c r="E117" s="1036"/>
      <c r="F117" s="1232"/>
      <c r="G117" s="1233"/>
      <c r="H117" s="1233"/>
      <c r="I117" s="1234"/>
      <c r="J117" s="1226"/>
      <c r="K117" s="1227"/>
      <c r="L117" s="1227"/>
      <c r="M117" s="1227"/>
      <c r="N117" s="1227"/>
      <c r="O117" s="1227"/>
      <c r="P117" s="1227"/>
      <c r="Q117" s="1227"/>
      <c r="R117" s="1227"/>
      <c r="S117" s="1228"/>
      <c r="T117" s="1098"/>
      <c r="U117" s="1098"/>
      <c r="V117" s="512"/>
      <c r="W117" s="291"/>
      <c r="X117" s="512"/>
      <c r="Y117" s="292"/>
      <c r="Z117" s="293"/>
      <c r="AA117" s="294"/>
      <c r="AB117" s="294"/>
      <c r="AC117" s="294"/>
    </row>
    <row r="118" spans="1:29" ht="16.5" customHeight="1" x14ac:dyDescent="0.2">
      <c r="A118" s="1061"/>
      <c r="B118" s="1038"/>
      <c r="C118" s="1038"/>
      <c r="D118" s="1038"/>
      <c r="E118" s="1219"/>
      <c r="F118" s="1229" t="s">
        <v>308</v>
      </c>
      <c r="G118" s="1230"/>
      <c r="H118" s="1230"/>
      <c r="I118" s="1231"/>
      <c r="J118" s="1212"/>
      <c r="K118" s="1213"/>
      <c r="L118" s="1213"/>
      <c r="M118" s="1213"/>
      <c r="N118" s="1213"/>
      <c r="O118" s="1213"/>
      <c r="P118" s="1213"/>
      <c r="Q118" s="1213"/>
      <c r="R118" s="1213"/>
      <c r="S118" s="1214"/>
      <c r="T118" s="1001"/>
      <c r="U118" s="1001"/>
      <c r="V118" s="512"/>
      <c r="W118" s="291"/>
      <c r="X118" s="512"/>
      <c r="Y118" s="292"/>
      <c r="Z118" s="293"/>
      <c r="AA118" s="294"/>
      <c r="AB118" s="294"/>
      <c r="AC118" s="294"/>
    </row>
    <row r="119" spans="1:29" ht="16.5" customHeight="1" x14ac:dyDescent="0.2">
      <c r="A119" s="1061"/>
      <c r="B119" s="1038"/>
      <c r="C119" s="1038"/>
      <c r="D119" s="1038"/>
      <c r="E119" s="1219"/>
      <c r="F119" s="1209" t="s">
        <v>309</v>
      </c>
      <c r="G119" s="1210"/>
      <c r="H119" s="1210"/>
      <c r="I119" s="1211"/>
      <c r="J119" s="1212" t="s">
        <v>310</v>
      </c>
      <c r="K119" s="1213"/>
      <c r="L119" s="1213"/>
      <c r="M119" s="1213"/>
      <c r="N119" s="1213"/>
      <c r="O119" s="1213"/>
      <c r="P119" s="1213"/>
      <c r="Q119" s="1213"/>
      <c r="R119" s="1213"/>
      <c r="S119" s="1214"/>
      <c r="T119" s="1001">
        <v>1</v>
      </c>
      <c r="U119" s="1001"/>
      <c r="V119" s="513"/>
      <c r="W119" s="295"/>
      <c r="X119" s="513"/>
      <c r="Y119" s="295"/>
      <c r="Z119" s="295"/>
      <c r="AA119" s="294"/>
      <c r="AB119" s="294"/>
      <c r="AC119" s="294"/>
    </row>
    <row r="120" spans="1:29" ht="16.5" customHeight="1" x14ac:dyDescent="0.2">
      <c r="A120" s="1061"/>
      <c r="B120" s="1038"/>
      <c r="C120" s="1038"/>
      <c r="D120" s="1038"/>
      <c r="E120" s="1219"/>
      <c r="F120" s="1209" t="s">
        <v>258</v>
      </c>
      <c r="G120" s="1210"/>
      <c r="H120" s="1210"/>
      <c r="I120" s="1211"/>
      <c r="J120" s="1212"/>
      <c r="K120" s="1213"/>
      <c r="L120" s="1213"/>
      <c r="M120" s="1213"/>
      <c r="N120" s="1213"/>
      <c r="O120" s="1213"/>
      <c r="P120" s="1213"/>
      <c r="Q120" s="1213"/>
      <c r="R120" s="1213"/>
      <c r="S120" s="1214"/>
      <c r="T120" s="1001"/>
      <c r="U120" s="1001"/>
      <c r="V120" s="528" t="s">
        <v>287</v>
      </c>
      <c r="W120" s="417" t="s">
        <v>287</v>
      </c>
      <c r="X120" s="528" t="s">
        <v>287</v>
      </c>
      <c r="Y120" s="295"/>
      <c r="Z120" s="295"/>
      <c r="AA120" s="294"/>
      <c r="AB120" s="294"/>
      <c r="AC120" s="294"/>
    </row>
    <row r="121" spans="1:29" ht="16.5" customHeight="1" x14ac:dyDescent="0.2">
      <c r="A121" s="1061"/>
      <c r="B121" s="1038"/>
      <c r="C121" s="1038"/>
      <c r="D121" s="1038"/>
      <c r="E121" s="1219"/>
      <c r="F121" s="1215"/>
      <c r="G121" s="1216"/>
      <c r="H121" s="1216"/>
      <c r="I121" s="1217"/>
      <c r="J121" s="1212"/>
      <c r="K121" s="1213"/>
      <c r="L121" s="1213"/>
      <c r="M121" s="1213"/>
      <c r="N121" s="1213"/>
      <c r="O121" s="1213"/>
      <c r="P121" s="1213"/>
      <c r="Q121" s="1213"/>
      <c r="R121" s="1213"/>
      <c r="S121" s="1214"/>
      <c r="T121" s="1001"/>
      <c r="U121" s="1001"/>
      <c r="V121" s="512"/>
      <c r="W121" s="291"/>
      <c r="X121" s="512"/>
      <c r="Y121" s="296"/>
      <c r="Z121" s="294"/>
      <c r="AA121" s="294"/>
      <c r="AB121" s="294"/>
      <c r="AC121" s="294"/>
    </row>
    <row r="122" spans="1:29" ht="16.5" customHeight="1" x14ac:dyDescent="0.2">
      <c r="A122" s="1040"/>
      <c r="B122" s="1041"/>
      <c r="C122" s="1041"/>
      <c r="D122" s="1041"/>
      <c r="E122" s="1042"/>
      <c r="F122" s="1220"/>
      <c r="G122" s="1221"/>
      <c r="H122" s="1221"/>
      <c r="I122" s="1222"/>
      <c r="J122" s="1223"/>
      <c r="K122" s="1224"/>
      <c r="L122" s="1224"/>
      <c r="M122" s="1224"/>
      <c r="N122" s="1224"/>
      <c r="O122" s="1224"/>
      <c r="P122" s="1224"/>
      <c r="Q122" s="1224"/>
      <c r="R122" s="1224"/>
      <c r="S122" s="1225"/>
      <c r="T122" s="1001"/>
      <c r="U122" s="1001"/>
      <c r="V122" s="515"/>
      <c r="W122" s="297"/>
      <c r="X122" s="515"/>
      <c r="Y122" s="297"/>
      <c r="Z122" s="297"/>
      <c r="AA122" s="294"/>
      <c r="AB122" s="294"/>
      <c r="AC122" s="294"/>
    </row>
    <row r="123" spans="1:29" ht="16.5" customHeight="1" x14ac:dyDescent="0.2">
      <c r="A123" s="1235"/>
      <c r="B123" s="1236"/>
      <c r="C123" s="1236"/>
      <c r="D123" s="1236"/>
      <c r="E123" s="1237"/>
      <c r="F123" s="1244"/>
      <c r="G123" s="1245"/>
      <c r="H123" s="1245"/>
      <c r="I123" s="1246"/>
      <c r="J123" s="1247"/>
      <c r="K123" s="1247"/>
      <c r="L123" s="1247"/>
      <c r="M123" s="1247"/>
      <c r="N123" s="1247"/>
      <c r="O123" s="1247"/>
      <c r="P123" s="1247"/>
      <c r="Q123" s="1247"/>
      <c r="R123" s="1247"/>
      <c r="S123" s="1247"/>
      <c r="T123" s="1043"/>
      <c r="U123" s="1043"/>
      <c r="V123" s="511"/>
      <c r="W123" s="287"/>
      <c r="X123" s="511"/>
      <c r="Y123" s="288"/>
      <c r="Z123" s="289"/>
      <c r="AA123" s="290"/>
      <c r="AB123" s="290"/>
      <c r="AC123" s="290"/>
    </row>
    <row r="124" spans="1:29" ht="16.5" customHeight="1" x14ac:dyDescent="0.2">
      <c r="A124" s="1238"/>
      <c r="B124" s="1239"/>
      <c r="C124" s="1239"/>
      <c r="D124" s="1239"/>
      <c r="E124" s="1240"/>
      <c r="F124" s="1122" t="s">
        <v>274</v>
      </c>
      <c r="G124" s="1123"/>
      <c r="H124" s="1123"/>
      <c r="I124" s="1124"/>
      <c r="J124" s="1248"/>
      <c r="K124" s="1248"/>
      <c r="L124" s="1248"/>
      <c r="M124" s="1248"/>
      <c r="N124" s="1248"/>
      <c r="O124" s="1248"/>
      <c r="P124" s="1248"/>
      <c r="Q124" s="1248"/>
      <c r="R124" s="1248"/>
      <c r="S124" s="1248"/>
      <c r="T124" s="1001"/>
      <c r="U124" s="1001"/>
      <c r="V124" s="512"/>
      <c r="W124" s="291"/>
      <c r="X124" s="512"/>
      <c r="Y124" s="292"/>
      <c r="Z124" s="293"/>
      <c r="AA124" s="294"/>
      <c r="AB124" s="294"/>
      <c r="AC124" s="294"/>
    </row>
    <row r="125" spans="1:29" ht="16.5" customHeight="1" x14ac:dyDescent="0.2">
      <c r="A125" s="1238"/>
      <c r="B125" s="1239"/>
      <c r="C125" s="1239"/>
      <c r="D125" s="1239"/>
      <c r="E125" s="1240"/>
      <c r="F125" s="1158" t="s">
        <v>275</v>
      </c>
      <c r="G125" s="1159"/>
      <c r="H125" s="1159"/>
      <c r="I125" s="1160"/>
      <c r="J125" s="1248" t="s">
        <v>259</v>
      </c>
      <c r="K125" s="1248"/>
      <c r="L125" s="1248"/>
      <c r="M125" s="1248"/>
      <c r="N125" s="1248"/>
      <c r="O125" s="1248"/>
      <c r="P125" s="1248"/>
      <c r="Q125" s="1248"/>
      <c r="R125" s="1248"/>
      <c r="S125" s="1248"/>
      <c r="T125" s="1001">
        <v>1</v>
      </c>
      <c r="U125" s="1001"/>
      <c r="V125" s="513"/>
      <c r="W125" s="295"/>
      <c r="X125" s="513"/>
      <c r="Y125" s="295"/>
      <c r="Z125" s="295"/>
      <c r="AA125" s="294"/>
      <c r="AB125" s="294"/>
      <c r="AC125" s="294"/>
    </row>
    <row r="126" spans="1:29" ht="16.5" customHeight="1" x14ac:dyDescent="0.2">
      <c r="A126" s="1238"/>
      <c r="B126" s="1239"/>
      <c r="C126" s="1239"/>
      <c r="D126" s="1239"/>
      <c r="E126" s="1240"/>
      <c r="F126" s="1122" t="s">
        <v>258</v>
      </c>
      <c r="G126" s="1123"/>
      <c r="H126" s="1123"/>
      <c r="I126" s="1124"/>
      <c r="J126" s="1249"/>
      <c r="K126" s="1249"/>
      <c r="L126" s="1249"/>
      <c r="M126" s="1249"/>
      <c r="N126" s="1249"/>
      <c r="O126" s="1249"/>
      <c r="P126" s="1249"/>
      <c r="Q126" s="1249"/>
      <c r="R126" s="1249"/>
      <c r="S126" s="1249"/>
      <c r="T126" s="1001"/>
      <c r="U126" s="1001"/>
      <c r="V126" s="528" t="s">
        <v>287</v>
      </c>
      <c r="W126" s="417" t="s">
        <v>287</v>
      </c>
      <c r="X126" s="528" t="s">
        <v>287</v>
      </c>
      <c r="Y126" s="295"/>
      <c r="Z126" s="295"/>
      <c r="AA126" s="294"/>
      <c r="AB126" s="294"/>
      <c r="AC126" s="294"/>
    </row>
    <row r="127" spans="1:29" ht="16.5" customHeight="1" x14ac:dyDescent="0.2">
      <c r="A127" s="1238"/>
      <c r="B127" s="1239"/>
      <c r="C127" s="1239"/>
      <c r="D127" s="1239"/>
      <c r="E127" s="1240"/>
      <c r="F127" s="1122" t="s">
        <v>276</v>
      </c>
      <c r="G127" s="1123"/>
      <c r="H127" s="1123"/>
      <c r="I127" s="1124"/>
      <c r="J127" s="1248"/>
      <c r="K127" s="1248"/>
      <c r="L127" s="1248"/>
      <c r="M127" s="1248"/>
      <c r="N127" s="1248"/>
      <c r="O127" s="1248"/>
      <c r="P127" s="1248"/>
      <c r="Q127" s="1248"/>
      <c r="R127" s="1248"/>
      <c r="S127" s="1248"/>
      <c r="T127" s="1001"/>
      <c r="U127" s="1001"/>
      <c r="V127" s="512"/>
      <c r="W127" s="291"/>
      <c r="X127" s="512"/>
      <c r="Y127" s="296"/>
      <c r="Z127" s="294"/>
      <c r="AA127" s="294"/>
      <c r="AB127" s="294"/>
      <c r="AC127" s="294"/>
    </row>
    <row r="128" spans="1:29" ht="16.5" customHeight="1" x14ac:dyDescent="0.2">
      <c r="A128" s="1241"/>
      <c r="B128" s="1242"/>
      <c r="C128" s="1242"/>
      <c r="D128" s="1242"/>
      <c r="E128" s="1243"/>
      <c r="F128" s="1075" t="s">
        <v>277</v>
      </c>
      <c r="G128" s="1076"/>
      <c r="H128" s="1076"/>
      <c r="I128" s="1077"/>
      <c r="J128" s="1023"/>
      <c r="K128" s="1023"/>
      <c r="L128" s="1023"/>
      <c r="M128" s="1023"/>
      <c r="N128" s="1023"/>
      <c r="O128" s="1023"/>
      <c r="P128" s="1023"/>
      <c r="Q128" s="1023"/>
      <c r="R128" s="1023"/>
      <c r="S128" s="1023"/>
      <c r="T128" s="1011"/>
      <c r="U128" s="1011"/>
      <c r="V128" s="523"/>
      <c r="W128" s="298"/>
      <c r="X128" s="523"/>
      <c r="Y128" s="298"/>
      <c r="Z128" s="298"/>
      <c r="AA128" s="299"/>
      <c r="AB128" s="299"/>
      <c r="AC128" s="299"/>
    </row>
    <row r="129" spans="1:29" ht="16.5" customHeight="1" x14ac:dyDescent="0.2">
      <c r="A129" s="1192"/>
      <c r="B129" s="945"/>
      <c r="C129" s="945"/>
      <c r="D129" s="945"/>
      <c r="E129" s="1186"/>
      <c r="F129" s="1054"/>
      <c r="G129" s="1055"/>
      <c r="H129" s="1055"/>
      <c r="I129" s="1064"/>
      <c r="J129" s="1250"/>
      <c r="K129" s="1251"/>
      <c r="L129" s="1251"/>
      <c r="M129" s="1251"/>
      <c r="N129" s="1251"/>
      <c r="O129" s="1251"/>
      <c r="P129" s="1251"/>
      <c r="Q129" s="1251"/>
      <c r="R129" s="1251"/>
      <c r="S129" s="1252"/>
      <c r="T129" s="1235"/>
      <c r="U129" s="1237"/>
      <c r="V129" s="511"/>
      <c r="W129" s="287"/>
      <c r="X129" s="511"/>
      <c r="Y129" s="288"/>
      <c r="Z129" s="289"/>
      <c r="AA129" s="290"/>
      <c r="AB129" s="290"/>
      <c r="AC129" s="290"/>
    </row>
    <row r="130" spans="1:29" ht="16.5" customHeight="1" x14ac:dyDescent="0.2">
      <c r="A130" s="947"/>
      <c r="B130" s="948"/>
      <c r="C130" s="948"/>
      <c r="D130" s="948"/>
      <c r="E130" s="1179"/>
      <c r="F130" s="961" t="s">
        <v>260</v>
      </c>
      <c r="G130" s="962"/>
      <c r="H130" s="962"/>
      <c r="I130" s="1154"/>
      <c r="J130" s="1253"/>
      <c r="K130" s="1254"/>
      <c r="L130" s="1254"/>
      <c r="M130" s="1254"/>
      <c r="N130" s="1254"/>
      <c r="O130" s="1254"/>
      <c r="P130" s="1254"/>
      <c r="Q130" s="1254"/>
      <c r="R130" s="1254"/>
      <c r="S130" s="1255"/>
      <c r="T130" s="1238"/>
      <c r="U130" s="1240"/>
      <c r="V130" s="512"/>
      <c r="W130" s="291"/>
      <c r="X130" s="512"/>
      <c r="Y130" s="292"/>
      <c r="Z130" s="293"/>
      <c r="AA130" s="294"/>
      <c r="AB130" s="294"/>
      <c r="AC130" s="294"/>
    </row>
    <row r="131" spans="1:29" ht="16.5" customHeight="1" x14ac:dyDescent="0.2">
      <c r="A131" s="947"/>
      <c r="B131" s="948"/>
      <c r="C131" s="948"/>
      <c r="D131" s="948"/>
      <c r="E131" s="1179"/>
      <c r="F131" s="961" t="s">
        <v>261</v>
      </c>
      <c r="G131" s="962"/>
      <c r="H131" s="962"/>
      <c r="I131" s="1154"/>
      <c r="J131" s="1253" t="s">
        <v>262</v>
      </c>
      <c r="K131" s="1254"/>
      <c r="L131" s="1254"/>
      <c r="M131" s="1254"/>
      <c r="N131" s="1254"/>
      <c r="O131" s="1254"/>
      <c r="P131" s="1254"/>
      <c r="Q131" s="1254"/>
      <c r="R131" s="1254"/>
      <c r="S131" s="1255"/>
      <c r="T131" s="1238">
        <v>1</v>
      </c>
      <c r="U131" s="1240"/>
      <c r="V131" s="513" t="s">
        <v>288</v>
      </c>
      <c r="W131" s="295" t="s">
        <v>288</v>
      </c>
      <c r="X131" s="513" t="s">
        <v>288</v>
      </c>
      <c r="Y131" s="295"/>
      <c r="Z131" s="295"/>
      <c r="AA131" s="294"/>
      <c r="AB131" s="294"/>
      <c r="AC131" s="294"/>
    </row>
    <row r="132" spans="1:29" ht="16.5" customHeight="1" x14ac:dyDescent="0.2">
      <c r="A132" s="947"/>
      <c r="B132" s="948"/>
      <c r="C132" s="948"/>
      <c r="D132" s="948"/>
      <c r="E132" s="1179"/>
      <c r="F132" s="932" t="s">
        <v>263</v>
      </c>
      <c r="G132" s="933"/>
      <c r="H132" s="933"/>
      <c r="I132" s="1116"/>
      <c r="J132" s="1253"/>
      <c r="K132" s="1254"/>
      <c r="L132" s="1254"/>
      <c r="M132" s="1254"/>
      <c r="N132" s="1254"/>
      <c r="O132" s="1254"/>
      <c r="P132" s="1254"/>
      <c r="Q132" s="1254"/>
      <c r="R132" s="1254"/>
      <c r="S132" s="1255"/>
      <c r="T132" s="1238"/>
      <c r="U132" s="1240"/>
      <c r="V132" s="513"/>
      <c r="W132" s="295"/>
      <c r="X132" s="513"/>
      <c r="Y132" s="295"/>
      <c r="Z132" s="295"/>
      <c r="AA132" s="294"/>
      <c r="AB132" s="294"/>
      <c r="AC132" s="294"/>
    </row>
    <row r="133" spans="1:29" ht="16.5" customHeight="1" x14ac:dyDescent="0.2">
      <c r="A133" s="947"/>
      <c r="B133" s="948"/>
      <c r="C133" s="948"/>
      <c r="D133" s="948"/>
      <c r="E133" s="1179"/>
      <c r="F133" s="961"/>
      <c r="G133" s="962"/>
      <c r="H133" s="962"/>
      <c r="I133" s="1154"/>
      <c r="J133" s="1253"/>
      <c r="K133" s="1254"/>
      <c r="L133" s="1254"/>
      <c r="M133" s="1254"/>
      <c r="N133" s="1254"/>
      <c r="O133" s="1254"/>
      <c r="P133" s="1254"/>
      <c r="Q133" s="1254"/>
      <c r="R133" s="1254"/>
      <c r="S133" s="1255"/>
      <c r="T133" s="1238"/>
      <c r="U133" s="1240"/>
      <c r="V133" s="512"/>
      <c r="W133" s="291"/>
      <c r="X133" s="512"/>
      <c r="Y133" s="296"/>
      <c r="Z133" s="294"/>
      <c r="AA133" s="294"/>
      <c r="AB133" s="294"/>
      <c r="AC133" s="294"/>
    </row>
    <row r="134" spans="1:29" ht="16.5" customHeight="1" x14ac:dyDescent="0.2">
      <c r="A134" s="950"/>
      <c r="B134" s="951"/>
      <c r="C134" s="951"/>
      <c r="D134" s="951"/>
      <c r="E134" s="952"/>
      <c r="F134" s="938"/>
      <c r="G134" s="939"/>
      <c r="H134" s="939"/>
      <c r="I134" s="940"/>
      <c r="J134" s="1256"/>
      <c r="K134" s="1257"/>
      <c r="L134" s="1257"/>
      <c r="M134" s="1257"/>
      <c r="N134" s="1257"/>
      <c r="O134" s="1257"/>
      <c r="P134" s="1257"/>
      <c r="Q134" s="1257"/>
      <c r="R134" s="1257"/>
      <c r="S134" s="1258"/>
      <c r="T134" s="1241"/>
      <c r="U134" s="1259"/>
      <c r="V134" s="515"/>
      <c r="W134" s="297"/>
      <c r="X134" s="515"/>
      <c r="Y134" s="297"/>
      <c r="Z134" s="297"/>
      <c r="AA134" s="294"/>
      <c r="AB134" s="294"/>
      <c r="AC134" s="294"/>
    </row>
    <row r="135" spans="1:29" ht="16.5" customHeight="1" x14ac:dyDescent="0.2">
      <c r="A135" s="1185"/>
      <c r="B135" s="945"/>
      <c r="C135" s="945"/>
      <c r="D135" s="945"/>
      <c r="E135" s="1186"/>
      <c r="F135" s="1054"/>
      <c r="G135" s="1055"/>
      <c r="H135" s="1055"/>
      <c r="I135" s="1064"/>
      <c r="J135" s="1045"/>
      <c r="K135" s="1045"/>
      <c r="L135" s="1045"/>
      <c r="M135" s="1045"/>
      <c r="N135" s="1045"/>
      <c r="O135" s="1045"/>
      <c r="P135" s="1045"/>
      <c r="Q135" s="1045"/>
      <c r="R135" s="1045"/>
      <c r="S135" s="1045"/>
      <c r="T135" s="1043"/>
      <c r="U135" s="1043"/>
      <c r="V135" s="511"/>
      <c r="W135" s="287"/>
      <c r="X135" s="511"/>
      <c r="Y135" s="288"/>
      <c r="Z135" s="289"/>
      <c r="AA135" s="290"/>
      <c r="AB135" s="290"/>
      <c r="AC135" s="290"/>
    </row>
    <row r="136" spans="1:29" ht="16.5" customHeight="1" x14ac:dyDescent="0.2">
      <c r="A136" s="1178"/>
      <c r="B136" s="948"/>
      <c r="C136" s="948"/>
      <c r="D136" s="948"/>
      <c r="E136" s="1179"/>
      <c r="F136" s="961" t="s">
        <v>264</v>
      </c>
      <c r="G136" s="962"/>
      <c r="H136" s="962"/>
      <c r="I136" s="1154"/>
      <c r="J136" s="1018" t="s">
        <v>265</v>
      </c>
      <c r="K136" s="1018"/>
      <c r="L136" s="1018"/>
      <c r="M136" s="1018"/>
      <c r="N136" s="1018"/>
      <c r="O136" s="1018"/>
      <c r="P136" s="1018"/>
      <c r="Q136" s="1018"/>
      <c r="R136" s="1018"/>
      <c r="S136" s="1018"/>
      <c r="T136" s="1001">
        <v>1</v>
      </c>
      <c r="U136" s="1001"/>
      <c r="V136" s="512"/>
      <c r="W136" s="291"/>
      <c r="X136" s="512"/>
      <c r="Y136" s="292"/>
      <c r="Z136" s="293"/>
      <c r="AA136" s="294"/>
      <c r="AB136" s="294"/>
      <c r="AC136" s="294"/>
    </row>
    <row r="137" spans="1:29" ht="16.5" customHeight="1" x14ac:dyDescent="0.2">
      <c r="A137" s="1178"/>
      <c r="B137" s="948"/>
      <c r="C137" s="948"/>
      <c r="D137" s="948"/>
      <c r="E137" s="1179"/>
      <c r="F137" s="932" t="s">
        <v>266</v>
      </c>
      <c r="G137" s="933"/>
      <c r="H137" s="933"/>
      <c r="I137" s="1116"/>
      <c r="J137" s="1019" t="s">
        <v>267</v>
      </c>
      <c r="K137" s="1019"/>
      <c r="L137" s="1019"/>
      <c r="M137" s="1019"/>
      <c r="N137" s="1019"/>
      <c r="O137" s="1019"/>
      <c r="P137" s="1019"/>
      <c r="Q137" s="1019"/>
      <c r="R137" s="1019"/>
      <c r="S137" s="1019"/>
      <c r="T137" s="1001"/>
      <c r="U137" s="1001"/>
      <c r="V137" s="513"/>
      <c r="W137" s="295"/>
      <c r="X137" s="513"/>
      <c r="Y137" s="295"/>
      <c r="Z137" s="295"/>
      <c r="AA137" s="294"/>
      <c r="AB137" s="294"/>
      <c r="AC137" s="294"/>
    </row>
    <row r="138" spans="1:29" ht="16.5" customHeight="1" x14ac:dyDescent="0.2">
      <c r="A138" s="1178"/>
      <c r="B138" s="948"/>
      <c r="C138" s="948"/>
      <c r="D138" s="948"/>
      <c r="E138" s="1179"/>
      <c r="F138" s="932" t="s">
        <v>268</v>
      </c>
      <c r="G138" s="933"/>
      <c r="H138" s="933"/>
      <c r="I138" s="1116"/>
      <c r="J138" s="1019" t="s">
        <v>269</v>
      </c>
      <c r="K138" s="1019"/>
      <c r="L138" s="1019"/>
      <c r="M138" s="1019"/>
      <c r="N138" s="1019"/>
      <c r="O138" s="1019"/>
      <c r="P138" s="1019"/>
      <c r="Q138" s="1019"/>
      <c r="R138" s="1019"/>
      <c r="S138" s="1019"/>
      <c r="T138" s="1001"/>
      <c r="U138" s="1001"/>
      <c r="V138" s="513" t="s">
        <v>288</v>
      </c>
      <c r="W138" s="295" t="s">
        <v>288</v>
      </c>
      <c r="X138" s="513" t="s">
        <v>288</v>
      </c>
      <c r="Y138" s="295"/>
      <c r="Z138" s="295"/>
      <c r="AA138" s="294"/>
      <c r="AB138" s="294"/>
      <c r="AC138" s="294"/>
    </row>
    <row r="139" spans="1:29" ht="16.5" customHeight="1" x14ac:dyDescent="0.2">
      <c r="A139" s="1178"/>
      <c r="B139" s="948"/>
      <c r="C139" s="948"/>
      <c r="D139" s="948"/>
      <c r="E139" s="1179"/>
      <c r="F139" s="932" t="s">
        <v>270</v>
      </c>
      <c r="G139" s="933"/>
      <c r="H139" s="933"/>
      <c r="I139" s="1116"/>
      <c r="J139" s="1021"/>
      <c r="K139" s="1021"/>
      <c r="L139" s="1021"/>
      <c r="M139" s="1021"/>
      <c r="N139" s="1021"/>
      <c r="O139" s="1021"/>
      <c r="P139" s="1021"/>
      <c r="Q139" s="1021"/>
      <c r="R139" s="1021"/>
      <c r="S139" s="1021"/>
      <c r="T139" s="1001"/>
      <c r="U139" s="1001"/>
      <c r="V139" s="512"/>
      <c r="W139" s="291"/>
      <c r="X139" s="512"/>
      <c r="Y139" s="296"/>
      <c r="Z139" s="294"/>
      <c r="AA139" s="294"/>
      <c r="AB139" s="294"/>
      <c r="AC139" s="294"/>
    </row>
    <row r="140" spans="1:29" ht="16.5" customHeight="1" x14ac:dyDescent="0.2">
      <c r="A140" s="1187"/>
      <c r="B140" s="951"/>
      <c r="C140" s="951"/>
      <c r="D140" s="951"/>
      <c r="E140" s="952"/>
      <c r="F140" s="1048" t="s">
        <v>258</v>
      </c>
      <c r="G140" s="1049"/>
      <c r="H140" s="1049"/>
      <c r="I140" s="1193"/>
      <c r="J140" s="1023"/>
      <c r="K140" s="1023"/>
      <c r="L140" s="1023"/>
      <c r="M140" s="1023"/>
      <c r="N140" s="1023"/>
      <c r="O140" s="1023"/>
      <c r="P140" s="1023"/>
      <c r="Q140" s="1023"/>
      <c r="R140" s="1023"/>
      <c r="S140" s="1023"/>
      <c r="T140" s="1011"/>
      <c r="U140" s="1011"/>
      <c r="V140" s="523"/>
      <c r="W140" s="298"/>
      <c r="X140" s="523"/>
      <c r="Y140" s="298"/>
      <c r="Z140" s="298"/>
      <c r="AA140" s="299"/>
      <c r="AB140" s="299"/>
      <c r="AC140" s="299"/>
    </row>
    <row r="141" spans="1:29" s="21" customFormat="1" ht="29.25" customHeight="1" x14ac:dyDescent="0.25">
      <c r="A141" s="156" t="s">
        <v>52</v>
      </c>
      <c r="B141" s="159"/>
      <c r="C141" s="159"/>
      <c r="D141" s="159"/>
      <c r="E141" s="159"/>
      <c r="F141" s="157"/>
      <c r="G141" s="157"/>
      <c r="H141" s="157"/>
      <c r="I141" s="157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9"/>
      <c r="U141" s="159"/>
      <c r="V141" s="524"/>
      <c r="W141" s="160"/>
      <c r="X141" s="524"/>
      <c r="Y141" s="160"/>
      <c r="Z141" s="160"/>
      <c r="AA141" s="161"/>
      <c r="AB141" s="162"/>
      <c r="AC141" s="163"/>
    </row>
    <row r="142" spans="1:29" ht="16.5" customHeight="1" x14ac:dyDescent="0.2">
      <c r="A142" s="944"/>
      <c r="B142" s="945"/>
      <c r="C142" s="945"/>
      <c r="D142" s="945"/>
      <c r="E142" s="946"/>
      <c r="F142" s="953"/>
      <c r="G142" s="954"/>
      <c r="H142" s="954"/>
      <c r="I142" s="955"/>
      <c r="J142" s="956"/>
      <c r="K142" s="957"/>
      <c r="L142" s="957"/>
      <c r="M142" s="957"/>
      <c r="N142" s="957"/>
      <c r="O142" s="957"/>
      <c r="P142" s="957"/>
      <c r="Q142" s="957"/>
      <c r="R142" s="957"/>
      <c r="S142" s="958"/>
      <c r="T142" s="959"/>
      <c r="U142" s="960"/>
      <c r="V142" s="525"/>
      <c r="W142" s="454"/>
      <c r="X142" s="525"/>
      <c r="Y142" s="491"/>
      <c r="Z142" s="492"/>
      <c r="AA142" s="449"/>
      <c r="AB142" s="449"/>
      <c r="AC142" s="449"/>
    </row>
    <row r="143" spans="1:29" ht="16.5" customHeight="1" x14ac:dyDescent="0.2">
      <c r="A143" s="947"/>
      <c r="B143" s="948"/>
      <c r="C143" s="948"/>
      <c r="D143" s="948"/>
      <c r="E143" s="949"/>
      <c r="F143" s="961" t="s">
        <v>470</v>
      </c>
      <c r="G143" s="962"/>
      <c r="H143" s="962"/>
      <c r="I143" s="963"/>
      <c r="J143" s="935"/>
      <c r="K143" s="936"/>
      <c r="L143" s="936"/>
      <c r="M143" s="936"/>
      <c r="N143" s="936"/>
      <c r="O143" s="936"/>
      <c r="P143" s="936"/>
      <c r="Q143" s="936"/>
      <c r="R143" s="936"/>
      <c r="S143" s="937"/>
      <c r="T143" s="964"/>
      <c r="U143" s="965"/>
      <c r="V143" s="517"/>
      <c r="W143" s="342"/>
      <c r="X143" s="517"/>
      <c r="Y143" s="343"/>
      <c r="Z143" s="344"/>
      <c r="AA143" s="345"/>
      <c r="AB143" s="345"/>
      <c r="AC143" s="345"/>
    </row>
    <row r="144" spans="1:29" ht="16.5" customHeight="1" x14ac:dyDescent="0.2">
      <c r="A144" s="947"/>
      <c r="B144" s="948"/>
      <c r="C144" s="948"/>
      <c r="D144" s="948"/>
      <c r="E144" s="949"/>
      <c r="F144" s="932" t="s">
        <v>263</v>
      </c>
      <c r="G144" s="933"/>
      <c r="H144" s="933"/>
      <c r="I144" s="934"/>
      <c r="J144" s="935" t="s">
        <v>471</v>
      </c>
      <c r="K144" s="936"/>
      <c r="L144" s="936"/>
      <c r="M144" s="936"/>
      <c r="N144" s="936"/>
      <c r="O144" s="936"/>
      <c r="P144" s="936"/>
      <c r="Q144" s="936"/>
      <c r="R144" s="936"/>
      <c r="S144" s="937"/>
      <c r="T144" s="964">
        <v>1</v>
      </c>
      <c r="U144" s="965"/>
      <c r="V144" s="518"/>
      <c r="W144" s="346"/>
      <c r="X144" s="518"/>
      <c r="Y144" s="346"/>
      <c r="Z144" s="346"/>
      <c r="AA144" s="345"/>
      <c r="AB144" s="345"/>
      <c r="AC144" s="345"/>
    </row>
    <row r="145" spans="1:29" ht="16.5" customHeight="1" x14ac:dyDescent="0.2">
      <c r="A145" s="947"/>
      <c r="B145" s="948"/>
      <c r="C145" s="948"/>
      <c r="D145" s="948"/>
      <c r="E145" s="949"/>
      <c r="F145" s="977" t="s">
        <v>472</v>
      </c>
      <c r="G145" s="978"/>
      <c r="H145" s="978"/>
      <c r="I145" s="979"/>
      <c r="J145" s="929"/>
      <c r="K145" s="930"/>
      <c r="L145" s="930"/>
      <c r="M145" s="930"/>
      <c r="N145" s="930"/>
      <c r="O145" s="930"/>
      <c r="P145" s="930"/>
      <c r="Q145" s="930"/>
      <c r="R145" s="930"/>
      <c r="S145" s="931"/>
      <c r="T145" s="964"/>
      <c r="U145" s="965"/>
      <c r="V145" s="518"/>
      <c r="W145" s="346"/>
      <c r="X145" s="518"/>
      <c r="Y145" s="346"/>
      <c r="Z145" s="346"/>
      <c r="AA145" s="345"/>
      <c r="AB145" s="345"/>
      <c r="AC145" s="345"/>
    </row>
    <row r="146" spans="1:29" ht="16.5" customHeight="1" x14ac:dyDescent="0.2">
      <c r="A146" s="947"/>
      <c r="B146" s="948"/>
      <c r="C146" s="948"/>
      <c r="D146" s="948"/>
      <c r="E146" s="949"/>
      <c r="F146" s="974" t="s">
        <v>473</v>
      </c>
      <c r="G146" s="975"/>
      <c r="H146" s="975"/>
      <c r="I146" s="976"/>
      <c r="J146" s="935"/>
      <c r="K146" s="936"/>
      <c r="L146" s="936"/>
      <c r="M146" s="936"/>
      <c r="N146" s="936"/>
      <c r="O146" s="936"/>
      <c r="P146" s="936"/>
      <c r="Q146" s="936"/>
      <c r="R146" s="936"/>
      <c r="S146" s="937"/>
      <c r="T146" s="964"/>
      <c r="U146" s="965"/>
      <c r="V146" s="517"/>
      <c r="W146" s="342"/>
      <c r="X146" s="517"/>
      <c r="Y146" s="347"/>
      <c r="Z146" s="345"/>
      <c r="AA146" s="345"/>
      <c r="AB146" s="345"/>
      <c r="AC146" s="345"/>
    </row>
    <row r="147" spans="1:29" ht="16.5" customHeight="1" x14ac:dyDescent="0.2">
      <c r="A147" s="950"/>
      <c r="B147" s="951"/>
      <c r="C147" s="951"/>
      <c r="D147" s="951"/>
      <c r="E147" s="952"/>
      <c r="F147" s="938"/>
      <c r="G147" s="939"/>
      <c r="H147" s="939"/>
      <c r="I147" s="940"/>
      <c r="J147" s="941"/>
      <c r="K147" s="942"/>
      <c r="L147" s="942"/>
      <c r="M147" s="942"/>
      <c r="N147" s="942"/>
      <c r="O147" s="942"/>
      <c r="P147" s="942"/>
      <c r="Q147" s="942"/>
      <c r="R147" s="942"/>
      <c r="S147" s="943"/>
      <c r="T147" s="969"/>
      <c r="U147" s="970"/>
      <c r="V147" s="522"/>
      <c r="W147" s="450"/>
      <c r="X147" s="522"/>
      <c r="Y147" s="450"/>
      <c r="Z147" s="450"/>
      <c r="AA147" s="351"/>
      <c r="AB147" s="351"/>
      <c r="AC147" s="351"/>
    </row>
    <row r="148" spans="1:29" ht="16.5" customHeight="1" x14ac:dyDescent="0.2">
      <c r="A148" s="944"/>
      <c r="B148" s="945"/>
      <c r="C148" s="945"/>
      <c r="D148" s="945"/>
      <c r="E148" s="946"/>
      <c r="F148" s="953" t="s">
        <v>474</v>
      </c>
      <c r="G148" s="954"/>
      <c r="H148" s="954"/>
      <c r="I148" s="955"/>
      <c r="J148" s="956"/>
      <c r="K148" s="957"/>
      <c r="L148" s="957"/>
      <c r="M148" s="957"/>
      <c r="N148" s="957"/>
      <c r="O148" s="957"/>
      <c r="P148" s="957"/>
      <c r="Q148" s="957"/>
      <c r="R148" s="957"/>
      <c r="S148" s="958"/>
      <c r="T148" s="959"/>
      <c r="U148" s="960"/>
      <c r="V148" s="525"/>
      <c r="W148" s="454"/>
      <c r="X148" s="525"/>
      <c r="Y148" s="491"/>
      <c r="Z148" s="492"/>
      <c r="AA148" s="449"/>
      <c r="AB148" s="449"/>
      <c r="AC148" s="449"/>
    </row>
    <row r="149" spans="1:29" ht="16.5" customHeight="1" x14ac:dyDescent="0.2">
      <c r="A149" s="947"/>
      <c r="B149" s="948"/>
      <c r="C149" s="948"/>
      <c r="D149" s="948"/>
      <c r="E149" s="949"/>
      <c r="F149" s="961" t="s">
        <v>475</v>
      </c>
      <c r="G149" s="962"/>
      <c r="H149" s="962"/>
      <c r="I149" s="963"/>
      <c r="J149" s="935"/>
      <c r="K149" s="936"/>
      <c r="L149" s="936"/>
      <c r="M149" s="936"/>
      <c r="N149" s="936"/>
      <c r="O149" s="936"/>
      <c r="P149" s="936"/>
      <c r="Q149" s="936"/>
      <c r="R149" s="936"/>
      <c r="S149" s="937"/>
      <c r="T149" s="964"/>
      <c r="U149" s="965"/>
      <c r="V149" s="517"/>
      <c r="W149" s="342"/>
      <c r="X149" s="517"/>
      <c r="Y149" s="343"/>
      <c r="Z149" s="344"/>
      <c r="AA149" s="345"/>
      <c r="AB149" s="345"/>
      <c r="AC149" s="345"/>
    </row>
    <row r="150" spans="1:29" ht="16.5" customHeight="1" x14ac:dyDescent="0.2">
      <c r="A150" s="947"/>
      <c r="B150" s="948"/>
      <c r="C150" s="948"/>
      <c r="D150" s="948"/>
      <c r="E150" s="949"/>
      <c r="F150" s="932" t="s">
        <v>263</v>
      </c>
      <c r="G150" s="933"/>
      <c r="H150" s="933"/>
      <c r="I150" s="934"/>
      <c r="J150" s="935" t="s">
        <v>476</v>
      </c>
      <c r="K150" s="936"/>
      <c r="L150" s="936"/>
      <c r="M150" s="936"/>
      <c r="N150" s="936"/>
      <c r="O150" s="936"/>
      <c r="P150" s="936"/>
      <c r="Q150" s="936"/>
      <c r="R150" s="936"/>
      <c r="S150" s="937"/>
      <c r="T150" s="964">
        <v>1</v>
      </c>
      <c r="U150" s="965"/>
      <c r="V150" s="518"/>
      <c r="W150" s="346"/>
      <c r="X150" s="518"/>
      <c r="Y150" s="346"/>
      <c r="Z150" s="346"/>
      <c r="AA150" s="345"/>
      <c r="AB150" s="345"/>
      <c r="AC150" s="345"/>
    </row>
    <row r="151" spans="1:29" ht="16.5" customHeight="1" x14ac:dyDescent="0.2">
      <c r="A151" s="947"/>
      <c r="B151" s="948"/>
      <c r="C151" s="948"/>
      <c r="D151" s="948"/>
      <c r="E151" s="949"/>
      <c r="F151" s="932"/>
      <c r="G151" s="933"/>
      <c r="H151" s="933"/>
      <c r="I151" s="934"/>
      <c r="J151" s="929"/>
      <c r="K151" s="930"/>
      <c r="L151" s="930"/>
      <c r="M151" s="930"/>
      <c r="N151" s="930"/>
      <c r="O151" s="930"/>
      <c r="P151" s="930"/>
      <c r="Q151" s="930"/>
      <c r="R151" s="930"/>
      <c r="S151" s="931"/>
      <c r="T151" s="964"/>
      <c r="U151" s="965"/>
      <c r="V151" s="518"/>
      <c r="W151" s="346"/>
      <c r="X151" s="518"/>
      <c r="Y151" s="346"/>
      <c r="Z151" s="346"/>
      <c r="AA151" s="345"/>
      <c r="AB151" s="345"/>
      <c r="AC151" s="345"/>
    </row>
    <row r="152" spans="1:29" ht="16.5" customHeight="1" x14ac:dyDescent="0.2">
      <c r="A152" s="947"/>
      <c r="B152" s="948"/>
      <c r="C152" s="948"/>
      <c r="D152" s="948"/>
      <c r="E152" s="949"/>
      <c r="F152" s="974" t="s">
        <v>477</v>
      </c>
      <c r="G152" s="975"/>
      <c r="H152" s="975"/>
      <c r="I152" s="976"/>
      <c r="J152" s="935"/>
      <c r="K152" s="936"/>
      <c r="L152" s="936"/>
      <c r="M152" s="936"/>
      <c r="N152" s="936"/>
      <c r="O152" s="936"/>
      <c r="P152" s="936"/>
      <c r="Q152" s="936"/>
      <c r="R152" s="936"/>
      <c r="S152" s="937"/>
      <c r="T152" s="964"/>
      <c r="U152" s="965"/>
      <c r="V152" s="517"/>
      <c r="W152" s="342"/>
      <c r="X152" s="517"/>
      <c r="Y152" s="347"/>
      <c r="Z152" s="345"/>
      <c r="AA152" s="345"/>
      <c r="AB152" s="345"/>
      <c r="AC152" s="345"/>
    </row>
    <row r="153" spans="1:29" ht="16.5" customHeight="1" x14ac:dyDescent="0.2">
      <c r="A153" s="950"/>
      <c r="B153" s="951"/>
      <c r="C153" s="951"/>
      <c r="D153" s="951"/>
      <c r="E153" s="952"/>
      <c r="F153" s="938"/>
      <c r="G153" s="939"/>
      <c r="H153" s="939"/>
      <c r="I153" s="940"/>
      <c r="J153" s="941"/>
      <c r="K153" s="942"/>
      <c r="L153" s="942"/>
      <c r="M153" s="942"/>
      <c r="N153" s="942"/>
      <c r="O153" s="942"/>
      <c r="P153" s="942"/>
      <c r="Q153" s="942"/>
      <c r="R153" s="942"/>
      <c r="S153" s="943"/>
      <c r="T153" s="969"/>
      <c r="U153" s="970"/>
      <c r="V153" s="521"/>
      <c r="W153" s="447"/>
      <c r="X153" s="521"/>
      <c r="Y153" s="447"/>
      <c r="Z153" s="447"/>
      <c r="AA153" s="345"/>
      <c r="AB153" s="345"/>
      <c r="AC153" s="345"/>
    </row>
    <row r="154" spans="1:29" ht="16.5" customHeight="1" x14ac:dyDescent="0.2">
      <c r="A154" s="944"/>
      <c r="B154" s="945"/>
      <c r="C154" s="945"/>
      <c r="D154" s="945"/>
      <c r="E154" s="946"/>
      <c r="F154" s="953"/>
      <c r="G154" s="954"/>
      <c r="H154" s="954"/>
      <c r="I154" s="955"/>
      <c r="J154" s="956"/>
      <c r="K154" s="957"/>
      <c r="L154" s="957"/>
      <c r="M154" s="957"/>
      <c r="N154" s="957"/>
      <c r="O154" s="957"/>
      <c r="P154" s="957"/>
      <c r="Q154" s="957"/>
      <c r="R154" s="957"/>
      <c r="S154" s="958"/>
      <c r="T154" s="959"/>
      <c r="U154" s="960"/>
      <c r="V154" s="525"/>
      <c r="W154" s="454"/>
      <c r="X154" s="525"/>
      <c r="Y154" s="491"/>
      <c r="Z154" s="492"/>
      <c r="AA154" s="449"/>
      <c r="AB154" s="449"/>
      <c r="AC154" s="449"/>
    </row>
    <row r="155" spans="1:29" ht="16.5" customHeight="1" x14ac:dyDescent="0.2">
      <c r="A155" s="947"/>
      <c r="B155" s="948"/>
      <c r="C155" s="948"/>
      <c r="D155" s="948"/>
      <c r="E155" s="949"/>
      <c r="F155" s="961" t="s">
        <v>478</v>
      </c>
      <c r="G155" s="962"/>
      <c r="H155" s="962"/>
      <c r="I155" s="963"/>
      <c r="J155" s="935"/>
      <c r="K155" s="936"/>
      <c r="L155" s="936"/>
      <c r="M155" s="936"/>
      <c r="N155" s="936"/>
      <c r="O155" s="936"/>
      <c r="P155" s="936"/>
      <c r="Q155" s="936"/>
      <c r="R155" s="936"/>
      <c r="S155" s="937"/>
      <c r="T155" s="964"/>
      <c r="U155" s="965"/>
      <c r="V155" s="517"/>
      <c r="W155" s="342"/>
      <c r="X155" s="517"/>
      <c r="Y155" s="343"/>
      <c r="Z155" s="344"/>
      <c r="AA155" s="345"/>
      <c r="AB155" s="345"/>
      <c r="AC155" s="345"/>
    </row>
    <row r="156" spans="1:29" ht="51.75" customHeight="1" x14ac:dyDescent="0.2">
      <c r="A156" s="947"/>
      <c r="B156" s="948"/>
      <c r="C156" s="948"/>
      <c r="D156" s="948"/>
      <c r="E156" s="949"/>
      <c r="F156" s="966" t="s">
        <v>479</v>
      </c>
      <c r="G156" s="967"/>
      <c r="H156" s="967"/>
      <c r="I156" s="968"/>
      <c r="J156" s="935" t="s">
        <v>480</v>
      </c>
      <c r="K156" s="936"/>
      <c r="L156" s="936"/>
      <c r="M156" s="936"/>
      <c r="N156" s="936"/>
      <c r="O156" s="936"/>
      <c r="P156" s="936"/>
      <c r="Q156" s="936"/>
      <c r="R156" s="936"/>
      <c r="S156" s="937"/>
      <c r="T156" s="964">
        <v>1</v>
      </c>
      <c r="U156" s="965"/>
      <c r="V156" s="518"/>
      <c r="W156" s="346"/>
      <c r="X156" s="518"/>
      <c r="Y156" s="346"/>
      <c r="Z156" s="346"/>
      <c r="AA156" s="345"/>
      <c r="AB156" s="345"/>
      <c r="AC156" s="345"/>
    </row>
    <row r="157" spans="1:29" ht="16.5" customHeight="1" x14ac:dyDescent="0.2">
      <c r="A157" s="947"/>
      <c r="B157" s="948"/>
      <c r="C157" s="948"/>
      <c r="D157" s="948"/>
      <c r="E157" s="949"/>
      <c r="F157" s="932" t="s">
        <v>484</v>
      </c>
      <c r="G157" s="933"/>
      <c r="H157" s="933"/>
      <c r="I157" s="934"/>
      <c r="J157" s="935"/>
      <c r="K157" s="936"/>
      <c r="L157" s="936"/>
      <c r="M157" s="936"/>
      <c r="N157" s="936"/>
      <c r="O157" s="936"/>
      <c r="P157" s="936"/>
      <c r="Q157" s="936"/>
      <c r="R157" s="936"/>
      <c r="S157" s="937"/>
      <c r="T157" s="964"/>
      <c r="U157" s="965"/>
      <c r="V157" s="518"/>
      <c r="W157" s="346"/>
      <c r="X157" s="518"/>
      <c r="Y157" s="346"/>
      <c r="Z157" s="346"/>
      <c r="AA157" s="345"/>
      <c r="AB157" s="345"/>
      <c r="AC157" s="345"/>
    </row>
    <row r="158" spans="1:29" ht="16.5" customHeight="1" x14ac:dyDescent="0.2">
      <c r="A158" s="947"/>
      <c r="B158" s="948"/>
      <c r="C158" s="948"/>
      <c r="D158" s="948"/>
      <c r="E158" s="949"/>
      <c r="F158" s="932"/>
      <c r="G158" s="933"/>
      <c r="H158" s="933"/>
      <c r="I158" s="934"/>
      <c r="J158" s="935"/>
      <c r="K158" s="936"/>
      <c r="L158" s="936"/>
      <c r="M158" s="936"/>
      <c r="N158" s="936"/>
      <c r="O158" s="936"/>
      <c r="P158" s="936"/>
      <c r="Q158" s="936"/>
      <c r="R158" s="936"/>
      <c r="S158" s="937"/>
      <c r="T158" s="964"/>
      <c r="U158" s="965"/>
      <c r="V158" s="517"/>
      <c r="W158" s="342"/>
      <c r="X158" s="517"/>
      <c r="Y158" s="347"/>
      <c r="Z158" s="345"/>
      <c r="AA158" s="345"/>
      <c r="AB158" s="345"/>
      <c r="AC158" s="345"/>
    </row>
    <row r="159" spans="1:29" ht="69.75" customHeight="1" x14ac:dyDescent="0.2">
      <c r="A159" s="950"/>
      <c r="B159" s="951"/>
      <c r="C159" s="951"/>
      <c r="D159" s="951"/>
      <c r="E159" s="952"/>
      <c r="F159" s="938"/>
      <c r="G159" s="939"/>
      <c r="H159" s="939"/>
      <c r="I159" s="940"/>
      <c r="J159" s="971"/>
      <c r="K159" s="972"/>
      <c r="L159" s="972"/>
      <c r="M159" s="972"/>
      <c r="N159" s="972"/>
      <c r="O159" s="972"/>
      <c r="P159" s="972"/>
      <c r="Q159" s="972"/>
      <c r="R159" s="972"/>
      <c r="S159" s="973"/>
      <c r="T159" s="969"/>
      <c r="U159" s="970"/>
      <c r="V159" s="522"/>
      <c r="W159" s="450"/>
      <c r="X159" s="522"/>
      <c r="Y159" s="450"/>
      <c r="Z159" s="450"/>
      <c r="AA159" s="351"/>
      <c r="AB159" s="351"/>
      <c r="AC159" s="351"/>
    </row>
    <row r="160" spans="1:29" ht="16.5" customHeight="1" x14ac:dyDescent="0.2">
      <c r="A160" s="944"/>
      <c r="B160" s="945"/>
      <c r="C160" s="945"/>
      <c r="D160" s="945"/>
      <c r="E160" s="946"/>
      <c r="F160" s="953"/>
      <c r="G160" s="954"/>
      <c r="H160" s="954"/>
      <c r="I160" s="955"/>
      <c r="J160" s="956"/>
      <c r="K160" s="957"/>
      <c r="L160" s="957"/>
      <c r="M160" s="957"/>
      <c r="N160" s="957"/>
      <c r="O160" s="957"/>
      <c r="P160" s="957"/>
      <c r="Q160" s="957"/>
      <c r="R160" s="957"/>
      <c r="S160" s="958"/>
      <c r="T160" s="959"/>
      <c r="U160" s="960"/>
      <c r="V160" s="525"/>
      <c r="W160" s="454"/>
      <c r="X160" s="525"/>
      <c r="Y160" s="491"/>
      <c r="Z160" s="492"/>
      <c r="AA160" s="449"/>
      <c r="AB160" s="449"/>
      <c r="AC160" s="449"/>
    </row>
    <row r="161" spans="1:29" ht="16.5" customHeight="1" x14ac:dyDescent="0.2">
      <c r="A161" s="947"/>
      <c r="B161" s="948"/>
      <c r="C161" s="948"/>
      <c r="D161" s="948"/>
      <c r="E161" s="949"/>
      <c r="F161" s="961" t="s">
        <v>481</v>
      </c>
      <c r="G161" s="962"/>
      <c r="H161" s="962"/>
      <c r="I161" s="963"/>
      <c r="J161" s="935"/>
      <c r="K161" s="936"/>
      <c r="L161" s="936"/>
      <c r="M161" s="936"/>
      <c r="N161" s="936"/>
      <c r="O161" s="936"/>
      <c r="P161" s="936"/>
      <c r="Q161" s="936"/>
      <c r="R161" s="936"/>
      <c r="S161" s="937"/>
      <c r="T161" s="964"/>
      <c r="U161" s="965"/>
      <c r="V161" s="517"/>
      <c r="W161" s="342"/>
      <c r="X161" s="517"/>
      <c r="Y161" s="343"/>
      <c r="Z161" s="344"/>
      <c r="AA161" s="345"/>
      <c r="AB161" s="345"/>
      <c r="AC161" s="345"/>
    </row>
    <row r="162" spans="1:29" ht="35.25" customHeight="1" x14ac:dyDescent="0.2">
      <c r="A162" s="947"/>
      <c r="B162" s="948"/>
      <c r="C162" s="948"/>
      <c r="D162" s="948"/>
      <c r="E162" s="949"/>
      <c r="F162" s="966" t="s">
        <v>482</v>
      </c>
      <c r="G162" s="967"/>
      <c r="H162" s="967"/>
      <c r="I162" s="968"/>
      <c r="J162" s="935" t="s">
        <v>483</v>
      </c>
      <c r="K162" s="936"/>
      <c r="L162" s="936"/>
      <c r="M162" s="936"/>
      <c r="N162" s="936"/>
      <c r="O162" s="936"/>
      <c r="P162" s="936"/>
      <c r="Q162" s="936"/>
      <c r="R162" s="936"/>
      <c r="S162" s="937"/>
      <c r="T162" s="964">
        <v>1</v>
      </c>
      <c r="U162" s="965"/>
      <c r="V162" s="518"/>
      <c r="W162" s="346"/>
      <c r="X162" s="518"/>
      <c r="Y162" s="346"/>
      <c r="Z162" s="346"/>
      <c r="AA162" s="345"/>
      <c r="AB162" s="345"/>
      <c r="AC162" s="345"/>
    </row>
    <row r="163" spans="1:29" ht="16.5" customHeight="1" x14ac:dyDescent="0.2">
      <c r="A163" s="947"/>
      <c r="B163" s="948"/>
      <c r="C163" s="948"/>
      <c r="D163" s="948"/>
      <c r="E163" s="949"/>
      <c r="F163" s="932" t="s">
        <v>484</v>
      </c>
      <c r="G163" s="933"/>
      <c r="H163" s="933"/>
      <c r="I163" s="934"/>
      <c r="J163" s="935"/>
      <c r="K163" s="936"/>
      <c r="L163" s="936"/>
      <c r="M163" s="936"/>
      <c r="N163" s="936"/>
      <c r="O163" s="936"/>
      <c r="P163" s="936"/>
      <c r="Q163" s="936"/>
      <c r="R163" s="936"/>
      <c r="S163" s="937"/>
      <c r="T163" s="964"/>
      <c r="U163" s="965"/>
      <c r="V163" s="518"/>
      <c r="W163" s="346"/>
      <c r="X163" s="518"/>
      <c r="Y163" s="346"/>
      <c r="Z163" s="346"/>
      <c r="AA163" s="345"/>
      <c r="AB163" s="345"/>
      <c r="AC163" s="345"/>
    </row>
    <row r="164" spans="1:29" ht="60" customHeight="1" x14ac:dyDescent="0.2">
      <c r="A164" s="950"/>
      <c r="B164" s="951"/>
      <c r="C164" s="951"/>
      <c r="D164" s="951"/>
      <c r="E164" s="952"/>
      <c r="F164" s="938"/>
      <c r="G164" s="939"/>
      <c r="H164" s="939"/>
      <c r="I164" s="940"/>
      <c r="J164" s="941"/>
      <c r="K164" s="942"/>
      <c r="L164" s="942"/>
      <c r="M164" s="942"/>
      <c r="N164" s="942"/>
      <c r="O164" s="942"/>
      <c r="P164" s="942"/>
      <c r="Q164" s="942"/>
      <c r="R164" s="942"/>
      <c r="S164" s="943"/>
      <c r="T164" s="969"/>
      <c r="U164" s="970"/>
      <c r="V164" s="517"/>
      <c r="W164" s="342"/>
      <c r="X164" s="517"/>
      <c r="Y164" s="347"/>
      <c r="Z164" s="345"/>
      <c r="AA164" s="345"/>
      <c r="AB164" s="345"/>
      <c r="AC164" s="345"/>
    </row>
    <row r="165" spans="1:29" ht="16.5" customHeight="1" x14ac:dyDescent="0.2">
      <c r="A165" s="1012"/>
      <c r="B165" s="1012"/>
      <c r="C165" s="1012"/>
      <c r="D165" s="1012"/>
      <c r="E165" s="1012"/>
      <c r="F165" s="953"/>
      <c r="G165" s="954"/>
      <c r="H165" s="954"/>
      <c r="I165" s="955"/>
      <c r="J165" s="956"/>
      <c r="K165" s="957"/>
      <c r="L165" s="957"/>
      <c r="M165" s="957"/>
      <c r="N165" s="957"/>
      <c r="O165" s="957"/>
      <c r="P165" s="957"/>
      <c r="Q165" s="957"/>
      <c r="R165" s="957"/>
      <c r="S165" s="958"/>
      <c r="T165" s="959"/>
      <c r="U165" s="960"/>
      <c r="V165" s="525"/>
      <c r="W165" s="454"/>
      <c r="X165" s="525"/>
      <c r="Y165" s="491"/>
      <c r="Z165" s="492"/>
      <c r="AA165" s="449"/>
      <c r="AB165" s="449"/>
      <c r="AC165" s="449"/>
    </row>
    <row r="166" spans="1:29" ht="16.5" customHeight="1" x14ac:dyDescent="0.2">
      <c r="A166" s="1001"/>
      <c r="B166" s="1001"/>
      <c r="C166" s="1001"/>
      <c r="D166" s="1001"/>
      <c r="E166" s="1001"/>
      <c r="F166" s="961" t="s">
        <v>481</v>
      </c>
      <c r="G166" s="962"/>
      <c r="H166" s="962"/>
      <c r="I166" s="963"/>
      <c r="J166" s="935"/>
      <c r="K166" s="936"/>
      <c r="L166" s="936"/>
      <c r="M166" s="936"/>
      <c r="N166" s="936"/>
      <c r="O166" s="936"/>
      <c r="P166" s="936"/>
      <c r="Q166" s="936"/>
      <c r="R166" s="936"/>
      <c r="S166" s="937"/>
      <c r="T166" s="964"/>
      <c r="U166" s="965"/>
      <c r="V166" s="517"/>
      <c r="W166" s="342"/>
      <c r="X166" s="517"/>
      <c r="Y166" s="343"/>
      <c r="Z166" s="344"/>
      <c r="AA166" s="345"/>
      <c r="AB166" s="345"/>
      <c r="AC166" s="345"/>
    </row>
    <row r="167" spans="1:29" ht="16.5" customHeight="1" x14ac:dyDescent="0.2">
      <c r="A167" s="1001"/>
      <c r="B167" s="1001"/>
      <c r="C167" s="1001"/>
      <c r="D167" s="1001"/>
      <c r="E167" s="1001"/>
      <c r="F167" s="932"/>
      <c r="G167" s="933"/>
      <c r="H167" s="933"/>
      <c r="I167" s="934"/>
      <c r="J167" s="935" t="s">
        <v>485</v>
      </c>
      <c r="K167" s="936"/>
      <c r="L167" s="936"/>
      <c r="M167" s="936"/>
      <c r="N167" s="936"/>
      <c r="O167" s="936"/>
      <c r="P167" s="936"/>
      <c r="Q167" s="936"/>
      <c r="R167" s="936"/>
      <c r="S167" s="937"/>
      <c r="T167" s="964">
        <v>1</v>
      </c>
      <c r="U167" s="965"/>
      <c r="V167" s="518"/>
      <c r="W167" s="346"/>
      <c r="X167" s="518"/>
      <c r="Y167" s="346"/>
      <c r="Z167" s="346"/>
      <c r="AA167" s="345"/>
      <c r="AB167" s="345"/>
      <c r="AC167" s="345"/>
    </row>
    <row r="168" spans="1:29" ht="39.75" customHeight="1" x14ac:dyDescent="0.2">
      <c r="A168" s="1001"/>
      <c r="B168" s="1001"/>
      <c r="C168" s="1001"/>
      <c r="D168" s="1001"/>
      <c r="E168" s="1001"/>
      <c r="F168" s="966" t="s">
        <v>486</v>
      </c>
      <c r="G168" s="967"/>
      <c r="H168" s="967"/>
      <c r="I168" s="968"/>
      <c r="J168" s="929"/>
      <c r="K168" s="930"/>
      <c r="L168" s="930"/>
      <c r="M168" s="930"/>
      <c r="N168" s="930"/>
      <c r="O168" s="930"/>
      <c r="P168" s="930"/>
      <c r="Q168" s="930"/>
      <c r="R168" s="930"/>
      <c r="S168" s="931"/>
      <c r="T168" s="964"/>
      <c r="U168" s="965"/>
      <c r="V168" s="518"/>
      <c r="W168" s="346"/>
      <c r="X168" s="518"/>
      <c r="Y168" s="346"/>
      <c r="Z168" s="346"/>
      <c r="AA168" s="345"/>
      <c r="AB168" s="345"/>
      <c r="AC168" s="345"/>
    </row>
    <row r="169" spans="1:29" ht="16.5" customHeight="1" x14ac:dyDescent="0.2">
      <c r="A169" s="1001"/>
      <c r="B169" s="1001"/>
      <c r="C169" s="1001"/>
      <c r="D169" s="1001"/>
      <c r="E169" s="1001"/>
      <c r="F169" s="932" t="s">
        <v>484</v>
      </c>
      <c r="G169" s="933"/>
      <c r="H169" s="933"/>
      <c r="I169" s="934"/>
      <c r="J169" s="935"/>
      <c r="K169" s="936"/>
      <c r="L169" s="936"/>
      <c r="M169" s="936"/>
      <c r="N169" s="936"/>
      <c r="O169" s="936"/>
      <c r="P169" s="936"/>
      <c r="Q169" s="936"/>
      <c r="R169" s="936"/>
      <c r="S169" s="937"/>
      <c r="T169" s="964"/>
      <c r="U169" s="965"/>
      <c r="V169" s="517"/>
      <c r="W169" s="342"/>
      <c r="X169" s="517"/>
      <c r="Y169" s="347"/>
      <c r="Z169" s="345"/>
      <c r="AA169" s="345"/>
      <c r="AB169" s="345"/>
      <c r="AC169" s="345"/>
    </row>
    <row r="170" spans="1:29" ht="81.75" customHeight="1" x14ac:dyDescent="0.2">
      <c r="A170" s="1011"/>
      <c r="B170" s="1011"/>
      <c r="C170" s="1011"/>
      <c r="D170" s="1011"/>
      <c r="E170" s="1011"/>
      <c r="F170" s="938"/>
      <c r="G170" s="939"/>
      <c r="H170" s="939"/>
      <c r="I170" s="940"/>
      <c r="J170" s="941"/>
      <c r="K170" s="942"/>
      <c r="L170" s="942"/>
      <c r="M170" s="942"/>
      <c r="N170" s="942"/>
      <c r="O170" s="942"/>
      <c r="P170" s="942"/>
      <c r="Q170" s="942"/>
      <c r="R170" s="942"/>
      <c r="S170" s="943"/>
      <c r="T170" s="969"/>
      <c r="U170" s="970"/>
      <c r="V170" s="522"/>
      <c r="W170" s="450"/>
      <c r="X170" s="522"/>
      <c r="Y170" s="450"/>
      <c r="Z170" s="450"/>
      <c r="AA170" s="351"/>
      <c r="AB170" s="351"/>
      <c r="AC170" s="351"/>
    </row>
    <row r="171" spans="1:29" ht="16.5" customHeight="1" x14ac:dyDescent="0.2">
      <c r="A171" s="1001"/>
      <c r="B171" s="1001"/>
      <c r="C171" s="1001"/>
      <c r="D171" s="1001"/>
      <c r="E171" s="1001"/>
      <c r="F171" s="953"/>
      <c r="G171" s="954"/>
      <c r="H171" s="954"/>
      <c r="I171" s="955"/>
      <c r="J171" s="956"/>
      <c r="K171" s="957"/>
      <c r="L171" s="957"/>
      <c r="M171" s="957"/>
      <c r="N171" s="957"/>
      <c r="O171" s="957"/>
      <c r="P171" s="957"/>
      <c r="Q171" s="957"/>
      <c r="R171" s="957"/>
      <c r="S171" s="958"/>
      <c r="T171" s="959"/>
      <c r="U171" s="960"/>
      <c r="V171" s="525"/>
      <c r="W171" s="454"/>
      <c r="X171" s="525"/>
      <c r="Y171" s="491"/>
      <c r="Z171" s="492"/>
      <c r="AA171" s="449"/>
      <c r="AB171" s="449"/>
      <c r="AC171" s="449"/>
    </row>
    <row r="172" spans="1:29" ht="24.75" customHeight="1" x14ac:dyDescent="0.2">
      <c r="A172" s="1001"/>
      <c r="B172" s="1001"/>
      <c r="C172" s="1001"/>
      <c r="D172" s="1001"/>
      <c r="E172" s="1001"/>
      <c r="F172" s="961" t="s">
        <v>487</v>
      </c>
      <c r="G172" s="962"/>
      <c r="H172" s="962"/>
      <c r="I172" s="963"/>
      <c r="J172" s="935"/>
      <c r="K172" s="936"/>
      <c r="L172" s="936"/>
      <c r="M172" s="936"/>
      <c r="N172" s="936"/>
      <c r="O172" s="936"/>
      <c r="P172" s="936"/>
      <c r="Q172" s="936"/>
      <c r="R172" s="936"/>
      <c r="S172" s="937"/>
      <c r="T172" s="964"/>
      <c r="U172" s="965"/>
      <c r="V172" s="517"/>
      <c r="W172" s="342"/>
      <c r="X172" s="517"/>
      <c r="Y172" s="343"/>
      <c r="Z172" s="344"/>
      <c r="AA172" s="345"/>
      <c r="AB172" s="345"/>
      <c r="AC172" s="345"/>
    </row>
    <row r="173" spans="1:29" ht="43.5" customHeight="1" x14ac:dyDescent="0.2">
      <c r="A173" s="1001"/>
      <c r="B173" s="1001"/>
      <c r="C173" s="1001"/>
      <c r="D173" s="1001"/>
      <c r="E173" s="1001"/>
      <c r="F173" s="966" t="s">
        <v>488</v>
      </c>
      <c r="G173" s="967"/>
      <c r="H173" s="967"/>
      <c r="I173" s="968"/>
      <c r="J173" s="935" t="s">
        <v>489</v>
      </c>
      <c r="K173" s="936"/>
      <c r="L173" s="936"/>
      <c r="M173" s="936"/>
      <c r="N173" s="936"/>
      <c r="O173" s="936"/>
      <c r="P173" s="936"/>
      <c r="Q173" s="936"/>
      <c r="R173" s="936"/>
      <c r="S173" s="937"/>
      <c r="T173" s="964">
        <v>1</v>
      </c>
      <c r="U173" s="965"/>
      <c r="V173" s="518"/>
      <c r="W173" s="346"/>
      <c r="X173" s="518"/>
      <c r="Y173" s="346"/>
      <c r="Z173" s="346"/>
      <c r="AA173" s="345"/>
      <c r="AB173" s="345"/>
      <c r="AC173" s="345"/>
    </row>
    <row r="174" spans="1:29" ht="16.5" customHeight="1" x14ac:dyDescent="0.2">
      <c r="A174" s="1001"/>
      <c r="B174" s="1001"/>
      <c r="C174" s="1001"/>
      <c r="D174" s="1001"/>
      <c r="E174" s="1001"/>
      <c r="F174" s="932" t="s">
        <v>484</v>
      </c>
      <c r="G174" s="933"/>
      <c r="H174" s="933"/>
      <c r="I174" s="934"/>
      <c r="J174" s="929"/>
      <c r="K174" s="930"/>
      <c r="L174" s="930"/>
      <c r="M174" s="930"/>
      <c r="N174" s="930"/>
      <c r="O174" s="930"/>
      <c r="P174" s="930"/>
      <c r="Q174" s="930"/>
      <c r="R174" s="930"/>
      <c r="S174" s="931"/>
      <c r="T174" s="964"/>
      <c r="U174" s="965"/>
      <c r="V174" s="518"/>
      <c r="W174" s="346"/>
      <c r="X174" s="518"/>
      <c r="Y174" s="346"/>
      <c r="Z174" s="346"/>
      <c r="AA174" s="345"/>
      <c r="AB174" s="345"/>
      <c r="AC174" s="345"/>
    </row>
    <row r="175" spans="1:29" ht="16.5" customHeight="1" x14ac:dyDescent="0.2">
      <c r="A175" s="1001"/>
      <c r="B175" s="1001"/>
      <c r="C175" s="1001"/>
      <c r="D175" s="1001"/>
      <c r="E175" s="1001"/>
      <c r="F175" s="932"/>
      <c r="G175" s="933"/>
      <c r="H175" s="933"/>
      <c r="I175" s="934"/>
      <c r="J175" s="935"/>
      <c r="K175" s="936"/>
      <c r="L175" s="936"/>
      <c r="M175" s="936"/>
      <c r="N175" s="936"/>
      <c r="O175" s="936"/>
      <c r="P175" s="936"/>
      <c r="Q175" s="936"/>
      <c r="R175" s="936"/>
      <c r="S175" s="937"/>
      <c r="T175" s="964"/>
      <c r="U175" s="965"/>
      <c r="V175" s="517"/>
      <c r="W175" s="342"/>
      <c r="X175" s="517"/>
      <c r="Y175" s="347"/>
      <c r="Z175" s="345"/>
      <c r="AA175" s="345"/>
      <c r="AB175" s="345"/>
      <c r="AC175" s="345"/>
    </row>
    <row r="176" spans="1:29" ht="36" customHeight="1" x14ac:dyDescent="0.2">
      <c r="A176" s="1011"/>
      <c r="B176" s="1011"/>
      <c r="C176" s="1011"/>
      <c r="D176" s="1011"/>
      <c r="E176" s="1011"/>
      <c r="F176" s="938"/>
      <c r="G176" s="939"/>
      <c r="H176" s="939"/>
      <c r="I176" s="940"/>
      <c r="J176" s="941"/>
      <c r="K176" s="942"/>
      <c r="L176" s="942"/>
      <c r="M176" s="942"/>
      <c r="N176" s="942"/>
      <c r="O176" s="942"/>
      <c r="P176" s="942"/>
      <c r="Q176" s="942"/>
      <c r="R176" s="942"/>
      <c r="S176" s="943"/>
      <c r="T176" s="969"/>
      <c r="U176" s="970"/>
      <c r="V176" s="522"/>
      <c r="W176" s="450"/>
      <c r="X176" s="522"/>
      <c r="Y176" s="450"/>
      <c r="Z176" s="450"/>
      <c r="AA176" s="351"/>
      <c r="AB176" s="351"/>
      <c r="AC176" s="351"/>
    </row>
    <row r="177" spans="1:35" ht="36.75" x14ac:dyDescent="0.25">
      <c r="A177" s="328" t="s">
        <v>282</v>
      </c>
      <c r="B177" s="329"/>
      <c r="C177" s="329"/>
      <c r="D177" s="329"/>
      <c r="E177" s="329"/>
      <c r="F177" s="330"/>
      <c r="G177" s="330"/>
      <c r="H177" s="330"/>
      <c r="I177" s="330"/>
      <c r="J177" s="331"/>
      <c r="K177" s="331"/>
      <c r="L177" s="331"/>
      <c r="M177" s="331"/>
      <c r="N177" s="331"/>
      <c r="O177" s="331"/>
      <c r="P177" s="331"/>
      <c r="Q177" s="331"/>
      <c r="R177" s="331"/>
      <c r="S177" s="331"/>
      <c r="T177" s="332"/>
      <c r="U177" s="332"/>
      <c r="V177" s="509"/>
      <c r="W177" s="334"/>
      <c r="X177" s="532"/>
      <c r="Y177" s="333"/>
      <c r="Z177" s="333"/>
      <c r="AA177" s="335"/>
      <c r="AB177" s="336"/>
      <c r="AC177" s="337"/>
    </row>
    <row r="178" spans="1:35" ht="15.75" x14ac:dyDescent="0.25">
      <c r="A178" s="147" t="s">
        <v>67</v>
      </c>
      <c r="B178" s="148"/>
      <c r="C178" s="148"/>
      <c r="D178" s="148"/>
      <c r="E178" s="148"/>
      <c r="F178" s="148"/>
      <c r="G178" s="148"/>
      <c r="H178" s="148"/>
      <c r="I178" s="148"/>
      <c r="J178" s="149"/>
      <c r="K178" s="149"/>
      <c r="L178" s="149"/>
      <c r="M178" s="149"/>
      <c r="N178" s="149"/>
      <c r="O178" s="149"/>
      <c r="P178" s="149"/>
      <c r="Q178" s="149"/>
      <c r="R178" s="149"/>
      <c r="S178" s="149"/>
      <c r="T178" s="150"/>
      <c r="U178" s="150"/>
      <c r="V178" s="510"/>
      <c r="W178" s="152"/>
      <c r="X178" s="533"/>
      <c r="Y178" s="151"/>
      <c r="Z178" s="151"/>
      <c r="AA178" s="153"/>
      <c r="AB178" s="154"/>
      <c r="AC178" s="155"/>
    </row>
    <row r="179" spans="1:35" ht="16.5" customHeight="1" x14ac:dyDescent="0.2">
      <c r="A179" s="1043"/>
      <c r="B179" s="1043"/>
      <c r="C179" s="1043"/>
      <c r="D179" s="1043"/>
      <c r="E179" s="1043"/>
      <c r="F179" s="1081" t="s">
        <v>300</v>
      </c>
      <c r="G179" s="1081"/>
      <c r="H179" s="1081"/>
      <c r="I179" s="1081"/>
      <c r="J179" s="1045"/>
      <c r="K179" s="1045"/>
      <c r="L179" s="1045"/>
      <c r="M179" s="1045"/>
      <c r="N179" s="1045"/>
      <c r="O179" s="1045"/>
      <c r="P179" s="1045"/>
      <c r="Q179" s="1045"/>
      <c r="R179" s="1045"/>
      <c r="S179" s="1045"/>
      <c r="T179" s="1043"/>
      <c r="U179" s="1043"/>
      <c r="V179" s="516"/>
      <c r="W179" s="338"/>
      <c r="X179" s="516"/>
      <c r="Y179" s="339"/>
      <c r="Z179" s="340"/>
      <c r="AA179" s="341"/>
      <c r="AB179" s="341"/>
      <c r="AC179" s="341"/>
    </row>
    <row r="180" spans="1:35" s="21" customFormat="1" ht="29.25" customHeight="1" x14ac:dyDescent="0.2">
      <c r="A180" s="1001"/>
      <c r="B180" s="1001"/>
      <c r="C180" s="1001"/>
      <c r="D180" s="1001"/>
      <c r="E180" s="1001"/>
      <c r="F180" s="1051" t="s">
        <v>301</v>
      </c>
      <c r="G180" s="1052"/>
      <c r="H180" s="1052"/>
      <c r="I180" s="1052"/>
      <c r="J180" s="1018"/>
      <c r="K180" s="1018"/>
      <c r="L180" s="1018"/>
      <c r="M180" s="1018"/>
      <c r="N180" s="1018"/>
      <c r="O180" s="1018"/>
      <c r="P180" s="1018"/>
      <c r="Q180" s="1018"/>
      <c r="R180" s="1018"/>
      <c r="S180" s="1018"/>
      <c r="T180" s="1001"/>
      <c r="U180" s="1001"/>
      <c r="V180" s="517"/>
      <c r="W180" s="342"/>
      <c r="X180" s="517"/>
      <c r="Y180" s="343"/>
      <c r="Z180" s="344"/>
      <c r="AA180" s="345"/>
      <c r="AB180" s="345"/>
      <c r="AC180" s="345"/>
    </row>
    <row r="181" spans="1:35" s="21" customFormat="1" ht="28.5" customHeight="1" x14ac:dyDescent="0.2">
      <c r="A181" s="1001"/>
      <c r="B181" s="1001"/>
      <c r="C181" s="1001"/>
      <c r="D181" s="1001"/>
      <c r="E181" s="1001"/>
      <c r="F181" s="1051" t="s">
        <v>221</v>
      </c>
      <c r="G181" s="1052"/>
      <c r="H181" s="1052"/>
      <c r="I181" s="1052"/>
      <c r="J181" s="1018" t="s">
        <v>302</v>
      </c>
      <c r="K181" s="1018"/>
      <c r="L181" s="1018"/>
      <c r="M181" s="1018"/>
      <c r="N181" s="1018"/>
      <c r="O181" s="1018"/>
      <c r="P181" s="1018"/>
      <c r="Q181" s="1018"/>
      <c r="R181" s="1018"/>
      <c r="S181" s="1018"/>
      <c r="T181" s="1001">
        <v>1</v>
      </c>
      <c r="U181" s="1001"/>
      <c r="V181" s="518" t="s">
        <v>349</v>
      </c>
      <c r="W181" s="346" t="s">
        <v>287</v>
      </c>
      <c r="X181" s="518" t="s">
        <v>351</v>
      </c>
      <c r="Y181" s="346"/>
      <c r="Z181" s="346"/>
      <c r="AA181" s="345"/>
      <c r="AB181" s="345"/>
      <c r="AC181" s="345"/>
      <c r="AF181" s="1016"/>
      <c r="AG181" s="1078"/>
      <c r="AH181" s="1078"/>
      <c r="AI181" s="1078"/>
    </row>
    <row r="182" spans="1:35" ht="16.5" customHeight="1" x14ac:dyDescent="0.2">
      <c r="A182" s="1001"/>
      <c r="B182" s="1001"/>
      <c r="C182" s="1001"/>
      <c r="D182" s="1001"/>
      <c r="E182" s="1001"/>
      <c r="F182" s="1051" t="s">
        <v>303</v>
      </c>
      <c r="G182" s="1052"/>
      <c r="H182" s="1052"/>
      <c r="I182" s="1052"/>
      <c r="J182" s="1019"/>
      <c r="K182" s="1019"/>
      <c r="L182" s="1019"/>
      <c r="M182" s="1019"/>
      <c r="N182" s="1019"/>
      <c r="O182" s="1019"/>
      <c r="P182" s="1019"/>
      <c r="Q182" s="1019"/>
      <c r="R182" s="1019"/>
      <c r="S182" s="1019"/>
      <c r="T182" s="1001"/>
      <c r="U182" s="1001"/>
      <c r="V182" s="518"/>
      <c r="W182" s="346"/>
      <c r="X182" s="518"/>
      <c r="Y182" s="346"/>
      <c r="Z182" s="346"/>
      <c r="AA182" s="345"/>
      <c r="AB182" s="345"/>
      <c r="AC182" s="345"/>
      <c r="AF182" s="1016"/>
      <c r="AG182" s="1078"/>
      <c r="AH182" s="1078"/>
      <c r="AI182" s="1078"/>
    </row>
    <row r="183" spans="1:35" ht="16.5" customHeight="1" x14ac:dyDescent="0.2">
      <c r="A183" s="1001"/>
      <c r="B183" s="1001"/>
      <c r="C183" s="1001"/>
      <c r="D183" s="1001"/>
      <c r="E183" s="1001"/>
      <c r="F183" s="1052"/>
      <c r="G183" s="1052"/>
      <c r="H183" s="1052"/>
      <c r="I183" s="1052"/>
      <c r="J183" s="1021"/>
      <c r="K183" s="1021"/>
      <c r="L183" s="1021"/>
      <c r="M183" s="1021"/>
      <c r="N183" s="1021"/>
      <c r="O183" s="1021"/>
      <c r="P183" s="1021"/>
      <c r="Q183" s="1021"/>
      <c r="R183" s="1021"/>
      <c r="S183" s="1021"/>
      <c r="T183" s="1001"/>
      <c r="U183" s="1001"/>
      <c r="V183" s="517"/>
      <c r="W183" s="342"/>
      <c r="X183" s="517"/>
      <c r="Y183" s="347"/>
      <c r="Z183" s="345"/>
      <c r="AA183" s="345"/>
      <c r="AB183" s="345"/>
      <c r="AC183" s="345"/>
      <c r="AF183" s="1079"/>
      <c r="AG183" s="1079"/>
      <c r="AH183" s="1079"/>
      <c r="AI183" s="1079"/>
    </row>
    <row r="184" spans="1:35" ht="16.5" customHeight="1" x14ac:dyDescent="0.25">
      <c r="A184" s="1001"/>
      <c r="B184" s="1001"/>
      <c r="C184" s="1001"/>
      <c r="D184" s="1001"/>
      <c r="E184" s="1001"/>
      <c r="F184" s="1020"/>
      <c r="G184" s="1020"/>
      <c r="H184" s="1020"/>
      <c r="I184" s="1020"/>
      <c r="J184" s="1018"/>
      <c r="K184" s="1018"/>
      <c r="L184" s="1018"/>
      <c r="M184" s="1018"/>
      <c r="N184" s="1018"/>
      <c r="O184" s="1018"/>
      <c r="P184" s="1018"/>
      <c r="Q184" s="1018"/>
      <c r="R184" s="1018"/>
      <c r="S184" s="1018"/>
      <c r="T184" s="1001"/>
      <c r="U184" s="1001"/>
      <c r="V184" s="530"/>
      <c r="W184" s="348"/>
      <c r="X184" s="530"/>
      <c r="Y184" s="348"/>
      <c r="Z184" s="348"/>
      <c r="AA184" s="345"/>
      <c r="AB184" s="345"/>
      <c r="AC184" s="345"/>
      <c r="AF184" s="1080"/>
      <c r="AG184" s="1080"/>
      <c r="AH184" s="1080"/>
      <c r="AI184" s="1080"/>
    </row>
    <row r="185" spans="1:35" ht="16.5" customHeight="1" x14ac:dyDescent="0.2">
      <c r="A185" s="1043"/>
      <c r="B185" s="1043"/>
      <c r="C185" s="1043"/>
      <c r="D185" s="1043"/>
      <c r="E185" s="1043"/>
      <c r="F185" s="1081" t="s">
        <v>300</v>
      </c>
      <c r="G185" s="1081"/>
      <c r="H185" s="1081"/>
      <c r="I185" s="1081"/>
      <c r="J185" s="1045"/>
      <c r="K185" s="1045"/>
      <c r="L185" s="1045"/>
      <c r="M185" s="1045"/>
      <c r="N185" s="1045"/>
      <c r="O185" s="1045"/>
      <c r="P185" s="1045"/>
      <c r="Q185" s="1045"/>
      <c r="R185" s="1045"/>
      <c r="S185" s="1045"/>
      <c r="T185" s="1043"/>
      <c r="U185" s="1043"/>
      <c r="V185" s="516"/>
      <c r="W185" s="338"/>
      <c r="X185" s="516"/>
      <c r="Y185" s="339"/>
      <c r="Z185" s="340"/>
      <c r="AA185" s="341"/>
      <c r="AB185" s="341"/>
      <c r="AC185" s="341"/>
    </row>
    <row r="186" spans="1:35" ht="16.5" customHeight="1" x14ac:dyDescent="0.2">
      <c r="A186" s="1001"/>
      <c r="B186" s="1001"/>
      <c r="C186" s="1001"/>
      <c r="D186" s="1001"/>
      <c r="E186" s="1001"/>
      <c r="F186" s="1051" t="s">
        <v>304</v>
      </c>
      <c r="G186" s="1052"/>
      <c r="H186" s="1052"/>
      <c r="I186" s="1052"/>
      <c r="J186" s="1018"/>
      <c r="K186" s="1018"/>
      <c r="L186" s="1018"/>
      <c r="M186" s="1018"/>
      <c r="N186" s="1018"/>
      <c r="O186" s="1018"/>
      <c r="P186" s="1018"/>
      <c r="Q186" s="1018"/>
      <c r="R186" s="1018"/>
      <c r="S186" s="1018"/>
      <c r="T186" s="1001"/>
      <c r="U186" s="1001"/>
      <c r="V186" s="517"/>
      <c r="W186" s="342"/>
      <c r="X186" s="517"/>
      <c r="Y186" s="343"/>
      <c r="Z186" s="344"/>
      <c r="AA186" s="345"/>
      <c r="AB186" s="345"/>
      <c r="AC186" s="345"/>
    </row>
    <row r="187" spans="1:35" ht="16.5" customHeight="1" x14ac:dyDescent="0.2">
      <c r="A187" s="1001"/>
      <c r="B187" s="1001"/>
      <c r="C187" s="1001"/>
      <c r="D187" s="1001"/>
      <c r="E187" s="1001"/>
      <c r="F187" s="1051" t="s">
        <v>221</v>
      </c>
      <c r="G187" s="1052"/>
      <c r="H187" s="1052"/>
      <c r="I187" s="1052"/>
      <c r="J187" s="1018" t="s">
        <v>302</v>
      </c>
      <c r="K187" s="1018"/>
      <c r="L187" s="1018"/>
      <c r="M187" s="1018"/>
      <c r="N187" s="1018"/>
      <c r="O187" s="1018"/>
      <c r="P187" s="1018"/>
      <c r="Q187" s="1018"/>
      <c r="R187" s="1018"/>
      <c r="S187" s="1018"/>
      <c r="T187" s="1001">
        <v>1</v>
      </c>
      <c r="U187" s="1001"/>
      <c r="V187" s="518" t="s">
        <v>349</v>
      </c>
      <c r="W187" s="346" t="s">
        <v>287</v>
      </c>
      <c r="X187" s="518" t="s">
        <v>351</v>
      </c>
      <c r="Y187" s="346"/>
      <c r="Z187" s="346"/>
      <c r="AA187" s="345"/>
      <c r="AB187" s="345"/>
      <c r="AC187" s="345"/>
    </row>
    <row r="188" spans="1:35" ht="16.5" customHeight="1" x14ac:dyDescent="0.2">
      <c r="A188" s="1001"/>
      <c r="B188" s="1001"/>
      <c r="C188" s="1001"/>
      <c r="D188" s="1001"/>
      <c r="E188" s="1001"/>
      <c r="F188" s="1051" t="s">
        <v>305</v>
      </c>
      <c r="G188" s="1052"/>
      <c r="H188" s="1052"/>
      <c r="I188" s="1052"/>
      <c r="J188" s="1019"/>
      <c r="K188" s="1019"/>
      <c r="L188" s="1019"/>
      <c r="M188" s="1019"/>
      <c r="N188" s="1019"/>
      <c r="O188" s="1019"/>
      <c r="P188" s="1019"/>
      <c r="Q188" s="1019"/>
      <c r="R188" s="1019"/>
      <c r="S188" s="1019"/>
      <c r="T188" s="1001"/>
      <c r="U188" s="1001"/>
      <c r="V188" s="518"/>
      <c r="W188" s="346"/>
      <c r="X188" s="518"/>
      <c r="Y188" s="346"/>
      <c r="Z188" s="346"/>
      <c r="AA188" s="345"/>
      <c r="AB188" s="345"/>
      <c r="AC188" s="345"/>
      <c r="AF188" s="1016"/>
      <c r="AG188" s="1078"/>
      <c r="AH188" s="1078"/>
      <c r="AI188" s="1078"/>
    </row>
    <row r="189" spans="1:35" ht="16.5" customHeight="1" x14ac:dyDescent="0.2">
      <c r="A189" s="1001"/>
      <c r="B189" s="1001"/>
      <c r="C189" s="1001"/>
      <c r="D189" s="1001"/>
      <c r="E189" s="1001"/>
      <c r="F189" s="1052"/>
      <c r="G189" s="1052"/>
      <c r="H189" s="1052"/>
      <c r="I189" s="1052"/>
      <c r="J189" s="1021"/>
      <c r="K189" s="1021"/>
      <c r="L189" s="1021"/>
      <c r="M189" s="1021"/>
      <c r="N189" s="1021"/>
      <c r="O189" s="1021"/>
      <c r="P189" s="1021"/>
      <c r="Q189" s="1021"/>
      <c r="R189" s="1021"/>
      <c r="S189" s="1021"/>
      <c r="T189" s="1001"/>
      <c r="U189" s="1001"/>
      <c r="V189" s="517"/>
      <c r="W189" s="342"/>
      <c r="X189" s="517"/>
      <c r="Y189" s="347"/>
      <c r="Z189" s="345"/>
      <c r="AA189" s="345"/>
      <c r="AB189" s="345"/>
      <c r="AC189" s="345"/>
      <c r="AF189" s="1079"/>
      <c r="AG189" s="1079"/>
      <c r="AH189" s="1079"/>
      <c r="AI189" s="1079"/>
    </row>
    <row r="190" spans="1:35" ht="16.5" customHeight="1" x14ac:dyDescent="0.25">
      <c r="A190" s="1001"/>
      <c r="B190" s="1001"/>
      <c r="C190" s="1001"/>
      <c r="D190" s="1001"/>
      <c r="E190" s="1001"/>
      <c r="F190" s="1020"/>
      <c r="G190" s="1020"/>
      <c r="H190" s="1020"/>
      <c r="I190" s="1020"/>
      <c r="J190" s="1018"/>
      <c r="K190" s="1018"/>
      <c r="L190" s="1018"/>
      <c r="M190" s="1018"/>
      <c r="N190" s="1018"/>
      <c r="O190" s="1018"/>
      <c r="P190" s="1018"/>
      <c r="Q190" s="1018"/>
      <c r="R190" s="1018"/>
      <c r="S190" s="1018"/>
      <c r="T190" s="1001"/>
      <c r="U190" s="1001"/>
      <c r="V190" s="530"/>
      <c r="W190" s="348"/>
      <c r="X190" s="530"/>
      <c r="Y190" s="348"/>
      <c r="Z190" s="348"/>
      <c r="AA190" s="345"/>
      <c r="AB190" s="345"/>
      <c r="AC190" s="345"/>
      <c r="AF190" s="1080"/>
      <c r="AG190" s="1080"/>
      <c r="AH190" s="1080"/>
      <c r="AI190" s="1080"/>
    </row>
    <row r="191" spans="1:35" ht="16.5" customHeight="1" x14ac:dyDescent="0.25">
      <c r="A191" s="349" t="s">
        <v>54</v>
      </c>
      <c r="B191" s="329"/>
      <c r="C191" s="329"/>
      <c r="D191" s="329"/>
      <c r="E191" s="329"/>
      <c r="F191" s="330"/>
      <c r="G191" s="330"/>
      <c r="H191" s="330"/>
      <c r="I191" s="330"/>
      <c r="J191" s="331"/>
      <c r="K191" s="331"/>
      <c r="L191" s="331"/>
      <c r="M191" s="331"/>
      <c r="N191" s="331"/>
      <c r="O191" s="331"/>
      <c r="P191" s="331"/>
      <c r="Q191" s="331"/>
      <c r="R191" s="331"/>
      <c r="S191" s="331"/>
      <c r="T191" s="332"/>
      <c r="U191" s="332"/>
      <c r="V191" s="509"/>
      <c r="W191" s="334"/>
      <c r="X191" s="532"/>
      <c r="Y191" s="333"/>
      <c r="Z191" s="333"/>
      <c r="AA191" s="335"/>
      <c r="AB191" s="336"/>
      <c r="AC191" s="337"/>
    </row>
    <row r="192" spans="1:35" ht="16.5" customHeight="1" x14ac:dyDescent="0.2">
      <c r="A192" s="1272" t="s">
        <v>240</v>
      </c>
      <c r="B192" s="1273"/>
      <c r="C192" s="1273"/>
      <c r="D192" s="1273"/>
      <c r="E192" s="1274"/>
      <c r="F192" s="1284"/>
      <c r="G192" s="1284"/>
      <c r="H192" s="1284"/>
      <c r="I192" s="1284"/>
      <c r="J192" s="1018"/>
      <c r="K192" s="1018"/>
      <c r="L192" s="1018"/>
      <c r="M192" s="1018"/>
      <c r="N192" s="1018"/>
      <c r="O192" s="1018"/>
      <c r="P192" s="1018"/>
      <c r="Q192" s="1018"/>
      <c r="R192" s="1018"/>
      <c r="S192" s="1018"/>
      <c r="T192" s="1001"/>
      <c r="U192" s="1001"/>
      <c r="V192" s="517"/>
      <c r="W192" s="342"/>
      <c r="X192" s="517"/>
      <c r="Y192" s="343"/>
      <c r="Z192" s="344"/>
      <c r="AA192" s="345"/>
      <c r="AB192" s="345"/>
      <c r="AC192" s="345"/>
    </row>
    <row r="193" spans="1:30" ht="16.5" customHeight="1" x14ac:dyDescent="0.2">
      <c r="A193" s="1275"/>
      <c r="B193" s="1276"/>
      <c r="C193" s="1276"/>
      <c r="D193" s="1276"/>
      <c r="E193" s="1277"/>
      <c r="F193" s="988" t="s">
        <v>241</v>
      </c>
      <c r="G193" s="989"/>
      <c r="H193" s="989"/>
      <c r="I193" s="1285"/>
      <c r="J193" s="1018"/>
      <c r="K193" s="1018"/>
      <c r="L193" s="1018"/>
      <c r="M193" s="1018"/>
      <c r="N193" s="1018"/>
      <c r="O193" s="1018"/>
      <c r="P193" s="1018"/>
      <c r="Q193" s="1018"/>
      <c r="R193" s="1018"/>
      <c r="S193" s="1018"/>
      <c r="T193" s="1001"/>
      <c r="U193" s="1001"/>
      <c r="V193" s="517"/>
      <c r="W193" s="342"/>
      <c r="X193" s="517"/>
      <c r="Y193" s="343"/>
      <c r="Z193" s="344"/>
      <c r="AA193" s="345"/>
      <c r="AB193" s="345"/>
      <c r="AC193" s="345"/>
    </row>
    <row r="194" spans="1:30" s="21" customFormat="1" ht="29.25" customHeight="1" x14ac:dyDescent="0.2">
      <c r="A194" s="1275"/>
      <c r="B194" s="1276"/>
      <c r="C194" s="1276"/>
      <c r="D194" s="1276"/>
      <c r="E194" s="1277"/>
      <c r="F194" s="991" t="s">
        <v>242</v>
      </c>
      <c r="G194" s="992"/>
      <c r="H194" s="992"/>
      <c r="I194" s="1271"/>
      <c r="J194" s="1018" t="s">
        <v>306</v>
      </c>
      <c r="K194" s="1018"/>
      <c r="L194" s="1018"/>
      <c r="M194" s="1018"/>
      <c r="N194" s="1018"/>
      <c r="O194" s="1018"/>
      <c r="P194" s="1018"/>
      <c r="Q194" s="1018"/>
      <c r="R194" s="1018"/>
      <c r="S194" s="1018"/>
      <c r="T194" s="1001">
        <v>1</v>
      </c>
      <c r="U194" s="1001"/>
      <c r="V194" s="518" t="s">
        <v>287</v>
      </c>
      <c r="W194" s="346" t="s">
        <v>287</v>
      </c>
      <c r="X194" s="518" t="s">
        <v>287</v>
      </c>
      <c r="Y194" s="346"/>
      <c r="Z194" s="346"/>
      <c r="AA194" s="345"/>
      <c r="AB194" s="345"/>
      <c r="AC194" s="345"/>
    </row>
    <row r="195" spans="1:30" ht="16.5" customHeight="1" x14ac:dyDescent="0.2">
      <c r="A195" s="1275"/>
      <c r="B195" s="1276"/>
      <c r="C195" s="1276"/>
      <c r="D195" s="1276"/>
      <c r="E195" s="1277"/>
      <c r="F195" s="991" t="s">
        <v>237</v>
      </c>
      <c r="G195" s="992"/>
      <c r="H195" s="992"/>
      <c r="I195" s="1271"/>
      <c r="J195" s="1018"/>
      <c r="K195" s="1018"/>
      <c r="L195" s="1018"/>
      <c r="M195" s="1018"/>
      <c r="N195" s="1018"/>
      <c r="O195" s="1018"/>
      <c r="P195" s="1018"/>
      <c r="Q195" s="1018"/>
      <c r="R195" s="1018"/>
      <c r="S195" s="1018"/>
      <c r="T195" s="1001"/>
      <c r="U195" s="1001"/>
      <c r="V195" s="518"/>
      <c r="W195" s="346"/>
      <c r="X195" s="518"/>
      <c r="Y195" s="346"/>
      <c r="Z195" s="346"/>
      <c r="AA195" s="345"/>
      <c r="AB195" s="345"/>
      <c r="AC195" s="345"/>
    </row>
    <row r="196" spans="1:30" ht="16.5" customHeight="1" x14ac:dyDescent="0.2">
      <c r="A196" s="1275"/>
      <c r="B196" s="1276"/>
      <c r="C196" s="1276"/>
      <c r="D196" s="1276"/>
      <c r="E196" s="1277"/>
      <c r="F196" s="1281"/>
      <c r="G196" s="1282"/>
      <c r="H196" s="1282"/>
      <c r="I196" s="1283"/>
      <c r="J196" s="1018"/>
      <c r="K196" s="1018"/>
      <c r="L196" s="1018"/>
      <c r="M196" s="1018"/>
      <c r="N196" s="1018"/>
      <c r="O196" s="1018"/>
      <c r="P196" s="1018"/>
      <c r="Q196" s="1018"/>
      <c r="R196" s="1018"/>
      <c r="S196" s="1018"/>
      <c r="T196" s="1001"/>
      <c r="U196" s="1001"/>
      <c r="V196" s="517"/>
      <c r="W196" s="342"/>
      <c r="X196" s="517"/>
      <c r="Y196" s="347"/>
      <c r="Z196" s="345"/>
      <c r="AA196" s="345"/>
      <c r="AB196" s="345"/>
      <c r="AC196" s="345"/>
    </row>
    <row r="197" spans="1:30" ht="15.75" x14ac:dyDescent="0.25">
      <c r="A197" s="1278"/>
      <c r="B197" s="1279"/>
      <c r="C197" s="1279"/>
      <c r="D197" s="1279"/>
      <c r="E197" s="1280"/>
      <c r="F197" s="1067" t="s">
        <v>243</v>
      </c>
      <c r="G197" s="1068"/>
      <c r="H197" s="1068"/>
      <c r="I197" s="1069"/>
      <c r="J197" s="1023"/>
      <c r="K197" s="1023"/>
      <c r="L197" s="1023"/>
      <c r="M197" s="1023"/>
      <c r="N197" s="1023"/>
      <c r="O197" s="1023"/>
      <c r="P197" s="1023"/>
      <c r="Q197" s="1023"/>
      <c r="R197" s="1023"/>
      <c r="S197" s="1023"/>
      <c r="T197" s="1011"/>
      <c r="U197" s="1011"/>
      <c r="V197" s="519"/>
      <c r="W197" s="350"/>
      <c r="X197" s="519"/>
      <c r="Y197" s="350"/>
      <c r="Z197" s="350"/>
      <c r="AA197" s="351"/>
      <c r="AB197" s="351"/>
      <c r="AC197" s="351"/>
    </row>
    <row r="198" spans="1:30" ht="16.5" customHeight="1" x14ac:dyDescent="0.2">
      <c r="A198" s="1043"/>
      <c r="B198" s="1043"/>
      <c r="C198" s="1043"/>
      <c r="D198" s="1043"/>
      <c r="E198" s="1043"/>
      <c r="F198" s="1070" t="s">
        <v>298</v>
      </c>
      <c r="G198" s="1071"/>
      <c r="H198" s="1071"/>
      <c r="I198" s="1072"/>
      <c r="J198" s="1045"/>
      <c r="K198" s="1045"/>
      <c r="L198" s="1045"/>
      <c r="M198" s="1045"/>
      <c r="N198" s="1045"/>
      <c r="O198" s="1045"/>
      <c r="P198" s="1045"/>
      <c r="Q198" s="1045"/>
      <c r="R198" s="1045"/>
      <c r="S198" s="1045"/>
      <c r="T198" s="1043"/>
      <c r="U198" s="1043"/>
      <c r="V198" s="516"/>
      <c r="W198" s="338"/>
      <c r="X198" s="516"/>
      <c r="Y198" s="339"/>
      <c r="Z198" s="340"/>
      <c r="AA198" s="341"/>
      <c r="AB198" s="341"/>
      <c r="AC198" s="341"/>
    </row>
    <row r="199" spans="1:30" ht="16.5" customHeight="1" x14ac:dyDescent="0.2">
      <c r="A199" s="1001"/>
      <c r="B199" s="1001"/>
      <c r="C199" s="1001"/>
      <c r="D199" s="1001"/>
      <c r="E199" s="1001"/>
      <c r="F199" s="961" t="s">
        <v>234</v>
      </c>
      <c r="G199" s="962"/>
      <c r="H199" s="962"/>
      <c r="I199" s="1046"/>
      <c r="J199" s="1018"/>
      <c r="K199" s="1018"/>
      <c r="L199" s="1018"/>
      <c r="M199" s="1018"/>
      <c r="N199" s="1018"/>
      <c r="O199" s="1018"/>
      <c r="P199" s="1018"/>
      <c r="Q199" s="1018"/>
      <c r="R199" s="1018"/>
      <c r="S199" s="1018"/>
      <c r="T199" s="1001"/>
      <c r="U199" s="1001"/>
      <c r="V199" s="517"/>
      <c r="W199" s="342"/>
      <c r="X199" s="517"/>
      <c r="Y199" s="343"/>
      <c r="Z199" s="344"/>
      <c r="AA199" s="345"/>
      <c r="AB199" s="345"/>
      <c r="AC199" s="345"/>
    </row>
    <row r="200" spans="1:30" ht="15.75" x14ac:dyDescent="0.2">
      <c r="A200" s="1001"/>
      <c r="B200" s="1001"/>
      <c r="C200" s="1001"/>
      <c r="D200" s="1001"/>
      <c r="E200" s="1001"/>
      <c r="F200" s="932" t="s">
        <v>235</v>
      </c>
      <c r="G200" s="933"/>
      <c r="H200" s="933"/>
      <c r="I200" s="1047"/>
      <c r="J200" s="1018" t="s">
        <v>380</v>
      </c>
      <c r="K200" s="1018"/>
      <c r="L200" s="1018"/>
      <c r="M200" s="1018"/>
      <c r="N200" s="1018"/>
      <c r="O200" s="1018"/>
      <c r="P200" s="1018"/>
      <c r="Q200" s="1018"/>
      <c r="R200" s="1018"/>
      <c r="S200" s="1018"/>
      <c r="T200" s="1001">
        <v>1</v>
      </c>
      <c r="U200" s="1001"/>
      <c r="V200" s="518" t="s">
        <v>287</v>
      </c>
      <c r="W200" s="346" t="s">
        <v>287</v>
      </c>
      <c r="X200" s="518" t="s">
        <v>287</v>
      </c>
      <c r="Y200" s="346"/>
      <c r="Z200" s="346"/>
      <c r="AA200" s="345"/>
      <c r="AB200" s="345"/>
      <c r="AC200" s="345"/>
    </row>
    <row r="201" spans="1:30" ht="16.5" customHeight="1" x14ac:dyDescent="0.2">
      <c r="A201" s="1001"/>
      <c r="B201" s="1001"/>
      <c r="C201" s="1001"/>
      <c r="D201" s="1001"/>
      <c r="E201" s="1001"/>
      <c r="F201" s="932" t="s">
        <v>237</v>
      </c>
      <c r="G201" s="933"/>
      <c r="H201" s="933"/>
      <c r="I201" s="1047"/>
      <c r="J201" s="1018" t="s">
        <v>307</v>
      </c>
      <c r="K201" s="1018"/>
      <c r="L201" s="1018"/>
      <c r="M201" s="1018"/>
      <c r="N201" s="1018"/>
      <c r="O201" s="1018"/>
      <c r="P201" s="1018"/>
      <c r="Q201" s="1018"/>
      <c r="R201" s="1018"/>
      <c r="S201" s="1018"/>
      <c r="T201" s="1001">
        <v>2</v>
      </c>
      <c r="U201" s="1001"/>
      <c r="V201" s="518"/>
      <c r="W201" s="346"/>
      <c r="X201" s="518"/>
      <c r="Y201" s="346"/>
      <c r="Z201" s="346"/>
      <c r="AA201" s="345"/>
      <c r="AB201" s="345"/>
      <c r="AC201" s="345"/>
    </row>
    <row r="202" spans="1:30" ht="16.5" customHeight="1" x14ac:dyDescent="0.2">
      <c r="A202" s="1001"/>
      <c r="B202" s="1001"/>
      <c r="C202" s="1001"/>
      <c r="D202" s="1001"/>
      <c r="E202" s="1001"/>
      <c r="F202" s="974" t="s">
        <v>238</v>
      </c>
      <c r="G202" s="975"/>
      <c r="H202" s="975"/>
      <c r="I202" s="1073"/>
      <c r="J202" s="1065"/>
      <c r="K202" s="1065"/>
      <c r="L202" s="1065"/>
      <c r="M202" s="1065"/>
      <c r="N202" s="1065"/>
      <c r="O202" s="1065"/>
      <c r="P202" s="1065"/>
      <c r="Q202" s="1065"/>
      <c r="R202" s="1065"/>
      <c r="S202" s="1065"/>
      <c r="T202" s="1074"/>
      <c r="U202" s="1074"/>
      <c r="V202" s="517"/>
      <c r="W202" s="342"/>
      <c r="X202" s="517"/>
      <c r="Y202" s="347"/>
      <c r="Z202" s="345"/>
      <c r="AA202" s="345"/>
      <c r="AB202" s="345"/>
      <c r="AC202" s="345"/>
    </row>
    <row r="203" spans="1:30" ht="16.5" customHeight="1" x14ac:dyDescent="0.25">
      <c r="A203" s="1011"/>
      <c r="B203" s="1011"/>
      <c r="C203" s="1011"/>
      <c r="D203" s="1011"/>
      <c r="E203" s="1011"/>
      <c r="F203" s="1075" t="s">
        <v>239</v>
      </c>
      <c r="G203" s="1076"/>
      <c r="H203" s="1076"/>
      <c r="I203" s="1077"/>
      <c r="J203" s="1023"/>
      <c r="K203" s="1023"/>
      <c r="L203" s="1023"/>
      <c r="M203" s="1023"/>
      <c r="N203" s="1023"/>
      <c r="O203" s="1023"/>
      <c r="P203" s="1023"/>
      <c r="Q203" s="1023"/>
      <c r="R203" s="1023"/>
      <c r="S203" s="1023"/>
      <c r="T203" s="1011"/>
      <c r="U203" s="1011"/>
      <c r="V203" s="519"/>
      <c r="W203" s="350"/>
      <c r="X203" s="519"/>
      <c r="Y203" s="350"/>
      <c r="Z203" s="350"/>
      <c r="AA203" s="351"/>
      <c r="AB203" s="351"/>
      <c r="AC203" s="351"/>
      <c r="AD203" s="3" t="s">
        <v>4</v>
      </c>
    </row>
    <row r="204" spans="1:30" ht="16.5" customHeight="1" x14ac:dyDescent="0.2">
      <c r="A204" s="1034"/>
      <c r="B204" s="1035"/>
      <c r="C204" s="1035"/>
      <c r="D204" s="1035"/>
      <c r="E204" s="1060"/>
      <c r="F204" s="1054"/>
      <c r="G204" s="1055"/>
      <c r="H204" s="1055"/>
      <c r="I204" s="1064"/>
      <c r="J204" s="1045"/>
      <c r="K204" s="1045"/>
      <c r="L204" s="1045"/>
      <c r="M204" s="1045"/>
      <c r="N204" s="1045"/>
      <c r="O204" s="1045"/>
      <c r="P204" s="1045"/>
      <c r="Q204" s="1045"/>
      <c r="R204" s="1045"/>
      <c r="S204" s="1045"/>
      <c r="T204" s="1043"/>
      <c r="U204" s="1043"/>
      <c r="V204" s="516"/>
      <c r="W204" s="338"/>
      <c r="X204" s="516"/>
      <c r="Y204" s="339"/>
      <c r="Z204" s="340"/>
      <c r="AA204" s="341"/>
      <c r="AB204" s="341"/>
      <c r="AC204" s="341"/>
    </row>
    <row r="205" spans="1:30" ht="16.5" customHeight="1" x14ac:dyDescent="0.2">
      <c r="A205" s="1061"/>
      <c r="B205" s="1038"/>
      <c r="C205" s="1038"/>
      <c r="D205" s="1038"/>
      <c r="E205" s="1062"/>
      <c r="F205" s="961" t="s">
        <v>255</v>
      </c>
      <c r="G205" s="962"/>
      <c r="H205" s="962"/>
      <c r="I205" s="1046"/>
      <c r="J205" s="1018"/>
      <c r="K205" s="1018"/>
      <c r="L205" s="1018"/>
      <c r="M205" s="1018"/>
      <c r="N205" s="1018"/>
      <c r="O205" s="1018"/>
      <c r="P205" s="1018"/>
      <c r="Q205" s="1018"/>
      <c r="R205" s="1018"/>
      <c r="S205" s="1018"/>
      <c r="T205" s="1001"/>
      <c r="U205" s="1001"/>
      <c r="V205" s="517"/>
      <c r="W205" s="342"/>
      <c r="X205" s="517"/>
      <c r="Y205" s="343"/>
      <c r="Z205" s="344"/>
      <c r="AA205" s="345"/>
      <c r="AB205" s="345"/>
      <c r="AC205" s="345"/>
    </row>
    <row r="206" spans="1:30" ht="16.5" customHeight="1" x14ac:dyDescent="0.2">
      <c r="A206" s="1061"/>
      <c r="B206" s="1038"/>
      <c r="C206" s="1038"/>
      <c r="D206" s="1038"/>
      <c r="E206" s="1062"/>
      <c r="F206" s="932" t="s">
        <v>256</v>
      </c>
      <c r="G206" s="933"/>
      <c r="H206" s="933"/>
      <c r="I206" s="1047"/>
      <c r="J206" s="1018" t="s">
        <v>317</v>
      </c>
      <c r="K206" s="1018"/>
      <c r="L206" s="1018"/>
      <c r="M206" s="1018"/>
      <c r="N206" s="1018"/>
      <c r="O206" s="1018"/>
      <c r="P206" s="1018"/>
      <c r="Q206" s="1018"/>
      <c r="R206" s="1018"/>
      <c r="S206" s="1018"/>
      <c r="T206" s="1001">
        <v>2</v>
      </c>
      <c r="U206" s="1001"/>
      <c r="V206" s="518" t="s">
        <v>287</v>
      </c>
      <c r="W206" s="346" t="s">
        <v>287</v>
      </c>
      <c r="X206" s="518" t="s">
        <v>287</v>
      </c>
      <c r="Y206" s="346"/>
      <c r="Z206" s="346"/>
      <c r="AA206" s="345"/>
      <c r="AB206" s="345"/>
      <c r="AC206" s="345"/>
    </row>
    <row r="207" spans="1:30" ht="16.5" customHeight="1" x14ac:dyDescent="0.2">
      <c r="A207" s="1061"/>
      <c r="B207" s="1038"/>
      <c r="C207" s="1038"/>
      <c r="D207" s="1038"/>
      <c r="E207" s="1062"/>
      <c r="F207" s="932" t="s">
        <v>257</v>
      </c>
      <c r="G207" s="933"/>
      <c r="H207" s="933"/>
      <c r="I207" s="1047"/>
      <c r="J207" s="1065"/>
      <c r="K207" s="1065"/>
      <c r="L207" s="1065"/>
      <c r="M207" s="1065"/>
      <c r="N207" s="1065"/>
      <c r="O207" s="1065"/>
      <c r="P207" s="1065"/>
      <c r="Q207" s="1065"/>
      <c r="R207" s="1065"/>
      <c r="S207" s="1065"/>
      <c r="T207" s="1001"/>
      <c r="U207" s="1001"/>
      <c r="V207" s="518"/>
      <c r="W207" s="346"/>
      <c r="X207" s="518"/>
      <c r="Y207" s="346"/>
      <c r="Z207" s="346"/>
      <c r="AA207" s="345"/>
      <c r="AB207" s="345"/>
      <c r="AC207" s="345"/>
    </row>
    <row r="208" spans="1:30" ht="16.5" customHeight="1" x14ac:dyDescent="0.2">
      <c r="A208" s="1061"/>
      <c r="B208" s="1038"/>
      <c r="C208" s="1038"/>
      <c r="D208" s="1038"/>
      <c r="E208" s="1062"/>
      <c r="F208" s="932"/>
      <c r="G208" s="933"/>
      <c r="H208" s="933"/>
      <c r="I208" s="1047"/>
      <c r="J208" s="1021"/>
      <c r="K208" s="1021"/>
      <c r="L208" s="1021"/>
      <c r="M208" s="1021"/>
      <c r="N208" s="1021"/>
      <c r="O208" s="1021"/>
      <c r="P208" s="1021"/>
      <c r="Q208" s="1021"/>
      <c r="R208" s="1021"/>
      <c r="S208" s="1021"/>
      <c r="T208" s="1001"/>
      <c r="U208" s="1001"/>
      <c r="V208" s="517"/>
      <c r="W208" s="342"/>
      <c r="X208" s="517"/>
      <c r="Y208" s="347"/>
      <c r="Z208" s="345"/>
      <c r="AA208" s="345"/>
      <c r="AB208" s="345"/>
      <c r="AC208" s="345"/>
    </row>
    <row r="209" spans="1:29" ht="16.5" customHeight="1" x14ac:dyDescent="0.25">
      <c r="A209" s="1040"/>
      <c r="B209" s="1041"/>
      <c r="C209" s="1041"/>
      <c r="D209" s="1041"/>
      <c r="E209" s="1063"/>
      <c r="F209" s="938"/>
      <c r="G209" s="939"/>
      <c r="H209" s="939"/>
      <c r="I209" s="1066"/>
      <c r="J209" s="1023"/>
      <c r="K209" s="1023"/>
      <c r="L209" s="1023"/>
      <c r="M209" s="1023"/>
      <c r="N209" s="1023"/>
      <c r="O209" s="1023"/>
      <c r="P209" s="1023"/>
      <c r="Q209" s="1023"/>
      <c r="R209" s="1023"/>
      <c r="S209" s="1023"/>
      <c r="T209" s="1011"/>
      <c r="U209" s="1011"/>
      <c r="V209" s="519"/>
      <c r="W209" s="350"/>
      <c r="X209" s="519"/>
      <c r="Y209" s="350"/>
      <c r="Z209" s="350"/>
      <c r="AA209" s="351"/>
      <c r="AB209" s="351"/>
      <c r="AC209" s="351"/>
    </row>
    <row r="210" spans="1:29" ht="16.5" customHeight="1" x14ac:dyDescent="0.25">
      <c r="A210" s="349" t="s">
        <v>55</v>
      </c>
      <c r="B210" s="329"/>
      <c r="C210" s="329"/>
      <c r="D210" s="329"/>
      <c r="E210" s="329"/>
      <c r="F210" s="330"/>
      <c r="G210" s="330"/>
      <c r="H210" s="330"/>
      <c r="I210" s="330"/>
      <c r="J210" s="331"/>
      <c r="K210" s="331"/>
      <c r="L210" s="331"/>
      <c r="M210" s="331"/>
      <c r="N210" s="331"/>
      <c r="O210" s="331"/>
      <c r="P210" s="331"/>
      <c r="Q210" s="331"/>
      <c r="R210" s="331"/>
      <c r="S210" s="331"/>
      <c r="T210" s="332"/>
      <c r="U210" s="332"/>
      <c r="V210" s="509"/>
      <c r="W210" s="334"/>
      <c r="X210" s="532"/>
      <c r="Y210" s="333"/>
      <c r="Z210" s="333"/>
      <c r="AA210" s="335"/>
      <c r="AB210" s="336"/>
      <c r="AC210" s="337"/>
    </row>
    <row r="211" spans="1:29" ht="16.5" customHeight="1" x14ac:dyDescent="0.2">
      <c r="A211" s="1001"/>
      <c r="B211" s="1001"/>
      <c r="C211" s="1001"/>
      <c r="D211" s="1001"/>
      <c r="E211" s="1001"/>
      <c r="F211" s="1052"/>
      <c r="G211" s="1052"/>
      <c r="H211" s="1052"/>
      <c r="I211" s="1052"/>
      <c r="J211" s="1018"/>
      <c r="K211" s="1018"/>
      <c r="L211" s="1018"/>
      <c r="M211" s="1018"/>
      <c r="N211" s="1018"/>
      <c r="O211" s="1018"/>
      <c r="P211" s="1018"/>
      <c r="Q211" s="1018"/>
      <c r="R211" s="1018"/>
      <c r="S211" s="1018"/>
      <c r="T211" s="1001"/>
      <c r="U211" s="1001"/>
      <c r="V211" s="517"/>
      <c r="W211" s="342"/>
      <c r="X211" s="517"/>
      <c r="Y211" s="343"/>
      <c r="Z211" s="344"/>
      <c r="AA211" s="345"/>
      <c r="AB211" s="345"/>
      <c r="AC211" s="345"/>
    </row>
    <row r="212" spans="1:29" ht="16.5" customHeight="1" x14ac:dyDescent="0.2">
      <c r="A212" s="1001"/>
      <c r="B212" s="1001"/>
      <c r="C212" s="1001"/>
      <c r="D212" s="1001"/>
      <c r="E212" s="1001"/>
      <c r="F212" s="961" t="s">
        <v>308</v>
      </c>
      <c r="G212" s="962"/>
      <c r="H212" s="962"/>
      <c r="I212" s="1046"/>
      <c r="J212" s="1018"/>
      <c r="K212" s="1018"/>
      <c r="L212" s="1018"/>
      <c r="M212" s="1018"/>
      <c r="N212" s="1018"/>
      <c r="O212" s="1018"/>
      <c r="P212" s="1018"/>
      <c r="Q212" s="1018"/>
      <c r="R212" s="1018"/>
      <c r="S212" s="1018"/>
      <c r="T212" s="1001"/>
      <c r="U212" s="1001"/>
      <c r="V212" s="517"/>
      <c r="W212" s="342"/>
      <c r="X212" s="517"/>
      <c r="Y212" s="343"/>
      <c r="Z212" s="344"/>
      <c r="AA212" s="345"/>
      <c r="AB212" s="345"/>
      <c r="AC212" s="345"/>
    </row>
    <row r="213" spans="1:29" s="21" customFormat="1" ht="29.25" customHeight="1" x14ac:dyDescent="0.2">
      <c r="A213" s="1001"/>
      <c r="B213" s="1001"/>
      <c r="C213" s="1001"/>
      <c r="D213" s="1001"/>
      <c r="E213" s="1001"/>
      <c r="F213" s="932" t="s">
        <v>309</v>
      </c>
      <c r="G213" s="933"/>
      <c r="H213" s="933"/>
      <c r="I213" s="1047"/>
      <c r="J213" s="1018" t="s">
        <v>310</v>
      </c>
      <c r="K213" s="1018"/>
      <c r="L213" s="1018"/>
      <c r="M213" s="1018"/>
      <c r="N213" s="1018"/>
      <c r="O213" s="1018"/>
      <c r="P213" s="1018"/>
      <c r="Q213" s="1018"/>
      <c r="R213" s="1018"/>
      <c r="S213" s="1018"/>
      <c r="T213" s="1001">
        <v>1</v>
      </c>
      <c r="U213" s="1001"/>
      <c r="V213" s="518" t="s">
        <v>287</v>
      </c>
      <c r="W213" s="346" t="s">
        <v>287</v>
      </c>
      <c r="X213" s="518" t="s">
        <v>287</v>
      </c>
      <c r="Y213" s="346"/>
      <c r="Z213" s="346"/>
      <c r="AA213" s="345"/>
      <c r="AB213" s="345"/>
      <c r="AC213" s="345"/>
    </row>
    <row r="214" spans="1:29" ht="16.5" customHeight="1" x14ac:dyDescent="0.2">
      <c r="A214" s="1001"/>
      <c r="B214" s="1001"/>
      <c r="C214" s="1001"/>
      <c r="D214" s="1001"/>
      <c r="E214" s="1001"/>
      <c r="F214" s="932" t="s">
        <v>258</v>
      </c>
      <c r="G214" s="933"/>
      <c r="H214" s="933"/>
      <c r="I214" s="1047"/>
      <c r="J214" s="1018"/>
      <c r="K214" s="1018"/>
      <c r="L214" s="1018"/>
      <c r="M214" s="1018"/>
      <c r="N214" s="1018"/>
      <c r="O214" s="1018"/>
      <c r="P214" s="1018"/>
      <c r="Q214" s="1018"/>
      <c r="R214" s="1018"/>
      <c r="S214" s="1018"/>
      <c r="T214" s="1001"/>
      <c r="U214" s="1001"/>
      <c r="V214" s="531"/>
      <c r="W214" s="352"/>
      <c r="X214" s="518"/>
      <c r="Y214" s="346"/>
      <c r="Z214" s="346"/>
      <c r="AA214" s="345"/>
      <c r="AB214" s="345"/>
      <c r="AC214" s="345"/>
    </row>
    <row r="215" spans="1:29" ht="16.5" customHeight="1" x14ac:dyDescent="0.2">
      <c r="A215" s="1001"/>
      <c r="B215" s="1001"/>
      <c r="C215" s="1001"/>
      <c r="D215" s="1001"/>
      <c r="E215" s="1001"/>
      <c r="F215" s="1052"/>
      <c r="G215" s="1052"/>
      <c r="H215" s="1052"/>
      <c r="I215" s="1052"/>
      <c r="J215" s="1018"/>
      <c r="K215" s="1018"/>
      <c r="L215" s="1018"/>
      <c r="M215" s="1018"/>
      <c r="N215" s="1018"/>
      <c r="O215" s="1018"/>
      <c r="P215" s="1018"/>
      <c r="Q215" s="1018"/>
      <c r="R215" s="1018"/>
      <c r="S215" s="1018"/>
      <c r="T215" s="1001"/>
      <c r="U215" s="1001"/>
      <c r="V215" s="517"/>
      <c r="W215" s="342"/>
      <c r="X215" s="517"/>
      <c r="Y215" s="347"/>
      <c r="Z215" s="345"/>
      <c r="AA215" s="345"/>
      <c r="AB215" s="345"/>
      <c r="AC215" s="345"/>
    </row>
    <row r="216" spans="1:29" ht="16.5" customHeight="1" x14ac:dyDescent="0.25">
      <c r="A216" s="1001"/>
      <c r="B216" s="1001"/>
      <c r="C216" s="1001"/>
      <c r="D216" s="1001"/>
      <c r="E216" s="1001"/>
      <c r="F216" s="1020"/>
      <c r="G216" s="1020"/>
      <c r="H216" s="1020"/>
      <c r="I216" s="1020"/>
      <c r="J216" s="1018"/>
      <c r="K216" s="1018"/>
      <c r="L216" s="1018"/>
      <c r="M216" s="1018"/>
      <c r="N216" s="1018"/>
      <c r="O216" s="1018"/>
      <c r="P216" s="1018"/>
      <c r="Q216" s="1018"/>
      <c r="R216" s="1018"/>
      <c r="S216" s="1018"/>
      <c r="T216" s="1001"/>
      <c r="U216" s="1001"/>
      <c r="V216" s="530"/>
      <c r="W216" s="348"/>
      <c r="X216" s="530"/>
      <c r="Y216" s="348"/>
      <c r="Z216" s="348"/>
      <c r="AA216" s="345"/>
      <c r="AB216" s="345"/>
      <c r="AC216" s="345"/>
    </row>
    <row r="217" spans="1:29" ht="16.5" customHeight="1" x14ac:dyDescent="0.2">
      <c r="A217" s="1043"/>
      <c r="B217" s="1043"/>
      <c r="C217" s="1043"/>
      <c r="D217" s="1043"/>
      <c r="E217" s="1043"/>
      <c r="F217" s="1054"/>
      <c r="G217" s="1055"/>
      <c r="H217" s="1055"/>
      <c r="I217" s="1056"/>
      <c r="J217" s="1045"/>
      <c r="K217" s="1045"/>
      <c r="L217" s="1045"/>
      <c r="M217" s="1045"/>
      <c r="N217" s="1045"/>
      <c r="O217" s="1045"/>
      <c r="P217" s="1045"/>
      <c r="Q217" s="1045"/>
      <c r="R217" s="1045"/>
      <c r="S217" s="1045"/>
      <c r="T217" s="1043"/>
      <c r="U217" s="1043"/>
      <c r="V217" s="516"/>
      <c r="W217" s="338"/>
      <c r="X217" s="516"/>
      <c r="Y217" s="339"/>
      <c r="Z217" s="340"/>
      <c r="AA217" s="341"/>
      <c r="AB217" s="341"/>
      <c r="AC217" s="341"/>
    </row>
    <row r="218" spans="1:29" ht="16.5" customHeight="1" x14ac:dyDescent="0.2">
      <c r="A218" s="1001"/>
      <c r="B218" s="1001"/>
      <c r="C218" s="1001"/>
      <c r="D218" s="1001"/>
      <c r="E218" s="1001"/>
      <c r="F218" s="1057" t="s">
        <v>311</v>
      </c>
      <c r="G218" s="1058"/>
      <c r="H218" s="1058"/>
      <c r="I218" s="1059"/>
      <c r="J218" s="1018"/>
      <c r="K218" s="1018"/>
      <c r="L218" s="1018"/>
      <c r="M218" s="1018"/>
      <c r="N218" s="1018"/>
      <c r="O218" s="1018"/>
      <c r="P218" s="1018"/>
      <c r="Q218" s="1018"/>
      <c r="R218" s="1018"/>
      <c r="S218" s="1018"/>
      <c r="T218" s="1001"/>
      <c r="U218" s="1001"/>
      <c r="V218" s="517"/>
      <c r="W218" s="342"/>
      <c r="X218" s="517"/>
      <c r="Y218" s="343"/>
      <c r="Z218" s="344"/>
      <c r="AA218" s="345"/>
      <c r="AB218" s="345"/>
      <c r="AC218" s="345"/>
    </row>
    <row r="219" spans="1:29" ht="16.5" customHeight="1" x14ac:dyDescent="0.2">
      <c r="A219" s="1001"/>
      <c r="B219" s="1001"/>
      <c r="C219" s="1001"/>
      <c r="D219" s="1001"/>
      <c r="E219" s="1001"/>
      <c r="F219" s="932" t="s">
        <v>312</v>
      </c>
      <c r="G219" s="933"/>
      <c r="H219" s="933"/>
      <c r="I219" s="1047"/>
      <c r="J219" s="1018" t="s">
        <v>310</v>
      </c>
      <c r="K219" s="1018"/>
      <c r="L219" s="1018"/>
      <c r="M219" s="1018"/>
      <c r="N219" s="1018"/>
      <c r="O219" s="1018"/>
      <c r="P219" s="1018"/>
      <c r="Q219" s="1018"/>
      <c r="R219" s="1018"/>
      <c r="S219" s="1018"/>
      <c r="T219" s="1001">
        <v>1</v>
      </c>
      <c r="U219" s="1001"/>
      <c r="V219" s="518" t="s">
        <v>287</v>
      </c>
      <c r="W219" s="346" t="s">
        <v>287</v>
      </c>
      <c r="X219" s="518" t="s">
        <v>287</v>
      </c>
      <c r="Y219" s="346"/>
      <c r="Z219" s="346"/>
      <c r="AA219" s="345"/>
      <c r="AB219" s="345"/>
      <c r="AC219" s="345"/>
    </row>
    <row r="220" spans="1:29" ht="16.5" customHeight="1" x14ac:dyDescent="0.2">
      <c r="A220" s="1001"/>
      <c r="B220" s="1001"/>
      <c r="C220" s="1001"/>
      <c r="D220" s="1001"/>
      <c r="E220" s="1001"/>
      <c r="F220" s="932" t="s">
        <v>313</v>
      </c>
      <c r="G220" s="933"/>
      <c r="H220" s="933"/>
      <c r="I220" s="1047"/>
      <c r="J220" s="1018"/>
      <c r="K220" s="1018"/>
      <c r="L220" s="1018"/>
      <c r="M220" s="1018"/>
      <c r="N220" s="1018"/>
      <c r="O220" s="1018"/>
      <c r="P220" s="1018"/>
      <c r="Q220" s="1018"/>
      <c r="R220" s="1018"/>
      <c r="S220" s="1018"/>
      <c r="T220" s="1001"/>
      <c r="U220" s="1001"/>
      <c r="V220" s="518"/>
      <c r="W220" s="346"/>
      <c r="X220" s="518"/>
      <c r="Y220" s="346"/>
      <c r="Z220" s="346"/>
      <c r="AA220" s="345"/>
      <c r="AB220" s="345"/>
      <c r="AC220" s="345"/>
    </row>
    <row r="221" spans="1:29" ht="16.5" customHeight="1" x14ac:dyDescent="0.2">
      <c r="A221" s="1001"/>
      <c r="B221" s="1001"/>
      <c r="C221" s="1001"/>
      <c r="D221" s="1001"/>
      <c r="E221" s="1001"/>
      <c r="F221" s="932" t="s">
        <v>258</v>
      </c>
      <c r="G221" s="933"/>
      <c r="H221" s="933"/>
      <c r="I221" s="1047"/>
      <c r="J221" s="1018"/>
      <c r="K221" s="1018"/>
      <c r="L221" s="1018"/>
      <c r="M221" s="1018"/>
      <c r="N221" s="1018"/>
      <c r="O221" s="1018"/>
      <c r="P221" s="1018"/>
      <c r="Q221" s="1018"/>
      <c r="R221" s="1018"/>
      <c r="S221" s="1018"/>
      <c r="T221" s="1001"/>
      <c r="U221" s="1001"/>
      <c r="V221" s="517"/>
      <c r="W221" s="342"/>
      <c r="X221" s="517"/>
      <c r="Y221" s="347"/>
      <c r="Z221" s="345"/>
      <c r="AA221" s="345"/>
      <c r="AB221" s="345"/>
      <c r="AC221" s="345"/>
    </row>
    <row r="222" spans="1:29" ht="16.5" customHeight="1" x14ac:dyDescent="0.25">
      <c r="A222" s="1011"/>
      <c r="B222" s="1011"/>
      <c r="C222" s="1011"/>
      <c r="D222" s="1011"/>
      <c r="E222" s="1011"/>
      <c r="F222" s="961"/>
      <c r="G222" s="962"/>
      <c r="H222" s="962"/>
      <c r="I222" s="1046"/>
      <c r="J222" s="1023"/>
      <c r="K222" s="1023"/>
      <c r="L222" s="1023"/>
      <c r="M222" s="1023"/>
      <c r="N222" s="1023"/>
      <c r="O222" s="1023"/>
      <c r="P222" s="1023"/>
      <c r="Q222" s="1023"/>
      <c r="R222" s="1023"/>
      <c r="S222" s="1023"/>
      <c r="T222" s="1011"/>
      <c r="U222" s="1011"/>
      <c r="V222" s="519"/>
      <c r="W222" s="350"/>
      <c r="X222" s="519"/>
      <c r="Y222" s="350"/>
      <c r="Z222" s="350"/>
      <c r="AA222" s="351"/>
      <c r="AB222" s="351"/>
      <c r="AC222" s="351"/>
    </row>
    <row r="223" spans="1:29" ht="16.5" customHeight="1" x14ac:dyDescent="0.2">
      <c r="A223" s="1043"/>
      <c r="B223" s="1043"/>
      <c r="C223" s="1043"/>
      <c r="D223" s="1043"/>
      <c r="E223" s="1043"/>
      <c r="F223" s="1044"/>
      <c r="G223" s="1044"/>
      <c r="H223" s="1044"/>
      <c r="I223" s="1044"/>
      <c r="J223" s="1045"/>
      <c r="K223" s="1045"/>
      <c r="L223" s="1045"/>
      <c r="M223" s="1045"/>
      <c r="N223" s="1045"/>
      <c r="O223" s="1045"/>
      <c r="P223" s="1045"/>
      <c r="Q223" s="1045"/>
      <c r="R223" s="1045"/>
      <c r="S223" s="1045"/>
      <c r="T223" s="1043"/>
      <c r="U223" s="1043"/>
      <c r="V223" s="516"/>
      <c r="W223" s="338"/>
      <c r="X223" s="516"/>
      <c r="Y223" s="339"/>
      <c r="Z223" s="340"/>
      <c r="AA223" s="341"/>
      <c r="AB223" s="341"/>
      <c r="AC223" s="341"/>
    </row>
    <row r="224" spans="1:29" ht="16.5" customHeight="1" x14ac:dyDescent="0.2">
      <c r="A224" s="1001"/>
      <c r="B224" s="1001"/>
      <c r="C224" s="1001"/>
      <c r="D224" s="1001"/>
      <c r="E224" s="1001"/>
      <c r="F224" s="1051"/>
      <c r="G224" s="1052"/>
      <c r="H224" s="1052"/>
      <c r="I224" s="1052"/>
      <c r="J224" s="1018"/>
      <c r="K224" s="1018"/>
      <c r="L224" s="1018"/>
      <c r="M224" s="1018"/>
      <c r="N224" s="1018"/>
      <c r="O224" s="1018"/>
      <c r="P224" s="1018"/>
      <c r="Q224" s="1018"/>
      <c r="R224" s="1018"/>
      <c r="S224" s="1018"/>
      <c r="T224" s="1001"/>
      <c r="U224" s="1001"/>
      <c r="V224" s="517"/>
      <c r="W224" s="342"/>
      <c r="X224" s="517"/>
      <c r="Y224" s="343"/>
      <c r="Z224" s="344"/>
      <c r="AA224" s="345"/>
      <c r="AB224" s="345"/>
      <c r="AC224" s="345"/>
    </row>
    <row r="225" spans="1:29" ht="16.5" customHeight="1" x14ac:dyDescent="0.2">
      <c r="A225" s="1001"/>
      <c r="B225" s="1001"/>
      <c r="C225" s="1001"/>
      <c r="D225" s="1001"/>
      <c r="E225" s="1001"/>
      <c r="F225" s="1051" t="s">
        <v>260</v>
      </c>
      <c r="G225" s="1052"/>
      <c r="H225" s="1052"/>
      <c r="I225" s="1052"/>
      <c r="J225" s="1018" t="s">
        <v>262</v>
      </c>
      <c r="K225" s="1018"/>
      <c r="L225" s="1018"/>
      <c r="M225" s="1018"/>
      <c r="N225" s="1018"/>
      <c r="O225" s="1018"/>
      <c r="P225" s="1018"/>
      <c r="Q225" s="1018"/>
      <c r="R225" s="1018"/>
      <c r="S225" s="1018"/>
      <c r="T225" s="1001">
        <v>1</v>
      </c>
      <c r="U225" s="1001"/>
      <c r="V225" s="518" t="s">
        <v>288</v>
      </c>
      <c r="W225" s="346" t="s">
        <v>288</v>
      </c>
      <c r="X225" s="518" t="s">
        <v>288</v>
      </c>
      <c r="Y225" s="346"/>
      <c r="Z225" s="346"/>
      <c r="AA225" s="345"/>
      <c r="AB225" s="345"/>
      <c r="AC225" s="345"/>
    </row>
    <row r="226" spans="1:29" ht="16.5" customHeight="1" x14ac:dyDescent="0.2">
      <c r="A226" s="1001"/>
      <c r="B226" s="1001"/>
      <c r="C226" s="1001"/>
      <c r="D226" s="1001"/>
      <c r="E226" s="1001"/>
      <c r="F226" s="1051" t="s">
        <v>261</v>
      </c>
      <c r="G226" s="1052"/>
      <c r="H226" s="1052"/>
      <c r="I226" s="1052"/>
      <c r="J226" s="1018"/>
      <c r="K226" s="1018"/>
      <c r="L226" s="1018"/>
      <c r="M226" s="1018"/>
      <c r="N226" s="1018"/>
      <c r="O226" s="1018"/>
      <c r="P226" s="1018"/>
      <c r="Q226" s="1018"/>
      <c r="R226" s="1018"/>
      <c r="S226" s="1018"/>
      <c r="T226" s="1001"/>
      <c r="U226" s="1001"/>
      <c r="V226" s="518"/>
      <c r="W226" s="346"/>
      <c r="X226" s="518"/>
      <c r="Y226" s="346"/>
      <c r="Z226" s="346"/>
      <c r="AA226" s="345"/>
      <c r="AB226" s="345"/>
      <c r="AC226" s="345"/>
    </row>
    <row r="227" spans="1:29" ht="16.5" customHeight="1" x14ac:dyDescent="0.2">
      <c r="A227" s="1001"/>
      <c r="B227" s="1001"/>
      <c r="C227" s="1001"/>
      <c r="D227" s="1001"/>
      <c r="E227" s="1001"/>
      <c r="F227" s="1020" t="s">
        <v>214</v>
      </c>
      <c r="G227" s="1020"/>
      <c r="H227" s="1020"/>
      <c r="I227" s="1020"/>
      <c r="J227" s="1018"/>
      <c r="K227" s="1018"/>
      <c r="L227" s="1018"/>
      <c r="M227" s="1018"/>
      <c r="N227" s="1018"/>
      <c r="O227" s="1018"/>
      <c r="P227" s="1018"/>
      <c r="Q227" s="1018"/>
      <c r="R227" s="1018"/>
      <c r="S227" s="1018"/>
      <c r="T227" s="1001"/>
      <c r="U227" s="1001"/>
      <c r="V227" s="517"/>
      <c r="W227" s="342"/>
      <c r="X227" s="517"/>
      <c r="Y227" s="347"/>
      <c r="Z227" s="345"/>
      <c r="AA227" s="345"/>
      <c r="AB227" s="345"/>
      <c r="AC227" s="345"/>
    </row>
    <row r="228" spans="1:29" ht="16.5" customHeight="1" x14ac:dyDescent="0.25">
      <c r="A228" s="1011"/>
      <c r="B228" s="1011"/>
      <c r="C228" s="1011"/>
      <c r="D228" s="1011"/>
      <c r="E228" s="1011"/>
      <c r="F228" s="1053"/>
      <c r="G228" s="1053"/>
      <c r="H228" s="1053"/>
      <c r="I228" s="1053"/>
      <c r="J228" s="1023"/>
      <c r="K228" s="1023"/>
      <c r="L228" s="1023"/>
      <c r="M228" s="1023"/>
      <c r="N228" s="1023"/>
      <c r="O228" s="1023"/>
      <c r="P228" s="1023"/>
      <c r="Q228" s="1023"/>
      <c r="R228" s="1023"/>
      <c r="S228" s="1023"/>
      <c r="T228" s="1011"/>
      <c r="U228" s="1011"/>
      <c r="V228" s="519"/>
      <c r="W228" s="350"/>
      <c r="X228" s="519"/>
      <c r="Y228" s="350"/>
      <c r="Z228" s="350"/>
      <c r="AA228" s="351"/>
      <c r="AB228" s="351"/>
      <c r="AC228" s="351"/>
    </row>
    <row r="229" spans="1:29" ht="16.5" customHeight="1" x14ac:dyDescent="0.2">
      <c r="A229" s="1043"/>
      <c r="B229" s="1043"/>
      <c r="C229" s="1043"/>
      <c r="D229" s="1043"/>
      <c r="E229" s="1043"/>
      <c r="F229" s="1044"/>
      <c r="G229" s="1044"/>
      <c r="H229" s="1044"/>
      <c r="I229" s="1044"/>
      <c r="J229" s="1045"/>
      <c r="K229" s="1045"/>
      <c r="L229" s="1045"/>
      <c r="M229" s="1045"/>
      <c r="N229" s="1045"/>
      <c r="O229" s="1045"/>
      <c r="P229" s="1045"/>
      <c r="Q229" s="1045"/>
      <c r="R229" s="1045"/>
      <c r="S229" s="1045"/>
      <c r="T229" s="1043"/>
      <c r="U229" s="1043"/>
      <c r="V229" s="516"/>
      <c r="W229" s="338"/>
      <c r="X229" s="516"/>
      <c r="Y229" s="339"/>
      <c r="Z229" s="340"/>
      <c r="AA229" s="341"/>
      <c r="AB229" s="341"/>
      <c r="AC229" s="341"/>
    </row>
    <row r="230" spans="1:29" ht="16.5" customHeight="1" x14ac:dyDescent="0.2">
      <c r="A230" s="1001"/>
      <c r="B230" s="1001"/>
      <c r="C230" s="1001"/>
      <c r="D230" s="1001"/>
      <c r="E230" s="1001"/>
      <c r="F230" s="961" t="s">
        <v>264</v>
      </c>
      <c r="G230" s="962"/>
      <c r="H230" s="962"/>
      <c r="I230" s="1046"/>
      <c r="J230" s="1018"/>
      <c r="K230" s="1018"/>
      <c r="L230" s="1018"/>
      <c r="M230" s="1018"/>
      <c r="N230" s="1018"/>
      <c r="O230" s="1018"/>
      <c r="P230" s="1018"/>
      <c r="Q230" s="1018"/>
      <c r="R230" s="1018"/>
      <c r="S230" s="1018"/>
      <c r="T230" s="1001"/>
      <c r="U230" s="1001"/>
      <c r="V230" s="517" t="s">
        <v>288</v>
      </c>
      <c r="W230" s="342" t="s">
        <v>288</v>
      </c>
      <c r="X230" s="517" t="s">
        <v>288</v>
      </c>
      <c r="Y230" s="343"/>
      <c r="Z230" s="344"/>
      <c r="AA230" s="345"/>
      <c r="AB230" s="345"/>
      <c r="AC230" s="345"/>
    </row>
    <row r="231" spans="1:29" ht="16.5" customHeight="1" x14ac:dyDescent="0.2">
      <c r="A231" s="1001"/>
      <c r="B231" s="1001"/>
      <c r="C231" s="1001"/>
      <c r="D231" s="1001"/>
      <c r="E231" s="1001"/>
      <c r="F231" s="932" t="s">
        <v>266</v>
      </c>
      <c r="G231" s="933"/>
      <c r="H231" s="933"/>
      <c r="I231" s="1047"/>
      <c r="J231" s="1018" t="s">
        <v>262</v>
      </c>
      <c r="K231" s="1018"/>
      <c r="L231" s="1018"/>
      <c r="M231" s="1018"/>
      <c r="N231" s="1018"/>
      <c r="O231" s="1018"/>
      <c r="P231" s="1018"/>
      <c r="Q231" s="1018"/>
      <c r="R231" s="1018"/>
      <c r="S231" s="1018"/>
      <c r="T231" s="1001">
        <v>1</v>
      </c>
      <c r="U231" s="1001"/>
      <c r="V231" s="518"/>
      <c r="W231" s="346"/>
      <c r="X231" s="518"/>
      <c r="Y231" s="346"/>
      <c r="Z231" s="346"/>
      <c r="AA231" s="345"/>
      <c r="AB231" s="345"/>
      <c r="AC231" s="345"/>
    </row>
    <row r="232" spans="1:29" ht="16.5" customHeight="1" x14ac:dyDescent="0.2">
      <c r="A232" s="1001"/>
      <c r="B232" s="1001"/>
      <c r="C232" s="1001"/>
      <c r="D232" s="1001"/>
      <c r="E232" s="1001"/>
      <c r="F232" s="932" t="s">
        <v>268</v>
      </c>
      <c r="G232" s="933"/>
      <c r="H232" s="933"/>
      <c r="I232" s="1047"/>
      <c r="J232" s="1018"/>
      <c r="K232" s="1018"/>
      <c r="L232" s="1018"/>
      <c r="M232" s="1018"/>
      <c r="N232" s="1018"/>
      <c r="O232" s="1018"/>
      <c r="P232" s="1018"/>
      <c r="Q232" s="1018"/>
      <c r="R232" s="1018"/>
      <c r="S232" s="1018"/>
      <c r="T232" s="1001"/>
      <c r="U232" s="1001"/>
      <c r="V232" s="518"/>
      <c r="W232" s="346"/>
      <c r="X232" s="518"/>
      <c r="Y232" s="346"/>
      <c r="Z232" s="346"/>
      <c r="AA232" s="345"/>
      <c r="AB232" s="345"/>
      <c r="AC232" s="345"/>
    </row>
    <row r="233" spans="1:29" ht="16.5" customHeight="1" x14ac:dyDescent="0.2">
      <c r="A233" s="1001"/>
      <c r="B233" s="1001"/>
      <c r="C233" s="1001"/>
      <c r="D233" s="1001"/>
      <c r="E233" s="1001"/>
      <c r="F233" s="932" t="s">
        <v>270</v>
      </c>
      <c r="G233" s="933"/>
      <c r="H233" s="933"/>
      <c r="I233" s="1047"/>
      <c r="J233" s="1018"/>
      <c r="K233" s="1018"/>
      <c r="L233" s="1018"/>
      <c r="M233" s="1018"/>
      <c r="N233" s="1018"/>
      <c r="O233" s="1018"/>
      <c r="P233" s="1018"/>
      <c r="Q233" s="1018"/>
      <c r="R233" s="1018"/>
      <c r="S233" s="1018"/>
      <c r="T233" s="1001"/>
      <c r="U233" s="1001"/>
      <c r="V233" s="517"/>
      <c r="W233" s="342"/>
      <c r="X233" s="517"/>
      <c r="Y233" s="347"/>
      <c r="Z233" s="345"/>
      <c r="AA233" s="345"/>
      <c r="AB233" s="345"/>
      <c r="AC233" s="345"/>
    </row>
    <row r="234" spans="1:29" ht="16.5" customHeight="1" x14ac:dyDescent="0.25">
      <c r="A234" s="1011"/>
      <c r="B234" s="1011"/>
      <c r="C234" s="1011"/>
      <c r="D234" s="1011"/>
      <c r="E234" s="1011"/>
      <c r="F234" s="1048" t="s">
        <v>258</v>
      </c>
      <c r="G234" s="1049"/>
      <c r="H234" s="1049"/>
      <c r="I234" s="1050"/>
      <c r="J234" s="1023"/>
      <c r="K234" s="1023"/>
      <c r="L234" s="1023"/>
      <c r="M234" s="1023"/>
      <c r="N234" s="1023"/>
      <c r="O234" s="1023"/>
      <c r="P234" s="1023"/>
      <c r="Q234" s="1023"/>
      <c r="R234" s="1023"/>
      <c r="S234" s="1023"/>
      <c r="T234" s="1011"/>
      <c r="U234" s="1011"/>
      <c r="V234" s="519"/>
      <c r="W234" s="350"/>
      <c r="X234" s="519"/>
      <c r="Y234" s="350"/>
      <c r="Z234" s="350"/>
      <c r="AA234" s="351"/>
      <c r="AB234" s="351"/>
      <c r="AC234" s="351"/>
    </row>
    <row r="235" spans="1:29" ht="16.5" customHeight="1" x14ac:dyDescent="0.2">
      <c r="A235" s="1024"/>
      <c r="B235" s="1024"/>
      <c r="C235" s="1024"/>
      <c r="D235" s="1024"/>
      <c r="E235" s="1024"/>
      <c r="F235" s="1025" t="s">
        <v>465</v>
      </c>
      <c r="G235" s="1026"/>
      <c r="H235" s="1026"/>
      <c r="I235" s="1027"/>
      <c r="J235" s="1034" t="s">
        <v>372</v>
      </c>
      <c r="K235" s="1035"/>
      <c r="L235" s="1035"/>
      <c r="M235" s="1035"/>
      <c r="N235" s="1035"/>
      <c r="O235" s="1035"/>
      <c r="P235" s="1035"/>
      <c r="Q235" s="1035"/>
      <c r="R235" s="1035"/>
      <c r="S235" s="1036"/>
      <c r="T235" s="1034">
        <v>1</v>
      </c>
      <c r="U235" s="1036"/>
      <c r="V235" s="526"/>
      <c r="W235" s="435"/>
      <c r="X235" s="526"/>
      <c r="Y235" s="435"/>
      <c r="Z235" s="419"/>
      <c r="AA235" s="420"/>
      <c r="AB235" s="420"/>
      <c r="AC235" s="420"/>
    </row>
    <row r="236" spans="1:29" ht="16.5" customHeight="1" x14ac:dyDescent="0.2">
      <c r="A236" s="1024"/>
      <c r="B236" s="1024"/>
      <c r="C236" s="1024"/>
      <c r="D236" s="1024"/>
      <c r="E236" s="1024"/>
      <c r="F236" s="1028"/>
      <c r="G236" s="1029"/>
      <c r="H236" s="1029"/>
      <c r="I236" s="1030"/>
      <c r="J236" s="1037"/>
      <c r="K236" s="1038"/>
      <c r="L236" s="1038"/>
      <c r="M236" s="1038"/>
      <c r="N236" s="1038"/>
      <c r="O236" s="1038"/>
      <c r="P236" s="1038"/>
      <c r="Q236" s="1038"/>
      <c r="R236" s="1038"/>
      <c r="S236" s="1039"/>
      <c r="T236" s="1037"/>
      <c r="U236" s="1039"/>
      <c r="V236" s="527"/>
      <c r="W236" s="414"/>
      <c r="X236" s="527"/>
      <c r="Y236" s="414"/>
      <c r="Z236" s="415"/>
      <c r="AA236" s="416"/>
      <c r="AB236" s="416"/>
      <c r="AC236" s="416"/>
    </row>
    <row r="237" spans="1:29" ht="16.5" customHeight="1" x14ac:dyDescent="0.2">
      <c r="A237" s="1024"/>
      <c r="B237" s="1024"/>
      <c r="C237" s="1024"/>
      <c r="D237" s="1024"/>
      <c r="E237" s="1024"/>
      <c r="F237" s="1028"/>
      <c r="G237" s="1029"/>
      <c r="H237" s="1029"/>
      <c r="I237" s="1030"/>
      <c r="J237" s="1037"/>
      <c r="K237" s="1038"/>
      <c r="L237" s="1038"/>
      <c r="M237" s="1038"/>
      <c r="N237" s="1038"/>
      <c r="O237" s="1038"/>
      <c r="P237" s="1038"/>
      <c r="Q237" s="1038"/>
      <c r="R237" s="1038"/>
      <c r="S237" s="1039"/>
      <c r="T237" s="1037"/>
      <c r="U237" s="1039"/>
      <c r="V237" s="518" t="s">
        <v>287</v>
      </c>
      <c r="W237" s="346" t="s">
        <v>287</v>
      </c>
      <c r="X237" s="518" t="s">
        <v>287</v>
      </c>
      <c r="Y237" s="417"/>
      <c r="Z237" s="417"/>
      <c r="AA237" s="416"/>
      <c r="AB237" s="416"/>
      <c r="AC237" s="416"/>
    </row>
    <row r="238" spans="1:29" s="21" customFormat="1" ht="15.75" x14ac:dyDescent="0.2">
      <c r="A238" s="1024"/>
      <c r="B238" s="1024"/>
      <c r="C238" s="1024"/>
      <c r="D238" s="1024"/>
      <c r="E238" s="1024"/>
      <c r="F238" s="1028"/>
      <c r="G238" s="1029"/>
      <c r="H238" s="1029"/>
      <c r="I238" s="1030"/>
      <c r="J238" s="1037"/>
      <c r="K238" s="1038"/>
      <c r="L238" s="1038"/>
      <c r="M238" s="1038"/>
      <c r="N238" s="1038"/>
      <c r="O238" s="1038"/>
      <c r="P238" s="1038"/>
      <c r="Q238" s="1038"/>
      <c r="R238" s="1038"/>
      <c r="S238" s="1039"/>
      <c r="T238" s="1037"/>
      <c r="U238" s="1039"/>
      <c r="V238" s="528"/>
      <c r="W238" s="417"/>
      <c r="X238" s="528"/>
      <c r="Y238" s="417"/>
      <c r="Z238" s="417"/>
      <c r="AA238" s="416"/>
      <c r="AB238" s="416"/>
      <c r="AC238" s="416"/>
    </row>
    <row r="239" spans="1:29" s="21" customFormat="1" ht="15.75" x14ac:dyDescent="0.2">
      <c r="A239" s="1024"/>
      <c r="B239" s="1024"/>
      <c r="C239" s="1024"/>
      <c r="D239" s="1024"/>
      <c r="E239" s="1024"/>
      <c r="F239" s="1028"/>
      <c r="G239" s="1029"/>
      <c r="H239" s="1029"/>
      <c r="I239" s="1030"/>
      <c r="J239" s="1037"/>
      <c r="K239" s="1038"/>
      <c r="L239" s="1038"/>
      <c r="M239" s="1038"/>
      <c r="N239" s="1038"/>
      <c r="O239" s="1038"/>
      <c r="P239" s="1038"/>
      <c r="Q239" s="1038"/>
      <c r="R239" s="1038"/>
      <c r="S239" s="1039"/>
      <c r="T239" s="1037"/>
      <c r="U239" s="1039"/>
      <c r="V239" s="527"/>
      <c r="W239" s="414"/>
      <c r="X239" s="527"/>
      <c r="Y239" s="418"/>
      <c r="Z239" s="416"/>
      <c r="AA239" s="416"/>
      <c r="AB239" s="416"/>
      <c r="AC239" s="416"/>
    </row>
    <row r="240" spans="1:29" s="21" customFormat="1" ht="15.75" x14ac:dyDescent="0.2">
      <c r="A240" s="1024"/>
      <c r="B240" s="1024"/>
      <c r="C240" s="1024"/>
      <c r="D240" s="1024"/>
      <c r="E240" s="1024"/>
      <c r="F240" s="1031"/>
      <c r="G240" s="1032"/>
      <c r="H240" s="1032"/>
      <c r="I240" s="1033"/>
      <c r="J240" s="1040"/>
      <c r="K240" s="1041"/>
      <c r="L240" s="1041"/>
      <c r="M240" s="1041"/>
      <c r="N240" s="1041"/>
      <c r="O240" s="1041"/>
      <c r="P240" s="1041"/>
      <c r="Q240" s="1041"/>
      <c r="R240" s="1041"/>
      <c r="S240" s="1042"/>
      <c r="T240" s="1040"/>
      <c r="U240" s="1042"/>
      <c r="V240" s="529"/>
      <c r="W240" s="421"/>
      <c r="X240" s="529"/>
      <c r="Y240" s="421"/>
      <c r="Z240" s="421"/>
      <c r="AA240" s="422"/>
      <c r="AB240" s="422"/>
      <c r="AC240" s="422"/>
    </row>
    <row r="241" spans="1:29" s="21" customFormat="1" ht="14.25" x14ac:dyDescent="0.2">
      <c r="A241" s="140"/>
      <c r="B241" s="140"/>
      <c r="C241" s="140"/>
      <c r="D241" s="140"/>
      <c r="E241" s="140"/>
      <c r="F241" s="164"/>
      <c r="G241" s="165"/>
      <c r="H241" s="165"/>
      <c r="I241" s="165"/>
      <c r="J241" s="140"/>
      <c r="K241" s="140"/>
      <c r="L241" s="140"/>
      <c r="M241" s="140"/>
      <c r="N241" s="140"/>
      <c r="O241" s="140"/>
      <c r="P241" s="140"/>
      <c r="Q241" s="140"/>
      <c r="R241" s="140"/>
      <c r="S241" s="140"/>
      <c r="T241" s="140"/>
      <c r="U241" s="140"/>
      <c r="V241" s="503"/>
      <c r="W241" s="140"/>
      <c r="X241" s="503"/>
      <c r="Y241" s="140"/>
      <c r="Z241" s="140"/>
      <c r="AA241" s="140"/>
      <c r="AB241" s="36"/>
      <c r="AC241" s="36"/>
    </row>
    <row r="242" spans="1:29" s="21" customFormat="1" ht="14.25" x14ac:dyDescent="0.2">
      <c r="A242" s="140"/>
      <c r="B242" s="140"/>
      <c r="C242" s="140"/>
      <c r="D242" s="140"/>
      <c r="E242" s="140"/>
      <c r="F242" s="164"/>
      <c r="G242" s="165"/>
      <c r="H242" s="165"/>
      <c r="I242" s="165"/>
      <c r="J242" s="140"/>
      <c r="K242" s="140"/>
      <c r="L242" s="140"/>
      <c r="M242" s="140"/>
      <c r="N242" s="140"/>
      <c r="O242" s="140"/>
      <c r="P242" s="140"/>
      <c r="Q242" s="140"/>
      <c r="R242" s="140"/>
      <c r="S242" s="140"/>
      <c r="T242" s="140"/>
      <c r="U242" s="140"/>
      <c r="V242" s="503"/>
      <c r="W242" s="140"/>
      <c r="X242" s="503"/>
      <c r="Y242" s="140"/>
      <c r="Z242" s="140"/>
      <c r="AA242" s="140"/>
      <c r="AB242" s="36"/>
      <c r="AC242" s="36"/>
    </row>
    <row r="243" spans="1:29" s="21" customFormat="1" ht="14.25" x14ac:dyDescent="0.2">
      <c r="A243" s="140"/>
      <c r="B243" s="140"/>
      <c r="C243" s="140"/>
      <c r="D243" s="140"/>
      <c r="E243" s="140"/>
      <c r="F243" s="164"/>
      <c r="G243" s="165"/>
      <c r="H243" s="165"/>
      <c r="I243" s="165"/>
      <c r="J243" s="140"/>
      <c r="K243" s="140"/>
      <c r="L243" s="140"/>
      <c r="M243" s="140"/>
      <c r="N243" s="140"/>
      <c r="O243" s="140"/>
      <c r="P243" s="140"/>
      <c r="Q243" s="140"/>
      <c r="R243" s="140"/>
      <c r="S243" s="140"/>
      <c r="T243" s="140"/>
      <c r="U243" s="140"/>
      <c r="V243" s="503"/>
      <c r="W243" s="140"/>
      <c r="X243" s="503"/>
      <c r="Y243" s="140"/>
      <c r="Z243" s="140"/>
      <c r="AA243" s="140"/>
      <c r="AB243" s="36"/>
      <c r="AC243" s="36"/>
    </row>
    <row r="244" spans="1:29" ht="14.25" x14ac:dyDescent="0.2">
      <c r="A244" s="140"/>
      <c r="B244" s="140"/>
      <c r="C244" s="140"/>
      <c r="D244" s="140"/>
      <c r="E244" s="140"/>
      <c r="F244" s="164"/>
      <c r="G244" s="165"/>
      <c r="H244" s="165"/>
      <c r="I244" s="165"/>
      <c r="J244" s="140"/>
      <c r="K244" s="140"/>
      <c r="L244" s="140"/>
      <c r="M244" s="140"/>
      <c r="N244" s="140"/>
      <c r="O244" s="140"/>
      <c r="P244" s="140"/>
      <c r="Q244" s="140"/>
      <c r="R244" s="140"/>
      <c r="S244" s="140"/>
      <c r="T244" s="140"/>
      <c r="U244" s="140"/>
      <c r="V244" s="503"/>
      <c r="W244" s="140"/>
      <c r="X244" s="503"/>
      <c r="Y244" s="140"/>
      <c r="Z244" s="140"/>
      <c r="AA244" s="140"/>
      <c r="AB244" s="36"/>
      <c r="AC244" s="36"/>
    </row>
    <row r="245" spans="1:29" ht="14.25" x14ac:dyDescent="0.2">
      <c r="A245" s="140"/>
      <c r="B245" s="140"/>
      <c r="C245" s="140"/>
      <c r="D245" s="140"/>
      <c r="E245" s="140"/>
      <c r="F245" s="164"/>
      <c r="G245" s="165"/>
      <c r="H245" s="165"/>
      <c r="I245" s="165"/>
      <c r="J245" s="140"/>
      <c r="K245" s="140"/>
      <c r="L245" s="140"/>
      <c r="M245" s="140"/>
      <c r="N245" s="140"/>
      <c r="O245" s="140"/>
      <c r="P245" s="140"/>
      <c r="Q245" s="140"/>
      <c r="R245" s="140"/>
      <c r="S245" s="140"/>
      <c r="T245" s="140"/>
      <c r="U245" s="140"/>
      <c r="V245" s="503"/>
      <c r="W245" s="140"/>
      <c r="X245" s="503"/>
      <c r="Y245" s="140"/>
      <c r="Z245" s="140"/>
      <c r="AA245" s="140"/>
      <c r="AB245" s="36"/>
      <c r="AC245" s="36"/>
    </row>
    <row r="246" spans="1:29" ht="14.25" x14ac:dyDescent="0.2">
      <c r="A246" s="140"/>
      <c r="B246" s="140"/>
      <c r="C246" s="140"/>
      <c r="D246" s="140"/>
      <c r="E246" s="140"/>
      <c r="F246" s="164"/>
      <c r="G246" s="165"/>
      <c r="H246" s="165"/>
      <c r="I246" s="165"/>
      <c r="J246" s="140"/>
      <c r="K246" s="140"/>
      <c r="L246" s="140"/>
      <c r="M246" s="140"/>
      <c r="N246" s="140"/>
      <c r="O246" s="140"/>
      <c r="P246" s="140"/>
      <c r="Q246" s="140"/>
      <c r="R246" s="140"/>
      <c r="S246" s="140"/>
      <c r="T246" s="140"/>
      <c r="U246" s="140"/>
      <c r="V246" s="503"/>
      <c r="W246" s="140"/>
      <c r="X246" s="503"/>
      <c r="Y246" s="140"/>
      <c r="Z246" s="140"/>
      <c r="AA246" s="140"/>
      <c r="AB246" s="36"/>
      <c r="AC246" s="36"/>
    </row>
    <row r="247" spans="1:29" ht="14.25" x14ac:dyDescent="0.2">
      <c r="A247" s="140"/>
      <c r="B247" s="140"/>
      <c r="C247" s="140"/>
      <c r="D247" s="140"/>
      <c r="E247" s="140"/>
      <c r="F247" s="164"/>
      <c r="G247" s="165"/>
      <c r="H247" s="165"/>
      <c r="I247" s="165"/>
      <c r="J247" s="140"/>
      <c r="K247" s="140"/>
      <c r="L247" s="140"/>
      <c r="M247" s="140"/>
      <c r="N247" s="140"/>
      <c r="O247" s="140"/>
      <c r="P247" s="140"/>
      <c r="Q247" s="140"/>
      <c r="R247" s="140"/>
      <c r="S247" s="140"/>
      <c r="T247" s="140"/>
      <c r="U247" s="140"/>
      <c r="V247" s="503"/>
      <c r="W247" s="140"/>
      <c r="X247" s="503"/>
      <c r="Y247" s="140"/>
      <c r="Z247" s="140"/>
      <c r="AA247" s="140"/>
      <c r="AB247" s="36"/>
      <c r="AC247" s="36"/>
    </row>
    <row r="248" spans="1:29" ht="14.25" x14ac:dyDescent="0.2">
      <c r="A248" s="140"/>
      <c r="B248" s="140"/>
      <c r="C248" s="140"/>
      <c r="D248" s="140"/>
      <c r="E248" s="140"/>
      <c r="F248" s="164"/>
      <c r="G248" s="165"/>
      <c r="H248" s="165"/>
      <c r="I248" s="165"/>
      <c r="J248" s="140"/>
      <c r="K248" s="140"/>
      <c r="L248" s="140"/>
      <c r="M248" s="140"/>
      <c r="N248" s="140"/>
      <c r="O248" s="140"/>
      <c r="P248" s="140"/>
      <c r="Q248" s="140"/>
      <c r="R248" s="140"/>
      <c r="S248" s="140"/>
      <c r="T248" s="140"/>
      <c r="U248" s="140"/>
      <c r="V248" s="503"/>
      <c r="W248" s="140"/>
      <c r="X248" s="503"/>
      <c r="Y248" s="140"/>
      <c r="Z248" s="140"/>
      <c r="AA248" s="140"/>
      <c r="AB248" s="36"/>
      <c r="AC248" s="36"/>
    </row>
    <row r="249" spans="1:29" ht="14.25" x14ac:dyDescent="0.2">
      <c r="A249" s="140"/>
      <c r="B249" s="140"/>
      <c r="C249" s="140"/>
      <c r="D249" s="140"/>
      <c r="E249" s="140"/>
      <c r="F249" s="164"/>
      <c r="G249" s="165"/>
      <c r="H249" s="165"/>
      <c r="I249" s="165"/>
      <c r="J249" s="140"/>
      <c r="K249" s="140"/>
      <c r="L249" s="140"/>
      <c r="M249" s="140"/>
      <c r="N249" s="140"/>
      <c r="O249" s="140"/>
      <c r="P249" s="140"/>
      <c r="Q249" s="140"/>
      <c r="R249" s="140"/>
      <c r="S249" s="140"/>
      <c r="T249" s="140"/>
      <c r="U249" s="140"/>
      <c r="V249" s="503"/>
      <c r="W249" s="140"/>
      <c r="X249" s="503"/>
      <c r="Y249" s="140"/>
      <c r="Z249" s="140"/>
      <c r="AA249" s="140"/>
      <c r="AB249" s="36"/>
      <c r="AC249" s="36"/>
    </row>
    <row r="250" spans="1:29" ht="14.25" x14ac:dyDescent="0.2">
      <c r="A250" s="140"/>
      <c r="B250" s="140"/>
      <c r="C250" s="140"/>
      <c r="D250" s="140"/>
      <c r="E250" s="140"/>
      <c r="F250" s="164"/>
      <c r="G250" s="165"/>
      <c r="H250" s="165"/>
      <c r="I250" s="165"/>
      <c r="J250" s="140"/>
      <c r="K250" s="140"/>
      <c r="L250" s="140"/>
      <c r="M250" s="140"/>
      <c r="N250" s="140"/>
      <c r="O250" s="140"/>
      <c r="P250" s="140"/>
      <c r="Q250" s="140"/>
      <c r="R250" s="140"/>
      <c r="S250" s="140"/>
      <c r="T250" s="140"/>
      <c r="U250" s="140"/>
      <c r="V250" s="503"/>
      <c r="W250" s="140"/>
      <c r="X250" s="503"/>
      <c r="Y250" s="140"/>
      <c r="Z250" s="140"/>
      <c r="AA250" s="140"/>
      <c r="AB250" s="36"/>
      <c r="AC250" s="36"/>
    </row>
    <row r="251" spans="1:29" ht="14.25" x14ac:dyDescent="0.2">
      <c r="A251" s="140"/>
      <c r="B251" s="140"/>
      <c r="C251" s="140"/>
      <c r="D251" s="140"/>
      <c r="E251" s="140"/>
      <c r="F251" s="164"/>
      <c r="G251" s="165"/>
      <c r="H251" s="165"/>
      <c r="I251" s="165"/>
      <c r="J251" s="140"/>
      <c r="K251" s="140"/>
      <c r="L251" s="140"/>
      <c r="M251" s="140"/>
      <c r="N251" s="140"/>
      <c r="O251" s="140"/>
      <c r="P251" s="140"/>
      <c r="Q251" s="140"/>
      <c r="R251" s="140"/>
      <c r="S251" s="140"/>
      <c r="T251" s="140"/>
      <c r="U251" s="140"/>
      <c r="V251" s="503"/>
      <c r="W251" s="140"/>
      <c r="X251" s="503"/>
      <c r="Y251" s="140"/>
      <c r="Z251" s="140"/>
      <c r="AA251" s="140"/>
      <c r="AB251" s="36"/>
      <c r="AC251" s="36"/>
    </row>
    <row r="252" spans="1:29" ht="14.25" x14ac:dyDescent="0.2">
      <c r="A252" s="140"/>
      <c r="B252" s="140"/>
      <c r="C252" s="140"/>
      <c r="D252" s="140"/>
      <c r="E252" s="140"/>
      <c r="F252" s="164"/>
      <c r="G252" s="165"/>
      <c r="H252" s="165"/>
      <c r="I252" s="165"/>
      <c r="J252" s="140"/>
      <c r="K252" s="140"/>
      <c r="L252" s="140"/>
      <c r="M252" s="140"/>
      <c r="N252" s="140"/>
      <c r="O252" s="140"/>
      <c r="P252" s="140"/>
      <c r="Q252" s="140"/>
      <c r="R252" s="140"/>
      <c r="S252" s="140"/>
      <c r="T252" s="140"/>
      <c r="U252" s="140"/>
      <c r="V252" s="503"/>
      <c r="W252" s="140"/>
      <c r="X252" s="503"/>
      <c r="Y252" s="140"/>
      <c r="Z252" s="140"/>
      <c r="AA252" s="140"/>
      <c r="AB252" s="36"/>
      <c r="AC252" s="36"/>
    </row>
    <row r="253" spans="1:29" ht="14.25" x14ac:dyDescent="0.2">
      <c r="A253" s="140"/>
      <c r="B253" s="140"/>
      <c r="C253" s="140"/>
      <c r="D253" s="140"/>
      <c r="E253" s="140"/>
      <c r="F253" s="164"/>
      <c r="G253" s="165"/>
      <c r="H253" s="165"/>
      <c r="I253" s="165"/>
      <c r="J253" s="140"/>
      <c r="K253" s="140"/>
      <c r="L253" s="140"/>
      <c r="M253" s="140"/>
      <c r="N253" s="140"/>
      <c r="O253" s="140"/>
      <c r="P253" s="140"/>
      <c r="Q253" s="140"/>
      <c r="R253" s="140"/>
      <c r="S253" s="140"/>
      <c r="T253" s="140"/>
      <c r="U253" s="140"/>
      <c r="V253" s="503"/>
      <c r="W253" s="140"/>
      <c r="X253" s="503"/>
      <c r="Y253" s="140"/>
      <c r="Z253" s="140"/>
      <c r="AA253" s="140"/>
      <c r="AB253" s="36"/>
      <c r="AC253" s="36"/>
    </row>
    <row r="254" spans="1:29" ht="14.25" x14ac:dyDescent="0.2">
      <c r="A254" s="140"/>
      <c r="B254" s="140"/>
      <c r="C254" s="140"/>
      <c r="D254" s="140"/>
      <c r="E254" s="140"/>
      <c r="F254" s="164"/>
      <c r="G254" s="165"/>
      <c r="H254" s="165"/>
      <c r="I254" s="165"/>
      <c r="J254" s="140"/>
      <c r="K254" s="140"/>
      <c r="L254" s="140"/>
      <c r="M254" s="140"/>
      <c r="N254" s="140"/>
      <c r="O254" s="140"/>
      <c r="P254" s="140"/>
      <c r="Q254" s="140"/>
      <c r="R254" s="140"/>
      <c r="S254" s="140"/>
      <c r="T254" s="140"/>
      <c r="U254" s="140"/>
      <c r="V254" s="503"/>
      <c r="W254" s="140"/>
      <c r="X254" s="503"/>
      <c r="Y254" s="140"/>
      <c r="Z254" s="140"/>
      <c r="AA254" s="140"/>
      <c r="AB254" s="36"/>
      <c r="AC254" s="36"/>
    </row>
    <row r="255" spans="1:29" ht="14.25" x14ac:dyDescent="0.2">
      <c r="A255" s="140"/>
      <c r="B255" s="140"/>
      <c r="C255" s="140"/>
      <c r="D255" s="140"/>
      <c r="E255" s="140"/>
      <c r="F255" s="164"/>
      <c r="G255" s="165"/>
      <c r="H255" s="165"/>
      <c r="I255" s="165"/>
      <c r="J255" s="140"/>
      <c r="K255" s="140"/>
      <c r="L255" s="140"/>
      <c r="M255" s="140"/>
      <c r="N255" s="140"/>
      <c r="O255" s="140"/>
      <c r="P255" s="140"/>
      <c r="Q255" s="140"/>
      <c r="R255" s="140"/>
      <c r="S255" s="140"/>
      <c r="T255" s="140"/>
      <c r="U255" s="140"/>
      <c r="V255" s="503"/>
      <c r="W255" s="140"/>
      <c r="X255" s="503"/>
      <c r="Y255" s="140"/>
      <c r="Z255" s="140"/>
      <c r="AA255" s="140"/>
      <c r="AB255" s="36"/>
      <c r="AC255" s="36"/>
    </row>
    <row r="256" spans="1:29" ht="14.25" x14ac:dyDescent="0.2">
      <c r="A256" s="140"/>
      <c r="B256" s="140"/>
      <c r="C256" s="140"/>
      <c r="D256" s="140"/>
      <c r="E256" s="140"/>
      <c r="F256" s="164"/>
      <c r="G256" s="165"/>
      <c r="H256" s="165"/>
      <c r="I256" s="165"/>
      <c r="J256" s="140"/>
      <c r="K256" s="140"/>
      <c r="L256" s="140"/>
      <c r="M256" s="140"/>
      <c r="N256" s="140"/>
      <c r="O256" s="140"/>
      <c r="P256" s="140"/>
      <c r="Q256" s="140"/>
      <c r="R256" s="140"/>
      <c r="S256" s="140"/>
      <c r="T256" s="140"/>
      <c r="U256" s="140"/>
      <c r="V256" s="503"/>
      <c r="W256" s="140"/>
      <c r="X256" s="503"/>
      <c r="Y256" s="140"/>
      <c r="Z256" s="140"/>
      <c r="AA256" s="140"/>
      <c r="AB256" s="36"/>
      <c r="AC256" s="36"/>
    </row>
    <row r="257" spans="1:29" ht="14.25" x14ac:dyDescent="0.2">
      <c r="A257" s="140"/>
      <c r="B257" s="140"/>
      <c r="C257" s="140"/>
      <c r="D257" s="140"/>
      <c r="E257" s="140"/>
      <c r="F257" s="164"/>
      <c r="G257" s="165"/>
      <c r="H257" s="165"/>
      <c r="I257" s="165"/>
      <c r="J257" s="140"/>
      <c r="K257" s="140"/>
      <c r="L257" s="140"/>
      <c r="M257" s="140"/>
      <c r="N257" s="140"/>
      <c r="O257" s="140"/>
      <c r="P257" s="140"/>
      <c r="Q257" s="140"/>
      <c r="R257" s="140"/>
      <c r="S257" s="140"/>
      <c r="T257" s="140"/>
      <c r="U257" s="140"/>
      <c r="V257" s="503"/>
      <c r="W257" s="140"/>
      <c r="X257" s="503"/>
      <c r="Y257" s="140"/>
      <c r="Z257" s="140"/>
      <c r="AA257" s="140"/>
      <c r="AB257" s="36"/>
      <c r="AC257" s="36"/>
    </row>
    <row r="258" spans="1:29" ht="14.25" x14ac:dyDescent="0.2">
      <c r="A258" s="140"/>
      <c r="B258" s="140"/>
      <c r="C258" s="140"/>
      <c r="D258" s="140"/>
      <c r="E258" s="140"/>
      <c r="F258" s="164"/>
      <c r="G258" s="165"/>
      <c r="H258" s="165"/>
      <c r="I258" s="165"/>
      <c r="J258" s="140"/>
      <c r="K258" s="140"/>
      <c r="L258" s="140"/>
      <c r="M258" s="140"/>
      <c r="N258" s="140"/>
      <c r="O258" s="140"/>
      <c r="P258" s="140"/>
      <c r="Q258" s="140"/>
      <c r="R258" s="140"/>
      <c r="S258" s="140"/>
      <c r="T258" s="140"/>
      <c r="U258" s="140"/>
      <c r="V258" s="503"/>
      <c r="W258" s="140"/>
      <c r="X258" s="503"/>
      <c r="Y258" s="140"/>
      <c r="Z258" s="140"/>
      <c r="AA258" s="140"/>
      <c r="AB258" s="36"/>
      <c r="AC258" s="36"/>
    </row>
    <row r="259" spans="1:29" ht="14.25" x14ac:dyDescent="0.2">
      <c r="A259" s="140"/>
      <c r="B259" s="140"/>
      <c r="C259" s="140"/>
      <c r="D259" s="140"/>
      <c r="E259" s="140"/>
      <c r="F259" s="164"/>
      <c r="G259" s="165"/>
      <c r="H259" s="165"/>
      <c r="I259" s="165"/>
      <c r="J259" s="140"/>
      <c r="K259" s="140"/>
      <c r="L259" s="140"/>
      <c r="M259" s="140"/>
      <c r="N259" s="140"/>
      <c r="O259" s="140"/>
      <c r="P259" s="140"/>
      <c r="Q259" s="140"/>
      <c r="R259" s="140"/>
      <c r="S259" s="140"/>
      <c r="T259" s="140"/>
      <c r="U259" s="140"/>
      <c r="V259" s="503"/>
      <c r="W259" s="140"/>
      <c r="X259" s="503"/>
      <c r="Y259" s="140"/>
      <c r="Z259" s="140"/>
      <c r="AA259" s="140"/>
      <c r="AB259" s="36"/>
      <c r="AC259" s="36"/>
    </row>
    <row r="260" spans="1:29" ht="14.25" x14ac:dyDescent="0.2">
      <c r="A260" s="140"/>
      <c r="B260" s="140"/>
      <c r="C260" s="140"/>
      <c r="D260" s="140"/>
      <c r="E260" s="140"/>
      <c r="F260" s="164"/>
      <c r="G260" s="165"/>
      <c r="H260" s="165"/>
      <c r="I260" s="165"/>
      <c r="J260" s="140"/>
      <c r="K260" s="140"/>
      <c r="L260" s="140"/>
      <c r="M260" s="140"/>
      <c r="N260" s="140"/>
      <c r="O260" s="140"/>
      <c r="P260" s="140"/>
      <c r="Q260" s="140"/>
      <c r="R260" s="140"/>
      <c r="S260" s="140"/>
      <c r="T260" s="140"/>
      <c r="U260" s="140"/>
      <c r="V260" s="503"/>
      <c r="W260" s="140"/>
      <c r="X260" s="503"/>
      <c r="Y260" s="140"/>
      <c r="Z260" s="140"/>
      <c r="AA260" s="140"/>
      <c r="AB260" s="36"/>
      <c r="AC260" s="36"/>
    </row>
    <row r="261" spans="1:29" ht="14.25" x14ac:dyDescent="0.2">
      <c r="A261" s="140"/>
      <c r="B261" s="140"/>
      <c r="C261" s="140"/>
      <c r="D261" s="140"/>
      <c r="E261" s="140"/>
      <c r="F261" s="164"/>
      <c r="G261" s="165"/>
      <c r="H261" s="165"/>
      <c r="I261" s="165"/>
      <c r="J261" s="140"/>
      <c r="K261" s="140"/>
      <c r="L261" s="140"/>
      <c r="M261" s="140"/>
      <c r="N261" s="140"/>
      <c r="O261" s="140"/>
      <c r="P261" s="140"/>
      <c r="Q261" s="140"/>
      <c r="R261" s="140"/>
      <c r="S261" s="140"/>
      <c r="T261" s="140"/>
      <c r="U261" s="140"/>
      <c r="V261" s="503"/>
      <c r="W261" s="140"/>
      <c r="X261" s="503"/>
      <c r="Y261" s="140"/>
      <c r="Z261" s="140"/>
      <c r="AA261" s="140"/>
      <c r="AB261" s="36"/>
      <c r="AC261" s="36"/>
    </row>
    <row r="262" spans="1:29" ht="14.25" x14ac:dyDescent="0.2">
      <c r="A262" s="140"/>
      <c r="B262" s="140"/>
      <c r="C262" s="140"/>
      <c r="D262" s="140"/>
      <c r="E262" s="140"/>
      <c r="F262" s="164"/>
      <c r="G262" s="165"/>
      <c r="H262" s="165"/>
      <c r="I262" s="165"/>
      <c r="J262" s="140"/>
      <c r="K262" s="140"/>
      <c r="L262" s="140"/>
      <c r="M262" s="140"/>
      <c r="N262" s="140"/>
      <c r="O262" s="140"/>
      <c r="P262" s="140"/>
      <c r="Q262" s="140"/>
      <c r="R262" s="140"/>
      <c r="S262" s="140"/>
      <c r="T262" s="140"/>
      <c r="U262" s="140"/>
      <c r="V262" s="503"/>
      <c r="W262" s="140"/>
      <c r="X262" s="503"/>
      <c r="Y262" s="140"/>
      <c r="Z262" s="140"/>
      <c r="AA262" s="140"/>
      <c r="AB262" s="36"/>
      <c r="AC262" s="36"/>
    </row>
    <row r="263" spans="1:29" ht="14.25" x14ac:dyDescent="0.2">
      <c r="A263" s="140"/>
      <c r="B263" s="140"/>
      <c r="C263" s="140"/>
      <c r="D263" s="140"/>
      <c r="E263" s="140"/>
      <c r="F263" s="164"/>
      <c r="G263" s="165"/>
      <c r="H263" s="165"/>
      <c r="I263" s="165"/>
      <c r="J263" s="140"/>
      <c r="K263" s="140"/>
      <c r="L263" s="140"/>
      <c r="M263" s="140"/>
      <c r="N263" s="140"/>
      <c r="O263" s="140"/>
      <c r="P263" s="140"/>
      <c r="Q263" s="140"/>
      <c r="R263" s="140"/>
      <c r="S263" s="140"/>
      <c r="T263" s="140"/>
      <c r="U263" s="140"/>
      <c r="V263" s="503"/>
      <c r="W263" s="140"/>
      <c r="X263" s="503"/>
      <c r="Y263" s="140"/>
      <c r="Z263" s="140"/>
      <c r="AA263" s="140"/>
      <c r="AB263" s="36"/>
      <c r="AC263" s="36"/>
    </row>
    <row r="264" spans="1:29" ht="14.25" x14ac:dyDescent="0.2">
      <c r="A264" s="140"/>
      <c r="B264" s="140"/>
      <c r="C264" s="140"/>
      <c r="D264" s="140"/>
      <c r="E264" s="140"/>
      <c r="F264" s="164"/>
      <c r="G264" s="165"/>
      <c r="H264" s="165"/>
      <c r="I264" s="165"/>
      <c r="J264" s="140"/>
      <c r="K264" s="140"/>
      <c r="L264" s="140"/>
      <c r="M264" s="140"/>
      <c r="N264" s="140"/>
      <c r="O264" s="140"/>
      <c r="P264" s="140"/>
      <c r="Q264" s="140"/>
      <c r="R264" s="140"/>
      <c r="S264" s="140"/>
      <c r="T264" s="140"/>
      <c r="U264" s="140"/>
      <c r="V264" s="503"/>
      <c r="W264" s="140"/>
      <c r="X264" s="503"/>
      <c r="Y264" s="140"/>
      <c r="Z264" s="140"/>
      <c r="AA264" s="140"/>
      <c r="AB264" s="36"/>
      <c r="AC264" s="36"/>
    </row>
    <row r="265" spans="1:29" ht="14.25" x14ac:dyDescent="0.2">
      <c r="A265" s="140"/>
      <c r="B265" s="140"/>
      <c r="C265" s="140"/>
      <c r="D265" s="140"/>
      <c r="E265" s="140"/>
      <c r="F265" s="164"/>
      <c r="G265" s="165"/>
      <c r="H265" s="165"/>
      <c r="I265" s="165"/>
      <c r="J265" s="140"/>
      <c r="K265" s="140"/>
      <c r="L265" s="140"/>
      <c r="M265" s="140"/>
      <c r="N265" s="140"/>
      <c r="O265" s="140"/>
      <c r="P265" s="140"/>
      <c r="Q265" s="140"/>
      <c r="R265" s="140"/>
      <c r="S265" s="140"/>
      <c r="T265" s="140"/>
      <c r="U265" s="140"/>
      <c r="V265" s="503"/>
      <c r="W265" s="140"/>
      <c r="X265" s="503"/>
      <c r="Y265" s="140"/>
      <c r="Z265" s="140"/>
      <c r="AA265" s="140"/>
      <c r="AB265" s="36"/>
      <c r="AC265" s="36"/>
    </row>
    <row r="266" spans="1:29" ht="14.25" x14ac:dyDescent="0.2">
      <c r="A266" s="140"/>
      <c r="B266" s="140"/>
      <c r="C266" s="140"/>
      <c r="D266" s="140"/>
      <c r="E266" s="140"/>
      <c r="F266" s="164"/>
      <c r="G266" s="165"/>
      <c r="H266" s="165"/>
      <c r="I266" s="165"/>
      <c r="J266" s="140"/>
      <c r="K266" s="140"/>
      <c r="L266" s="140"/>
      <c r="M266" s="140"/>
      <c r="N266" s="140"/>
      <c r="O266" s="140"/>
      <c r="P266" s="140"/>
      <c r="Q266" s="140"/>
      <c r="R266" s="140"/>
      <c r="S266" s="140"/>
      <c r="T266" s="140"/>
      <c r="U266" s="140"/>
      <c r="V266" s="503"/>
      <c r="W266" s="140"/>
      <c r="X266" s="503"/>
      <c r="Y266" s="140"/>
      <c r="Z266" s="140"/>
      <c r="AA266" s="140"/>
      <c r="AB266" s="36"/>
      <c r="AC266" s="36"/>
    </row>
    <row r="267" spans="1:29" ht="14.25" x14ac:dyDescent="0.2">
      <c r="A267" s="140"/>
      <c r="B267" s="140"/>
      <c r="C267" s="140"/>
      <c r="D267" s="140"/>
      <c r="E267" s="140"/>
      <c r="F267" s="164"/>
      <c r="G267" s="165"/>
      <c r="H267" s="165"/>
      <c r="I267" s="165"/>
      <c r="J267" s="140"/>
      <c r="K267" s="140"/>
      <c r="L267" s="140"/>
      <c r="M267" s="140"/>
      <c r="N267" s="140"/>
      <c r="O267" s="140"/>
      <c r="P267" s="140"/>
      <c r="Q267" s="140"/>
      <c r="R267" s="140"/>
      <c r="S267" s="140"/>
      <c r="T267" s="140"/>
      <c r="U267" s="140"/>
      <c r="V267" s="503"/>
      <c r="W267" s="140"/>
      <c r="X267" s="503"/>
      <c r="Y267" s="140"/>
      <c r="Z267" s="140"/>
      <c r="AA267" s="140"/>
      <c r="AB267" s="36"/>
      <c r="AC267" s="36"/>
    </row>
    <row r="268" spans="1:29" ht="14.25" x14ac:dyDescent="0.2">
      <c r="A268" s="140"/>
      <c r="B268" s="140"/>
      <c r="C268" s="140"/>
      <c r="D268" s="140"/>
      <c r="E268" s="140"/>
      <c r="F268" s="164"/>
      <c r="G268" s="165"/>
      <c r="H268" s="165"/>
      <c r="I268" s="165"/>
      <c r="J268" s="140"/>
      <c r="K268" s="140"/>
      <c r="L268" s="140"/>
      <c r="M268" s="140"/>
      <c r="N268" s="140"/>
      <c r="O268" s="140"/>
      <c r="P268" s="140"/>
      <c r="Q268" s="140"/>
      <c r="R268" s="140"/>
      <c r="S268" s="140"/>
      <c r="T268" s="140"/>
      <c r="U268" s="140"/>
      <c r="V268" s="503"/>
      <c r="W268" s="140"/>
      <c r="X268" s="503"/>
      <c r="Y268" s="140"/>
      <c r="Z268" s="140"/>
      <c r="AA268" s="140"/>
      <c r="AB268" s="36"/>
      <c r="AC268" s="36"/>
    </row>
    <row r="269" spans="1:29" ht="14.25" x14ac:dyDescent="0.2">
      <c r="A269" s="140"/>
      <c r="B269" s="140"/>
      <c r="C269" s="140"/>
      <c r="D269" s="140"/>
      <c r="E269" s="140"/>
      <c r="F269" s="164"/>
      <c r="G269" s="165"/>
      <c r="H269" s="165"/>
      <c r="I269" s="165"/>
      <c r="J269" s="140"/>
      <c r="K269" s="140"/>
      <c r="L269" s="140"/>
      <c r="M269" s="140"/>
      <c r="N269" s="140"/>
      <c r="O269" s="140"/>
      <c r="P269" s="140"/>
      <c r="Q269" s="140"/>
      <c r="R269" s="140"/>
      <c r="S269" s="140"/>
      <c r="T269" s="140"/>
      <c r="U269" s="140"/>
      <c r="V269" s="503"/>
      <c r="W269" s="140"/>
      <c r="X269" s="503"/>
      <c r="Y269" s="140"/>
      <c r="Z269" s="140"/>
      <c r="AA269" s="140"/>
      <c r="AB269" s="36"/>
      <c r="AC269" s="36"/>
    </row>
    <row r="270" spans="1:29" ht="14.25" x14ac:dyDescent="0.2">
      <c r="A270" s="140"/>
      <c r="B270" s="140"/>
      <c r="C270" s="140"/>
      <c r="D270" s="140"/>
      <c r="E270" s="140"/>
      <c r="F270" s="164"/>
      <c r="G270" s="165"/>
      <c r="H270" s="165"/>
      <c r="I270" s="165"/>
      <c r="J270" s="140"/>
      <c r="K270" s="140"/>
      <c r="L270" s="140"/>
      <c r="M270" s="140"/>
      <c r="N270" s="140"/>
      <c r="O270" s="140"/>
      <c r="P270" s="140"/>
      <c r="Q270" s="140"/>
      <c r="R270" s="140"/>
      <c r="S270" s="140"/>
      <c r="T270" s="140"/>
      <c r="U270" s="140"/>
      <c r="V270" s="503"/>
      <c r="W270" s="140"/>
      <c r="X270" s="503"/>
      <c r="Y270" s="140"/>
      <c r="Z270" s="140"/>
      <c r="AA270" s="140"/>
      <c r="AB270" s="36"/>
      <c r="AC270" s="36"/>
    </row>
    <row r="271" spans="1:29" ht="14.25" x14ac:dyDescent="0.2">
      <c r="A271" s="140"/>
      <c r="B271" s="140"/>
      <c r="C271" s="140"/>
      <c r="D271" s="140"/>
      <c r="E271" s="140"/>
      <c r="F271" s="164"/>
      <c r="G271" s="165"/>
      <c r="H271" s="165"/>
      <c r="I271" s="165"/>
      <c r="J271" s="140"/>
      <c r="K271" s="140"/>
      <c r="L271" s="140"/>
      <c r="M271" s="140"/>
      <c r="N271" s="140"/>
      <c r="O271" s="140"/>
      <c r="P271" s="140"/>
      <c r="Q271" s="140"/>
      <c r="R271" s="140"/>
      <c r="S271" s="140"/>
      <c r="T271" s="140"/>
      <c r="U271" s="140"/>
      <c r="V271" s="503"/>
      <c r="W271" s="140"/>
      <c r="X271" s="503"/>
      <c r="Y271" s="140"/>
      <c r="Z271" s="140"/>
      <c r="AA271" s="140"/>
      <c r="AB271" s="36"/>
      <c r="AC271" s="36"/>
    </row>
    <row r="272" spans="1:29" ht="14.25" x14ac:dyDescent="0.2">
      <c r="A272" s="140"/>
      <c r="B272" s="140"/>
      <c r="C272" s="140"/>
      <c r="D272" s="140"/>
      <c r="E272" s="140"/>
      <c r="F272" s="164"/>
      <c r="G272" s="165"/>
      <c r="H272" s="165"/>
      <c r="I272" s="165"/>
      <c r="J272" s="140"/>
      <c r="K272" s="140"/>
      <c r="L272" s="140"/>
      <c r="M272" s="140"/>
      <c r="N272" s="140"/>
      <c r="O272" s="140"/>
      <c r="P272" s="140"/>
      <c r="Q272" s="140"/>
      <c r="R272" s="140"/>
      <c r="S272" s="140"/>
      <c r="T272" s="140"/>
      <c r="U272" s="140"/>
      <c r="V272" s="503"/>
      <c r="W272" s="140"/>
      <c r="X272" s="503"/>
      <c r="Y272" s="140"/>
      <c r="Z272" s="140"/>
      <c r="AA272" s="140"/>
      <c r="AB272" s="36"/>
      <c r="AC272" s="36"/>
    </row>
    <row r="273" spans="1:29" ht="14.25" x14ac:dyDescent="0.2">
      <c r="A273" s="140"/>
      <c r="B273" s="140"/>
      <c r="C273" s="140"/>
      <c r="D273" s="140"/>
      <c r="E273" s="140"/>
      <c r="F273" s="164"/>
      <c r="G273" s="165"/>
      <c r="H273" s="165"/>
      <c r="I273" s="165"/>
      <c r="J273" s="140"/>
      <c r="K273" s="140"/>
      <c r="L273" s="140"/>
      <c r="M273" s="140"/>
      <c r="N273" s="140"/>
      <c r="O273" s="140"/>
      <c r="P273" s="140"/>
      <c r="Q273" s="140"/>
      <c r="R273" s="140"/>
      <c r="S273" s="140"/>
      <c r="T273" s="140"/>
      <c r="U273" s="140"/>
      <c r="V273" s="503"/>
      <c r="W273" s="140"/>
      <c r="X273" s="503"/>
      <c r="Y273" s="140"/>
      <c r="Z273" s="140"/>
      <c r="AA273" s="140"/>
      <c r="AB273" s="36"/>
      <c r="AC273" s="36"/>
    </row>
    <row r="274" spans="1:29" ht="14.25" x14ac:dyDescent="0.2">
      <c r="A274" s="140"/>
      <c r="B274" s="140"/>
      <c r="C274" s="140"/>
      <c r="D274" s="140"/>
      <c r="E274" s="140"/>
      <c r="F274" s="164"/>
      <c r="G274" s="165"/>
      <c r="H274" s="165"/>
      <c r="I274" s="165"/>
      <c r="J274" s="140"/>
      <c r="K274" s="140"/>
      <c r="L274" s="140"/>
      <c r="M274" s="140"/>
      <c r="N274" s="140"/>
      <c r="O274" s="140"/>
      <c r="P274" s="140"/>
      <c r="Q274" s="140"/>
      <c r="R274" s="140"/>
      <c r="S274" s="140"/>
      <c r="T274" s="140"/>
      <c r="U274" s="140"/>
      <c r="V274" s="503"/>
      <c r="W274" s="140"/>
      <c r="X274" s="503"/>
      <c r="Y274" s="140"/>
      <c r="Z274" s="140"/>
      <c r="AA274" s="140"/>
      <c r="AB274" s="36"/>
      <c r="AC274" s="36"/>
    </row>
    <row r="275" spans="1:29" ht="14.25" x14ac:dyDescent="0.2">
      <c r="A275" s="140"/>
      <c r="B275" s="140"/>
      <c r="C275" s="140"/>
      <c r="D275" s="140"/>
      <c r="E275" s="140"/>
      <c r="F275" s="164"/>
      <c r="G275" s="165"/>
      <c r="H275" s="165"/>
      <c r="I275" s="165"/>
      <c r="J275" s="140"/>
      <c r="K275" s="140"/>
      <c r="L275" s="140"/>
      <c r="M275" s="140"/>
      <c r="N275" s="140"/>
      <c r="O275" s="140"/>
      <c r="P275" s="140"/>
      <c r="Q275" s="140"/>
      <c r="R275" s="140"/>
      <c r="S275" s="140"/>
      <c r="T275" s="140"/>
      <c r="U275" s="140"/>
      <c r="V275" s="503"/>
      <c r="W275" s="140"/>
      <c r="X275" s="503"/>
      <c r="Y275" s="140"/>
      <c r="Z275" s="140"/>
      <c r="AA275" s="140"/>
      <c r="AB275" s="36"/>
      <c r="AC275" s="36"/>
    </row>
    <row r="276" spans="1:29" ht="14.25" x14ac:dyDescent="0.2">
      <c r="A276" s="140"/>
      <c r="B276" s="140"/>
      <c r="C276" s="140"/>
      <c r="D276" s="140"/>
      <c r="E276" s="140"/>
      <c r="F276" s="164"/>
      <c r="G276" s="165"/>
      <c r="H276" s="165"/>
      <c r="I276" s="165"/>
      <c r="J276" s="140"/>
      <c r="K276" s="140"/>
      <c r="L276" s="140"/>
      <c r="M276" s="140"/>
      <c r="N276" s="140"/>
      <c r="O276" s="140"/>
      <c r="P276" s="140"/>
      <c r="Q276" s="140"/>
      <c r="R276" s="140"/>
      <c r="S276" s="140"/>
      <c r="T276" s="140"/>
      <c r="U276" s="140"/>
      <c r="V276" s="503"/>
      <c r="W276" s="140"/>
      <c r="X276" s="503"/>
      <c r="Y276" s="140"/>
      <c r="Z276" s="140"/>
      <c r="AA276" s="140"/>
      <c r="AB276" s="36"/>
      <c r="AC276" s="36"/>
    </row>
    <row r="277" spans="1:29" ht="14.25" x14ac:dyDescent="0.2">
      <c r="A277" s="140"/>
      <c r="B277" s="140"/>
      <c r="C277" s="140"/>
      <c r="D277" s="140"/>
      <c r="E277" s="140"/>
      <c r="F277" s="164"/>
      <c r="G277" s="165"/>
      <c r="H277" s="165"/>
      <c r="I277" s="165"/>
      <c r="J277" s="140"/>
      <c r="K277" s="140"/>
      <c r="L277" s="140"/>
      <c r="M277" s="140"/>
      <c r="N277" s="140"/>
      <c r="O277" s="140"/>
      <c r="P277" s="140"/>
      <c r="Q277" s="140"/>
      <c r="R277" s="140"/>
      <c r="S277" s="140"/>
      <c r="T277" s="140"/>
      <c r="U277" s="140"/>
      <c r="V277" s="503"/>
      <c r="W277" s="140"/>
      <c r="X277" s="503"/>
      <c r="Y277" s="140"/>
      <c r="Z277" s="140"/>
      <c r="AA277" s="140"/>
      <c r="AB277" s="36"/>
      <c r="AC277" s="36"/>
    </row>
    <row r="278" spans="1:29" ht="14.25" x14ac:dyDescent="0.2">
      <c r="A278" s="140"/>
      <c r="B278" s="140"/>
      <c r="C278" s="140"/>
      <c r="D278" s="140"/>
      <c r="E278" s="140"/>
      <c r="F278" s="164"/>
      <c r="G278" s="165"/>
      <c r="H278" s="165"/>
      <c r="I278" s="165"/>
      <c r="J278" s="140"/>
      <c r="K278" s="140"/>
      <c r="L278" s="140"/>
      <c r="M278" s="140"/>
      <c r="N278" s="140"/>
      <c r="O278" s="140"/>
      <c r="P278" s="140"/>
      <c r="Q278" s="140"/>
      <c r="R278" s="140"/>
      <c r="S278" s="140"/>
      <c r="T278" s="140"/>
      <c r="U278" s="140"/>
      <c r="V278" s="503"/>
      <c r="W278" s="140"/>
      <c r="X278" s="503"/>
      <c r="Y278" s="140"/>
      <c r="Z278" s="140"/>
      <c r="AA278" s="140"/>
      <c r="AB278" s="36"/>
      <c r="AC278" s="36"/>
    </row>
    <row r="279" spans="1:29" ht="14.25" x14ac:dyDescent="0.2">
      <c r="A279" s="140"/>
      <c r="B279" s="140"/>
      <c r="C279" s="140"/>
      <c r="D279" s="140"/>
      <c r="E279" s="140"/>
      <c r="F279" s="164"/>
      <c r="G279" s="165"/>
      <c r="H279" s="165"/>
      <c r="I279" s="165"/>
      <c r="J279" s="140"/>
      <c r="K279" s="140"/>
      <c r="L279" s="140"/>
      <c r="M279" s="140"/>
      <c r="N279" s="140"/>
      <c r="O279" s="140"/>
      <c r="P279" s="140"/>
      <c r="Q279" s="140"/>
      <c r="R279" s="140"/>
      <c r="S279" s="140"/>
      <c r="T279" s="140"/>
      <c r="U279" s="140"/>
      <c r="V279" s="503"/>
      <c r="W279" s="140"/>
      <c r="X279" s="503"/>
      <c r="Y279" s="140"/>
      <c r="Z279" s="140"/>
      <c r="AA279" s="140"/>
      <c r="AB279" s="36"/>
      <c r="AC279" s="36"/>
    </row>
    <row r="280" spans="1:29" ht="14.25" x14ac:dyDescent="0.2">
      <c r="A280" s="140"/>
      <c r="B280" s="140"/>
      <c r="C280" s="140"/>
      <c r="D280" s="140"/>
      <c r="E280" s="140"/>
      <c r="F280" s="164"/>
      <c r="G280" s="165"/>
      <c r="H280" s="165"/>
      <c r="I280" s="165"/>
      <c r="J280" s="140"/>
      <c r="K280" s="140"/>
      <c r="L280" s="140"/>
      <c r="M280" s="140"/>
      <c r="N280" s="140"/>
      <c r="O280" s="140"/>
      <c r="P280" s="140"/>
      <c r="Q280" s="140"/>
      <c r="R280" s="140"/>
      <c r="S280" s="140"/>
      <c r="T280" s="140"/>
      <c r="U280" s="140"/>
      <c r="V280" s="503"/>
      <c r="W280" s="140"/>
      <c r="X280" s="503"/>
      <c r="Y280" s="140"/>
      <c r="Z280" s="140"/>
      <c r="AA280" s="140"/>
      <c r="AB280" s="36"/>
      <c r="AC280" s="36"/>
    </row>
    <row r="281" spans="1:29" ht="14.25" x14ac:dyDescent="0.2">
      <c r="A281" s="140"/>
      <c r="B281" s="140"/>
      <c r="C281" s="140"/>
      <c r="D281" s="140"/>
      <c r="E281" s="140"/>
      <c r="F281" s="164"/>
      <c r="G281" s="165"/>
      <c r="H281" s="165"/>
      <c r="I281" s="165"/>
      <c r="J281" s="140"/>
      <c r="K281" s="140"/>
      <c r="L281" s="140"/>
      <c r="M281" s="140"/>
      <c r="N281" s="140"/>
      <c r="O281" s="140"/>
      <c r="P281" s="140"/>
      <c r="Q281" s="140"/>
      <c r="R281" s="140"/>
      <c r="S281" s="140"/>
      <c r="T281" s="140"/>
      <c r="U281" s="140"/>
      <c r="V281" s="503"/>
      <c r="W281" s="140"/>
      <c r="X281" s="503"/>
      <c r="Y281" s="140"/>
      <c r="Z281" s="140"/>
      <c r="AA281" s="140"/>
      <c r="AB281" s="36"/>
      <c r="AC281" s="36"/>
    </row>
    <row r="282" spans="1:29" ht="14.25" x14ac:dyDescent="0.2">
      <c r="A282" s="140"/>
      <c r="B282" s="140"/>
      <c r="C282" s="140"/>
      <c r="D282" s="140"/>
      <c r="E282" s="140"/>
      <c r="F282" s="164"/>
      <c r="G282" s="165"/>
      <c r="H282" s="165"/>
      <c r="I282" s="165"/>
      <c r="J282" s="140"/>
      <c r="K282" s="140"/>
      <c r="L282" s="140"/>
      <c r="M282" s="140"/>
      <c r="N282" s="140"/>
      <c r="O282" s="140"/>
      <c r="P282" s="140"/>
      <c r="Q282" s="140"/>
      <c r="R282" s="140"/>
      <c r="S282" s="140"/>
      <c r="T282" s="140"/>
      <c r="U282" s="140"/>
      <c r="V282" s="503"/>
      <c r="W282" s="140"/>
      <c r="X282" s="503"/>
      <c r="Y282" s="140"/>
      <c r="Z282" s="140"/>
      <c r="AA282" s="140"/>
      <c r="AB282" s="36"/>
      <c r="AC282" s="36"/>
    </row>
    <row r="283" spans="1:29" ht="14.25" x14ac:dyDescent="0.2">
      <c r="A283" s="140"/>
      <c r="B283" s="140"/>
      <c r="C283" s="140"/>
      <c r="D283" s="140"/>
      <c r="E283" s="140"/>
      <c r="F283" s="164"/>
      <c r="G283" s="165"/>
      <c r="H283" s="165"/>
      <c r="I283" s="165"/>
      <c r="J283" s="140"/>
      <c r="K283" s="140"/>
      <c r="L283" s="140"/>
      <c r="M283" s="140"/>
      <c r="N283" s="140"/>
      <c r="O283" s="140"/>
      <c r="P283" s="140"/>
      <c r="Q283" s="140"/>
      <c r="R283" s="140"/>
      <c r="S283" s="140"/>
      <c r="T283" s="140"/>
      <c r="U283" s="140"/>
      <c r="V283" s="503"/>
      <c r="W283" s="140"/>
      <c r="X283" s="503"/>
      <c r="Y283" s="140"/>
      <c r="Z283" s="140"/>
      <c r="AA283" s="140"/>
      <c r="AB283" s="36"/>
      <c r="AC283" s="36"/>
    </row>
    <row r="284" spans="1:29" ht="14.25" x14ac:dyDescent="0.2">
      <c r="A284" s="140"/>
      <c r="B284" s="140"/>
      <c r="C284" s="140"/>
      <c r="D284" s="140"/>
      <c r="E284" s="140"/>
      <c r="F284" s="164"/>
      <c r="G284" s="165"/>
      <c r="H284" s="165"/>
      <c r="I284" s="165"/>
      <c r="J284" s="140"/>
      <c r="K284" s="140"/>
      <c r="L284" s="140"/>
      <c r="M284" s="140"/>
      <c r="N284" s="140"/>
      <c r="O284" s="140"/>
      <c r="P284" s="140"/>
      <c r="Q284" s="140"/>
      <c r="R284" s="140"/>
      <c r="S284" s="140"/>
      <c r="T284" s="140"/>
      <c r="U284" s="140"/>
      <c r="V284" s="503"/>
      <c r="W284" s="140"/>
      <c r="X284" s="503"/>
      <c r="Y284" s="140"/>
      <c r="Z284" s="140"/>
      <c r="AA284" s="140"/>
      <c r="AB284" s="36"/>
      <c r="AC284" s="36"/>
    </row>
    <row r="285" spans="1:29" ht="14.25" x14ac:dyDescent="0.2">
      <c r="A285" s="140"/>
      <c r="B285" s="140"/>
      <c r="C285" s="140"/>
      <c r="D285" s="140"/>
      <c r="E285" s="140"/>
      <c r="F285" s="164"/>
      <c r="G285" s="165"/>
      <c r="H285" s="165"/>
      <c r="I285" s="165"/>
      <c r="J285" s="140"/>
      <c r="K285" s="140"/>
      <c r="L285" s="140"/>
      <c r="M285" s="140"/>
      <c r="N285" s="140"/>
      <c r="O285" s="140"/>
      <c r="P285" s="140"/>
      <c r="Q285" s="140"/>
      <c r="R285" s="140"/>
      <c r="S285" s="140"/>
      <c r="T285" s="140"/>
      <c r="U285" s="140"/>
      <c r="V285" s="503"/>
      <c r="W285" s="140"/>
      <c r="X285" s="503"/>
      <c r="Y285" s="140"/>
      <c r="Z285" s="140"/>
      <c r="AA285" s="140"/>
      <c r="AB285" s="36"/>
      <c r="AC285" s="36"/>
    </row>
    <row r="286" spans="1:29" ht="14.25" x14ac:dyDescent="0.2">
      <c r="A286" s="140"/>
      <c r="B286" s="140"/>
      <c r="C286" s="140"/>
      <c r="D286" s="140"/>
      <c r="E286" s="140"/>
      <c r="F286" s="164"/>
      <c r="G286" s="165"/>
      <c r="H286" s="165"/>
      <c r="I286" s="165"/>
      <c r="J286" s="140"/>
      <c r="K286" s="140"/>
      <c r="L286" s="140"/>
      <c r="M286" s="140"/>
      <c r="N286" s="140"/>
      <c r="O286" s="140"/>
      <c r="P286" s="140"/>
      <c r="Q286" s="140"/>
      <c r="R286" s="140"/>
      <c r="S286" s="140"/>
      <c r="T286" s="140"/>
      <c r="U286" s="140"/>
      <c r="V286" s="503"/>
      <c r="W286" s="140"/>
      <c r="X286" s="503"/>
      <c r="Y286" s="140"/>
      <c r="Z286" s="140"/>
      <c r="AA286" s="140"/>
      <c r="AB286" s="36"/>
      <c r="AC286" s="36"/>
    </row>
    <row r="287" spans="1:29" ht="14.25" x14ac:dyDescent="0.2">
      <c r="A287" s="140"/>
      <c r="B287" s="140"/>
      <c r="C287" s="140"/>
      <c r="D287" s="140"/>
      <c r="E287" s="140"/>
      <c r="F287" s="164"/>
      <c r="G287" s="165"/>
      <c r="H287" s="165"/>
      <c r="I287" s="165"/>
      <c r="J287" s="140"/>
      <c r="K287" s="140"/>
      <c r="L287" s="140"/>
      <c r="M287" s="140"/>
      <c r="N287" s="140"/>
      <c r="O287" s="140"/>
      <c r="P287" s="140"/>
      <c r="Q287" s="140"/>
      <c r="R287" s="140"/>
      <c r="S287" s="140"/>
      <c r="T287" s="140"/>
      <c r="U287" s="140"/>
      <c r="V287" s="503"/>
      <c r="W287" s="140"/>
      <c r="X287" s="503"/>
      <c r="Y287" s="140"/>
      <c r="Z287" s="140"/>
      <c r="AA287" s="140"/>
      <c r="AB287" s="36"/>
      <c r="AC287" s="36"/>
    </row>
    <row r="288" spans="1:29" ht="14.25" x14ac:dyDescent="0.2">
      <c r="A288" s="140"/>
      <c r="B288" s="140"/>
      <c r="C288" s="140"/>
      <c r="D288" s="140"/>
      <c r="E288" s="140"/>
      <c r="F288" s="164"/>
      <c r="G288" s="165"/>
      <c r="H288" s="165"/>
      <c r="I288" s="165"/>
      <c r="J288" s="140"/>
      <c r="K288" s="140"/>
      <c r="L288" s="140"/>
      <c r="M288" s="140"/>
      <c r="N288" s="140"/>
      <c r="O288" s="140"/>
      <c r="P288" s="140"/>
      <c r="Q288" s="140"/>
      <c r="R288" s="140"/>
      <c r="S288" s="140"/>
      <c r="T288" s="140"/>
      <c r="U288" s="140"/>
      <c r="V288" s="503"/>
      <c r="W288" s="140"/>
      <c r="X288" s="503"/>
      <c r="Y288" s="140"/>
      <c r="Z288" s="140"/>
      <c r="AA288" s="140"/>
      <c r="AB288" s="36"/>
      <c r="AC288" s="36"/>
    </row>
    <row r="289" spans="1:29" ht="14.25" x14ac:dyDescent="0.2">
      <c r="A289" s="140"/>
      <c r="B289" s="140"/>
      <c r="C289" s="140"/>
      <c r="D289" s="140"/>
      <c r="E289" s="140"/>
      <c r="F289" s="164"/>
      <c r="G289" s="165"/>
      <c r="H289" s="165"/>
      <c r="I289" s="165"/>
      <c r="J289" s="140"/>
      <c r="K289" s="140"/>
      <c r="L289" s="140"/>
      <c r="M289" s="140"/>
      <c r="N289" s="140"/>
      <c r="O289" s="140"/>
      <c r="P289" s="140"/>
      <c r="Q289" s="140"/>
      <c r="R289" s="140"/>
      <c r="S289" s="140"/>
      <c r="T289" s="140"/>
      <c r="U289" s="140"/>
      <c r="V289" s="503"/>
      <c r="W289" s="140"/>
      <c r="X289" s="503"/>
      <c r="Y289" s="140"/>
      <c r="Z289" s="140"/>
      <c r="AA289" s="140"/>
      <c r="AB289" s="36"/>
      <c r="AC289" s="36"/>
    </row>
    <row r="290" spans="1:29" ht="14.25" x14ac:dyDescent="0.2">
      <c r="A290" s="140"/>
      <c r="B290" s="140"/>
      <c r="C290" s="140"/>
      <c r="D290" s="140"/>
      <c r="E290" s="140"/>
      <c r="F290" s="164"/>
      <c r="G290" s="165"/>
      <c r="H290" s="165"/>
      <c r="I290" s="165"/>
      <c r="J290" s="140"/>
      <c r="K290" s="140"/>
      <c r="L290" s="140"/>
      <c r="M290" s="140"/>
      <c r="N290" s="140"/>
      <c r="O290" s="140"/>
      <c r="P290" s="140"/>
      <c r="Q290" s="140"/>
      <c r="R290" s="140"/>
      <c r="S290" s="140"/>
      <c r="T290" s="140"/>
      <c r="U290" s="140"/>
      <c r="V290" s="503"/>
      <c r="W290" s="140"/>
      <c r="X290" s="503"/>
      <c r="Y290" s="140"/>
      <c r="Z290" s="140"/>
      <c r="AA290" s="140"/>
      <c r="AB290" s="36"/>
      <c r="AC290" s="36"/>
    </row>
    <row r="291" spans="1:29" ht="14.25" x14ac:dyDescent="0.2">
      <c r="A291" s="140"/>
      <c r="B291" s="140"/>
      <c r="C291" s="140"/>
      <c r="D291" s="140"/>
      <c r="E291" s="140"/>
      <c r="F291" s="164"/>
      <c r="G291" s="165"/>
      <c r="H291" s="165"/>
      <c r="I291" s="165"/>
      <c r="J291" s="140"/>
      <c r="K291" s="140"/>
      <c r="L291" s="140"/>
      <c r="M291" s="140"/>
      <c r="N291" s="140"/>
      <c r="O291" s="140"/>
      <c r="P291" s="140"/>
      <c r="Q291" s="140"/>
      <c r="R291" s="140"/>
      <c r="S291" s="140"/>
      <c r="T291" s="140"/>
      <c r="U291" s="140"/>
      <c r="V291" s="503"/>
      <c r="W291" s="140"/>
      <c r="X291" s="503"/>
      <c r="Y291" s="140"/>
      <c r="Z291" s="140"/>
      <c r="AA291" s="140"/>
      <c r="AB291" s="36"/>
      <c r="AC291" s="36"/>
    </row>
    <row r="292" spans="1:29" ht="14.25" x14ac:dyDescent="0.2">
      <c r="A292" s="140"/>
      <c r="B292" s="140"/>
      <c r="C292" s="140"/>
      <c r="D292" s="140"/>
      <c r="E292" s="140"/>
      <c r="F292" s="164"/>
      <c r="G292" s="165"/>
      <c r="H292" s="165"/>
      <c r="I292" s="165"/>
      <c r="J292" s="140"/>
      <c r="K292" s="140"/>
      <c r="L292" s="140"/>
      <c r="M292" s="140"/>
      <c r="N292" s="140"/>
      <c r="O292" s="140"/>
      <c r="P292" s="140"/>
      <c r="Q292" s="140"/>
      <c r="R292" s="140"/>
      <c r="S292" s="140"/>
      <c r="T292" s="140"/>
      <c r="U292" s="140"/>
      <c r="V292" s="503"/>
      <c r="W292" s="140"/>
      <c r="X292" s="503"/>
      <c r="Y292" s="140"/>
      <c r="Z292" s="140"/>
      <c r="AA292" s="140"/>
      <c r="AB292" s="36"/>
      <c r="AC292" s="36"/>
    </row>
    <row r="293" spans="1:29" ht="14.25" x14ac:dyDescent="0.2">
      <c r="A293" s="140"/>
      <c r="B293" s="140"/>
      <c r="C293" s="140"/>
      <c r="D293" s="140"/>
      <c r="E293" s="140"/>
      <c r="F293" s="164"/>
      <c r="G293" s="165"/>
      <c r="H293" s="165"/>
      <c r="I293" s="165"/>
      <c r="J293" s="140"/>
      <c r="K293" s="140"/>
      <c r="L293" s="140"/>
      <c r="M293" s="140"/>
      <c r="N293" s="140"/>
      <c r="O293" s="140"/>
      <c r="P293" s="140"/>
      <c r="Q293" s="140"/>
      <c r="R293" s="140"/>
      <c r="S293" s="140"/>
      <c r="T293" s="140"/>
      <c r="U293" s="140"/>
      <c r="V293" s="503"/>
      <c r="W293" s="140"/>
      <c r="X293" s="503"/>
      <c r="Y293" s="140"/>
      <c r="Z293" s="140"/>
      <c r="AA293" s="140"/>
      <c r="AB293" s="36"/>
      <c r="AC293" s="36"/>
    </row>
    <row r="294" spans="1:29" ht="14.25" x14ac:dyDescent="0.2">
      <c r="A294" s="140"/>
      <c r="B294" s="140"/>
      <c r="C294" s="140"/>
      <c r="D294" s="140"/>
      <c r="E294" s="140"/>
      <c r="F294" s="164"/>
      <c r="G294" s="165"/>
      <c r="H294" s="165"/>
      <c r="I294" s="165"/>
      <c r="J294" s="140"/>
      <c r="K294" s="140"/>
      <c r="L294" s="140"/>
      <c r="M294" s="140"/>
      <c r="N294" s="140"/>
      <c r="O294" s="140"/>
      <c r="P294" s="140"/>
      <c r="Q294" s="140"/>
      <c r="R294" s="140"/>
      <c r="S294" s="140"/>
      <c r="T294" s="140"/>
      <c r="U294" s="140"/>
      <c r="V294" s="503"/>
      <c r="W294" s="140"/>
      <c r="X294" s="503"/>
      <c r="Y294" s="140"/>
      <c r="Z294" s="140"/>
      <c r="AA294" s="140"/>
      <c r="AB294" s="36"/>
      <c r="AC294" s="36"/>
    </row>
    <row r="295" spans="1:29" ht="14.25" x14ac:dyDescent="0.2">
      <c r="A295" s="140"/>
      <c r="B295" s="140"/>
      <c r="C295" s="140"/>
      <c r="D295" s="140"/>
      <c r="E295" s="140"/>
      <c r="F295" s="164"/>
      <c r="G295" s="165"/>
      <c r="H295" s="165"/>
      <c r="I295" s="165"/>
      <c r="J295" s="140"/>
      <c r="K295" s="140"/>
      <c r="L295" s="140"/>
      <c r="M295" s="140"/>
      <c r="N295" s="140"/>
      <c r="O295" s="140"/>
      <c r="P295" s="140"/>
      <c r="Q295" s="140"/>
      <c r="R295" s="140"/>
      <c r="S295" s="140"/>
      <c r="T295" s="140"/>
      <c r="U295" s="140"/>
      <c r="V295" s="503"/>
      <c r="W295" s="140"/>
      <c r="X295" s="503"/>
      <c r="Y295" s="140"/>
      <c r="Z295" s="140"/>
      <c r="AA295" s="140"/>
      <c r="AB295" s="36"/>
      <c r="AC295" s="36"/>
    </row>
    <row r="296" spans="1:29" ht="14.25" x14ac:dyDescent="0.2">
      <c r="A296" s="140"/>
      <c r="B296" s="140"/>
      <c r="C296" s="140"/>
      <c r="D296" s="140"/>
      <c r="E296" s="140"/>
      <c r="F296" s="164"/>
      <c r="G296" s="165"/>
      <c r="H296" s="165"/>
      <c r="I296" s="165"/>
      <c r="J296" s="140"/>
      <c r="K296" s="140"/>
      <c r="L296" s="140"/>
      <c r="M296" s="140"/>
      <c r="N296" s="140"/>
      <c r="O296" s="140"/>
      <c r="P296" s="140"/>
      <c r="Q296" s="140"/>
      <c r="R296" s="140"/>
      <c r="S296" s="140"/>
      <c r="T296" s="140"/>
      <c r="U296" s="140"/>
      <c r="V296" s="503"/>
      <c r="W296" s="140"/>
      <c r="X296" s="503"/>
      <c r="Y296" s="140"/>
      <c r="Z296" s="140"/>
      <c r="AA296" s="140"/>
      <c r="AB296" s="36"/>
      <c r="AC296" s="36"/>
    </row>
    <row r="297" spans="1:29" ht="14.25" x14ac:dyDescent="0.2">
      <c r="A297" s="140"/>
      <c r="B297" s="140"/>
      <c r="C297" s="140"/>
      <c r="D297" s="140"/>
      <c r="E297" s="140"/>
      <c r="F297" s="164"/>
      <c r="G297" s="165"/>
      <c r="H297" s="165"/>
      <c r="I297" s="165"/>
      <c r="J297" s="140"/>
      <c r="K297" s="140"/>
      <c r="L297" s="140"/>
      <c r="M297" s="140"/>
      <c r="N297" s="140"/>
      <c r="O297" s="140"/>
      <c r="P297" s="140"/>
      <c r="Q297" s="140"/>
      <c r="R297" s="140"/>
      <c r="S297" s="140"/>
      <c r="T297" s="140"/>
      <c r="U297" s="140"/>
      <c r="V297" s="503"/>
      <c r="W297" s="140"/>
      <c r="X297" s="503"/>
      <c r="Y297" s="140"/>
      <c r="Z297" s="140"/>
      <c r="AA297" s="140"/>
      <c r="AB297" s="36"/>
      <c r="AC297" s="36"/>
    </row>
    <row r="298" spans="1:29" ht="14.25" x14ac:dyDescent="0.2">
      <c r="A298" s="140"/>
      <c r="B298" s="140"/>
      <c r="C298" s="140"/>
      <c r="D298" s="140"/>
      <c r="E298" s="140"/>
      <c r="F298" s="164"/>
      <c r="G298" s="165"/>
      <c r="H298" s="165"/>
      <c r="I298" s="165"/>
      <c r="J298" s="140"/>
      <c r="K298" s="140"/>
      <c r="L298" s="140"/>
      <c r="M298" s="140"/>
      <c r="N298" s="140"/>
      <c r="O298" s="140"/>
      <c r="P298" s="140"/>
      <c r="Q298" s="140"/>
      <c r="R298" s="140"/>
      <c r="S298" s="140"/>
      <c r="T298" s="140"/>
      <c r="U298" s="140"/>
      <c r="V298" s="503"/>
      <c r="W298" s="140"/>
      <c r="X298" s="503"/>
      <c r="Y298" s="140"/>
      <c r="Z298" s="140"/>
      <c r="AA298" s="140"/>
      <c r="AB298" s="36"/>
      <c r="AC298" s="36"/>
    </row>
    <row r="299" spans="1:29" ht="14.25" x14ac:dyDescent="0.2">
      <c r="A299" s="140"/>
      <c r="B299" s="140"/>
      <c r="C299" s="140"/>
      <c r="D299" s="140"/>
      <c r="E299" s="140"/>
      <c r="F299" s="164"/>
      <c r="G299" s="165"/>
      <c r="H299" s="165"/>
      <c r="I299" s="165"/>
      <c r="J299" s="140"/>
      <c r="K299" s="140"/>
      <c r="L299" s="140"/>
      <c r="M299" s="140"/>
      <c r="N299" s="140"/>
      <c r="O299" s="140"/>
      <c r="P299" s="140"/>
      <c r="Q299" s="140"/>
      <c r="R299" s="140"/>
      <c r="S299" s="140"/>
      <c r="T299" s="140"/>
      <c r="U299" s="140"/>
      <c r="V299" s="503"/>
      <c r="W299" s="140"/>
      <c r="X299" s="503"/>
      <c r="Y299" s="140"/>
      <c r="Z299" s="140"/>
      <c r="AA299" s="140"/>
      <c r="AB299" s="36"/>
      <c r="AC299" s="36"/>
    </row>
    <row r="300" spans="1:29" ht="14.25" x14ac:dyDescent="0.2">
      <c r="A300" s="140"/>
      <c r="B300" s="140"/>
      <c r="C300" s="140"/>
      <c r="D300" s="140"/>
      <c r="E300" s="140"/>
      <c r="F300" s="164"/>
      <c r="G300" s="165"/>
      <c r="H300" s="165"/>
      <c r="I300" s="165"/>
      <c r="J300" s="140"/>
      <c r="K300" s="140"/>
      <c r="L300" s="140"/>
      <c r="M300" s="140"/>
      <c r="N300" s="140"/>
      <c r="O300" s="140"/>
      <c r="P300" s="140"/>
      <c r="Q300" s="140"/>
      <c r="R300" s="140"/>
      <c r="S300" s="140"/>
      <c r="T300" s="140"/>
      <c r="U300" s="140"/>
      <c r="V300" s="503"/>
      <c r="W300" s="140"/>
      <c r="X300" s="503"/>
      <c r="Y300" s="140"/>
      <c r="Z300" s="140"/>
      <c r="AA300" s="140"/>
      <c r="AB300" s="36"/>
      <c r="AC300" s="36"/>
    </row>
    <row r="301" spans="1:29" ht="14.25" x14ac:dyDescent="0.2">
      <c r="A301" s="140"/>
      <c r="B301" s="140"/>
      <c r="C301" s="140"/>
      <c r="D301" s="140"/>
      <c r="E301" s="140"/>
      <c r="F301" s="164"/>
      <c r="G301" s="165"/>
      <c r="H301" s="165"/>
      <c r="I301" s="165"/>
      <c r="J301" s="140"/>
      <c r="K301" s="140"/>
      <c r="L301" s="140"/>
      <c r="M301" s="140"/>
      <c r="N301" s="140"/>
      <c r="O301" s="140"/>
      <c r="P301" s="140"/>
      <c r="Q301" s="140"/>
      <c r="R301" s="140"/>
      <c r="S301" s="140"/>
      <c r="T301" s="140"/>
      <c r="U301" s="140"/>
      <c r="V301" s="503"/>
      <c r="W301" s="140"/>
      <c r="X301" s="503"/>
      <c r="Y301" s="140"/>
      <c r="Z301" s="140"/>
      <c r="AA301" s="140"/>
      <c r="AB301" s="36"/>
      <c r="AC301" s="36"/>
    </row>
    <row r="302" spans="1:29" ht="14.25" x14ac:dyDescent="0.2">
      <c r="A302" s="140"/>
      <c r="B302" s="140"/>
      <c r="C302" s="140"/>
      <c r="D302" s="140"/>
      <c r="E302" s="140"/>
      <c r="F302" s="164"/>
      <c r="G302" s="165"/>
      <c r="H302" s="165"/>
      <c r="I302" s="165"/>
      <c r="J302" s="140"/>
      <c r="K302" s="140"/>
      <c r="L302" s="140"/>
      <c r="M302" s="140"/>
      <c r="N302" s="140"/>
      <c r="O302" s="140"/>
      <c r="P302" s="140"/>
      <c r="Q302" s="140"/>
      <c r="R302" s="140"/>
      <c r="S302" s="140"/>
      <c r="T302" s="140"/>
      <c r="U302" s="140"/>
      <c r="V302" s="503"/>
      <c r="W302" s="140"/>
      <c r="X302" s="503"/>
      <c r="Y302" s="140"/>
      <c r="Z302" s="140"/>
      <c r="AA302" s="140"/>
      <c r="AB302" s="36"/>
      <c r="AC302" s="36"/>
    </row>
    <row r="303" spans="1:29" ht="14.25" x14ac:dyDescent="0.2">
      <c r="A303" s="140"/>
      <c r="B303" s="140"/>
      <c r="C303" s="140"/>
      <c r="D303" s="140"/>
      <c r="E303" s="140"/>
      <c r="F303" s="164"/>
      <c r="G303" s="165"/>
      <c r="H303" s="165"/>
      <c r="I303" s="165"/>
      <c r="J303" s="140"/>
      <c r="K303" s="140"/>
      <c r="L303" s="140"/>
      <c r="M303" s="140"/>
      <c r="N303" s="140"/>
      <c r="O303" s="140"/>
      <c r="P303" s="140"/>
      <c r="Q303" s="140"/>
      <c r="R303" s="140"/>
      <c r="S303" s="140"/>
      <c r="T303" s="140"/>
      <c r="U303" s="140"/>
      <c r="V303" s="503"/>
      <c r="W303" s="140"/>
      <c r="X303" s="503"/>
      <c r="Y303" s="140"/>
      <c r="Z303" s="140"/>
      <c r="AA303" s="140"/>
      <c r="AB303" s="36"/>
      <c r="AC303" s="36"/>
    </row>
    <row r="304" spans="1:29" ht="14.25" x14ac:dyDescent="0.2">
      <c r="A304" s="140"/>
      <c r="B304" s="140"/>
      <c r="C304" s="140"/>
      <c r="D304" s="140"/>
      <c r="E304" s="140"/>
      <c r="F304" s="164"/>
      <c r="G304" s="165"/>
      <c r="H304" s="165"/>
      <c r="I304" s="165"/>
      <c r="J304" s="140"/>
      <c r="K304" s="140"/>
      <c r="L304" s="140"/>
      <c r="M304" s="140"/>
      <c r="N304" s="140"/>
      <c r="O304" s="140"/>
      <c r="P304" s="140"/>
      <c r="Q304" s="140"/>
      <c r="R304" s="140"/>
      <c r="S304" s="140"/>
      <c r="T304" s="140"/>
      <c r="U304" s="140"/>
      <c r="V304" s="503"/>
      <c r="W304" s="140"/>
      <c r="X304" s="503"/>
      <c r="Y304" s="140"/>
      <c r="Z304" s="140"/>
      <c r="AA304" s="140"/>
      <c r="AB304" s="36"/>
      <c r="AC304" s="36"/>
    </row>
    <row r="305" spans="1:29" ht="14.25" x14ac:dyDescent="0.2">
      <c r="A305" s="140"/>
      <c r="B305" s="140"/>
      <c r="C305" s="140"/>
      <c r="D305" s="140"/>
      <c r="E305" s="140"/>
      <c r="F305" s="164"/>
      <c r="G305" s="165"/>
      <c r="H305" s="165"/>
      <c r="I305" s="165"/>
      <c r="J305" s="140"/>
      <c r="K305" s="140"/>
      <c r="L305" s="140"/>
      <c r="M305" s="140"/>
      <c r="N305" s="140"/>
      <c r="O305" s="140"/>
      <c r="P305" s="140"/>
      <c r="Q305" s="140"/>
      <c r="R305" s="140"/>
      <c r="S305" s="140"/>
      <c r="T305" s="140"/>
      <c r="U305" s="140"/>
      <c r="V305" s="503"/>
      <c r="W305" s="140"/>
      <c r="X305" s="503"/>
      <c r="Y305" s="140"/>
      <c r="Z305" s="140"/>
      <c r="AA305" s="140"/>
      <c r="AB305" s="36"/>
      <c r="AC305" s="36"/>
    </row>
    <row r="306" spans="1:29" ht="14.25" x14ac:dyDescent="0.2">
      <c r="A306" s="140"/>
      <c r="B306" s="140"/>
      <c r="C306" s="140"/>
      <c r="D306" s="140"/>
      <c r="E306" s="140"/>
      <c r="F306" s="164"/>
      <c r="G306" s="165"/>
      <c r="H306" s="165"/>
      <c r="I306" s="165"/>
      <c r="J306" s="140"/>
      <c r="K306" s="140"/>
      <c r="L306" s="140"/>
      <c r="M306" s="140"/>
      <c r="N306" s="140"/>
      <c r="O306" s="140"/>
      <c r="P306" s="140"/>
      <c r="Q306" s="140"/>
      <c r="R306" s="140"/>
      <c r="S306" s="140"/>
      <c r="T306" s="140"/>
      <c r="U306" s="140"/>
      <c r="V306" s="503"/>
      <c r="W306" s="140"/>
      <c r="X306" s="503"/>
      <c r="Y306" s="140"/>
      <c r="Z306" s="140"/>
      <c r="AA306" s="140"/>
      <c r="AB306" s="36"/>
      <c r="AC306" s="36"/>
    </row>
    <row r="307" spans="1:29" ht="14.25" x14ac:dyDescent="0.2">
      <c r="A307" s="140"/>
      <c r="B307" s="140"/>
      <c r="C307" s="140"/>
      <c r="D307" s="140"/>
      <c r="E307" s="140"/>
      <c r="F307" s="164"/>
      <c r="G307" s="165"/>
      <c r="H307" s="165"/>
      <c r="I307" s="165"/>
      <c r="J307" s="140"/>
      <c r="K307" s="140"/>
      <c r="L307" s="140"/>
      <c r="M307" s="140"/>
      <c r="N307" s="140"/>
      <c r="O307" s="140"/>
      <c r="P307" s="140"/>
      <c r="Q307" s="140"/>
      <c r="R307" s="140"/>
      <c r="S307" s="140"/>
      <c r="T307" s="140"/>
      <c r="U307" s="140"/>
      <c r="V307" s="503"/>
      <c r="W307" s="140"/>
      <c r="X307" s="503"/>
      <c r="Y307" s="140"/>
      <c r="Z307" s="140"/>
      <c r="AA307" s="140"/>
      <c r="AB307" s="36"/>
      <c r="AC307" s="36"/>
    </row>
    <row r="308" spans="1:29" ht="14.25" x14ac:dyDescent="0.2">
      <c r="A308" s="140"/>
      <c r="B308" s="140"/>
      <c r="C308" s="140"/>
      <c r="D308" s="140"/>
      <c r="E308" s="140"/>
      <c r="F308" s="164"/>
      <c r="G308" s="165"/>
      <c r="H308" s="165"/>
      <c r="I308" s="165"/>
      <c r="J308" s="140"/>
      <c r="K308" s="140"/>
      <c r="L308" s="140"/>
      <c r="M308" s="140"/>
      <c r="N308" s="140"/>
      <c r="O308" s="140"/>
      <c r="P308" s="140"/>
      <c r="Q308" s="140"/>
      <c r="R308" s="140"/>
      <c r="S308" s="140"/>
      <c r="T308" s="140"/>
      <c r="U308" s="140"/>
      <c r="V308" s="503"/>
      <c r="W308" s="140"/>
      <c r="X308" s="503"/>
      <c r="Y308" s="140"/>
      <c r="Z308" s="140"/>
      <c r="AA308" s="140"/>
      <c r="AB308" s="36"/>
      <c r="AC308" s="36"/>
    </row>
    <row r="309" spans="1:29" ht="14.25" x14ac:dyDescent="0.2">
      <c r="A309" s="140"/>
      <c r="B309" s="140"/>
      <c r="C309" s="140"/>
      <c r="D309" s="140"/>
      <c r="E309" s="140"/>
      <c r="F309" s="164"/>
      <c r="G309" s="165"/>
      <c r="H309" s="165"/>
      <c r="I309" s="165"/>
      <c r="J309" s="140"/>
      <c r="K309" s="140"/>
      <c r="L309" s="140"/>
      <c r="M309" s="140"/>
      <c r="N309" s="140"/>
      <c r="O309" s="140"/>
      <c r="P309" s="140"/>
      <c r="Q309" s="140"/>
      <c r="R309" s="140"/>
      <c r="S309" s="140"/>
      <c r="T309" s="140"/>
      <c r="U309" s="140"/>
      <c r="V309" s="503"/>
      <c r="W309" s="140"/>
      <c r="X309" s="503"/>
      <c r="Y309" s="140"/>
      <c r="Z309" s="140"/>
      <c r="AA309" s="140"/>
      <c r="AB309" s="36"/>
      <c r="AC309" s="36"/>
    </row>
    <row r="310" spans="1:29" ht="14.25" x14ac:dyDescent="0.2">
      <c r="A310" s="140"/>
      <c r="B310" s="140"/>
      <c r="C310" s="140"/>
      <c r="D310" s="140"/>
      <c r="E310" s="140"/>
      <c r="F310" s="164"/>
      <c r="G310" s="165"/>
      <c r="H310" s="165"/>
      <c r="I310" s="165"/>
      <c r="J310" s="140"/>
      <c r="K310" s="140"/>
      <c r="L310" s="140"/>
      <c r="M310" s="140"/>
      <c r="N310" s="140"/>
      <c r="O310" s="140"/>
      <c r="P310" s="140"/>
      <c r="Q310" s="140"/>
      <c r="R310" s="140"/>
      <c r="S310" s="140"/>
      <c r="T310" s="140"/>
      <c r="U310" s="140"/>
      <c r="V310" s="503"/>
      <c r="W310" s="140"/>
      <c r="X310" s="503"/>
      <c r="Y310" s="140"/>
      <c r="Z310" s="140"/>
      <c r="AA310" s="140"/>
      <c r="AB310" s="36"/>
      <c r="AC310" s="36"/>
    </row>
    <row r="311" spans="1:29" ht="14.25" x14ac:dyDescent="0.2">
      <c r="A311" s="140"/>
      <c r="B311" s="140"/>
      <c r="C311" s="140"/>
      <c r="D311" s="140"/>
      <c r="E311" s="140"/>
      <c r="F311" s="164"/>
      <c r="G311" s="165"/>
      <c r="H311" s="165"/>
      <c r="I311" s="165"/>
      <c r="J311" s="140"/>
      <c r="K311" s="140"/>
      <c r="L311" s="140"/>
      <c r="M311" s="140"/>
      <c r="N311" s="140"/>
      <c r="O311" s="140"/>
      <c r="P311" s="140"/>
      <c r="Q311" s="140"/>
      <c r="R311" s="140"/>
      <c r="S311" s="140"/>
      <c r="T311" s="140"/>
      <c r="U311" s="140"/>
      <c r="V311" s="503"/>
      <c r="W311" s="140"/>
      <c r="X311" s="503"/>
      <c r="Y311" s="140"/>
      <c r="Z311" s="140"/>
      <c r="AA311" s="140"/>
      <c r="AB311" s="36"/>
      <c r="AC311" s="36"/>
    </row>
    <row r="312" spans="1:29" ht="14.25" x14ac:dyDescent="0.2">
      <c r="A312" s="140"/>
      <c r="B312" s="140"/>
      <c r="C312" s="140"/>
      <c r="D312" s="140"/>
      <c r="E312" s="140"/>
      <c r="F312" s="164"/>
      <c r="G312" s="165"/>
      <c r="H312" s="165"/>
      <c r="I312" s="165"/>
      <c r="J312" s="140"/>
      <c r="K312" s="140"/>
      <c r="L312" s="140"/>
      <c r="M312" s="140"/>
      <c r="N312" s="140"/>
      <c r="O312" s="140"/>
      <c r="P312" s="140"/>
      <c r="Q312" s="140"/>
      <c r="R312" s="140"/>
      <c r="S312" s="140"/>
      <c r="T312" s="140"/>
      <c r="U312" s="140"/>
      <c r="V312" s="503"/>
      <c r="W312" s="140"/>
      <c r="X312" s="503"/>
      <c r="Y312" s="140"/>
      <c r="Z312" s="140"/>
      <c r="AA312" s="140"/>
      <c r="AB312" s="36"/>
      <c r="AC312" s="36"/>
    </row>
    <row r="313" spans="1:29" ht="14.25" x14ac:dyDescent="0.2">
      <c r="A313" s="140"/>
      <c r="B313" s="140"/>
      <c r="C313" s="140"/>
      <c r="D313" s="140"/>
      <c r="E313" s="140"/>
      <c r="F313" s="164"/>
      <c r="G313" s="165"/>
      <c r="H313" s="165"/>
      <c r="I313" s="165"/>
      <c r="J313" s="140"/>
      <c r="K313" s="140"/>
      <c r="L313" s="140"/>
      <c r="M313" s="140"/>
      <c r="N313" s="140"/>
      <c r="O313" s="140"/>
      <c r="P313" s="140"/>
      <c r="Q313" s="140"/>
      <c r="R313" s="140"/>
      <c r="S313" s="140"/>
      <c r="T313" s="140"/>
      <c r="U313" s="140"/>
      <c r="V313" s="503"/>
      <c r="W313" s="140"/>
      <c r="X313" s="503"/>
      <c r="Y313" s="140"/>
      <c r="Z313" s="140"/>
      <c r="AA313" s="140"/>
      <c r="AB313" s="36"/>
      <c r="AC313" s="36"/>
    </row>
    <row r="314" spans="1:29" ht="14.25" x14ac:dyDescent="0.2">
      <c r="A314" s="140"/>
      <c r="B314" s="140"/>
      <c r="C314" s="140"/>
      <c r="D314" s="140"/>
      <c r="E314" s="140"/>
      <c r="F314" s="164"/>
      <c r="G314" s="165"/>
      <c r="H314" s="165"/>
      <c r="I314" s="165"/>
      <c r="J314" s="140"/>
      <c r="K314" s="140"/>
      <c r="L314" s="140"/>
      <c r="M314" s="140"/>
      <c r="N314" s="140"/>
      <c r="O314" s="140"/>
      <c r="P314" s="140"/>
      <c r="Q314" s="140"/>
      <c r="R314" s="140"/>
      <c r="S314" s="140"/>
      <c r="T314" s="140"/>
      <c r="U314" s="140"/>
      <c r="V314" s="503"/>
      <c r="W314" s="140"/>
      <c r="X314" s="503"/>
      <c r="Y314" s="140"/>
      <c r="Z314" s="140"/>
      <c r="AA314" s="140"/>
      <c r="AB314" s="36"/>
      <c r="AC314" s="36"/>
    </row>
    <row r="315" spans="1:29" ht="14.25" x14ac:dyDescent="0.2">
      <c r="A315" s="140"/>
      <c r="B315" s="140"/>
      <c r="C315" s="140"/>
      <c r="D315" s="140"/>
      <c r="E315" s="140"/>
      <c r="F315" s="164"/>
      <c r="G315" s="165"/>
      <c r="H315" s="165"/>
      <c r="I315" s="165"/>
      <c r="J315" s="140"/>
      <c r="K315" s="140"/>
      <c r="L315" s="140"/>
      <c r="M315" s="140"/>
      <c r="N315" s="140"/>
      <c r="O315" s="140"/>
      <c r="P315" s="140"/>
      <c r="Q315" s="140"/>
      <c r="R315" s="140"/>
      <c r="S315" s="140"/>
      <c r="T315" s="140"/>
      <c r="U315" s="140"/>
      <c r="V315" s="503"/>
      <c r="W315" s="140"/>
      <c r="X315" s="503"/>
      <c r="Y315" s="140"/>
      <c r="Z315" s="140"/>
      <c r="AA315" s="140"/>
      <c r="AB315" s="36"/>
      <c r="AC315" s="36"/>
    </row>
    <row r="316" spans="1:29" ht="14.25" x14ac:dyDescent="0.2">
      <c r="A316" s="140"/>
      <c r="B316" s="140"/>
      <c r="C316" s="140"/>
      <c r="D316" s="140"/>
      <c r="E316" s="140"/>
      <c r="F316" s="164"/>
      <c r="G316" s="165"/>
      <c r="H316" s="165"/>
      <c r="I316" s="165"/>
      <c r="J316" s="140"/>
      <c r="K316" s="140"/>
      <c r="L316" s="140"/>
      <c r="M316" s="140"/>
      <c r="N316" s="140"/>
      <c r="O316" s="140"/>
      <c r="P316" s="140"/>
      <c r="Q316" s="140"/>
      <c r="R316" s="140"/>
      <c r="S316" s="140"/>
      <c r="T316" s="140"/>
      <c r="U316" s="140"/>
      <c r="V316" s="503"/>
      <c r="W316" s="140"/>
      <c r="X316" s="503"/>
      <c r="Y316" s="140"/>
      <c r="Z316" s="140"/>
      <c r="AA316" s="140"/>
      <c r="AB316" s="36"/>
      <c r="AC316" s="36"/>
    </row>
    <row r="317" spans="1:29" ht="14.25" x14ac:dyDescent="0.2">
      <c r="A317" s="140"/>
      <c r="B317" s="140"/>
      <c r="C317" s="140"/>
      <c r="D317" s="140"/>
      <c r="E317" s="140"/>
      <c r="F317" s="164"/>
      <c r="G317" s="165"/>
      <c r="H317" s="165"/>
      <c r="I317" s="165"/>
      <c r="J317" s="140"/>
      <c r="K317" s="140"/>
      <c r="L317" s="140"/>
      <c r="M317" s="140"/>
      <c r="N317" s="140"/>
      <c r="O317" s="140"/>
      <c r="P317" s="140"/>
      <c r="Q317" s="140"/>
      <c r="R317" s="140"/>
      <c r="S317" s="140"/>
      <c r="T317" s="140"/>
      <c r="U317" s="140"/>
      <c r="V317" s="503"/>
      <c r="W317" s="140"/>
      <c r="X317" s="503"/>
      <c r="Y317" s="140"/>
      <c r="Z317" s="140"/>
      <c r="AA317" s="140"/>
      <c r="AB317" s="36"/>
      <c r="AC317" s="36"/>
    </row>
    <row r="318" spans="1:29" ht="14.25" x14ac:dyDescent="0.2">
      <c r="A318" s="140"/>
      <c r="B318" s="140"/>
      <c r="C318" s="140"/>
      <c r="D318" s="140"/>
      <c r="E318" s="140"/>
      <c r="F318" s="164"/>
      <c r="G318" s="165"/>
      <c r="H318" s="165"/>
      <c r="I318" s="165"/>
      <c r="J318" s="140"/>
      <c r="K318" s="140"/>
      <c r="L318" s="140"/>
      <c r="M318" s="140"/>
      <c r="N318" s="140"/>
      <c r="O318" s="140"/>
      <c r="P318" s="140"/>
      <c r="Q318" s="140"/>
      <c r="R318" s="140"/>
      <c r="S318" s="140"/>
      <c r="T318" s="140"/>
      <c r="U318" s="140"/>
      <c r="V318" s="503"/>
      <c r="W318" s="140"/>
      <c r="X318" s="503"/>
      <c r="Y318" s="140"/>
      <c r="Z318" s="140"/>
      <c r="AA318" s="140"/>
      <c r="AB318" s="36"/>
      <c r="AC318" s="36"/>
    </row>
    <row r="319" spans="1:29" ht="14.25" x14ac:dyDescent="0.2">
      <c r="A319" s="140"/>
      <c r="B319" s="140"/>
      <c r="C319" s="140"/>
      <c r="D319" s="140"/>
      <c r="E319" s="140"/>
      <c r="F319" s="164"/>
      <c r="G319" s="165"/>
      <c r="H319" s="165"/>
      <c r="I319" s="165"/>
      <c r="J319" s="140"/>
      <c r="K319" s="140"/>
      <c r="L319" s="140"/>
      <c r="M319" s="140"/>
      <c r="N319" s="140"/>
      <c r="O319" s="140"/>
      <c r="P319" s="140"/>
      <c r="Q319" s="140"/>
      <c r="R319" s="140"/>
      <c r="S319" s="140"/>
      <c r="T319" s="140"/>
      <c r="U319" s="140"/>
      <c r="V319" s="503"/>
      <c r="W319" s="140"/>
      <c r="X319" s="503"/>
      <c r="Y319" s="140"/>
      <c r="Z319" s="140"/>
      <c r="AA319" s="140"/>
      <c r="AB319" s="36"/>
      <c r="AC319" s="36"/>
    </row>
    <row r="320" spans="1:29" ht="14.25" x14ac:dyDescent="0.2">
      <c r="A320" s="140"/>
      <c r="B320" s="140"/>
      <c r="C320" s="140"/>
      <c r="D320" s="140"/>
      <c r="E320" s="140"/>
      <c r="F320" s="164"/>
      <c r="G320" s="165"/>
      <c r="H320" s="165"/>
      <c r="I320" s="165"/>
      <c r="J320" s="140"/>
      <c r="K320" s="140"/>
      <c r="L320" s="140"/>
      <c r="M320" s="140"/>
      <c r="N320" s="140"/>
      <c r="O320" s="140"/>
      <c r="P320" s="140"/>
      <c r="Q320" s="140"/>
      <c r="R320" s="140"/>
      <c r="S320" s="140"/>
      <c r="T320" s="140"/>
      <c r="U320" s="140"/>
      <c r="V320" s="503"/>
      <c r="W320" s="140"/>
      <c r="X320" s="503"/>
      <c r="Y320" s="140"/>
      <c r="Z320" s="140"/>
      <c r="AA320" s="140"/>
      <c r="AB320" s="36"/>
      <c r="AC320" s="36"/>
    </row>
    <row r="321" spans="1:29" ht="14.25" x14ac:dyDescent="0.2">
      <c r="A321" s="140"/>
      <c r="B321" s="140"/>
      <c r="C321" s="140"/>
      <c r="D321" s="140"/>
      <c r="E321" s="140"/>
      <c r="F321" s="164"/>
      <c r="G321" s="165"/>
      <c r="H321" s="165"/>
      <c r="I321" s="165"/>
      <c r="J321" s="140"/>
      <c r="K321" s="140"/>
      <c r="L321" s="140"/>
      <c r="M321" s="140"/>
      <c r="N321" s="140"/>
      <c r="O321" s="140"/>
      <c r="P321" s="140"/>
      <c r="Q321" s="140"/>
      <c r="R321" s="140"/>
      <c r="S321" s="140"/>
      <c r="T321" s="140"/>
      <c r="U321" s="140"/>
      <c r="V321" s="503"/>
      <c r="W321" s="140"/>
      <c r="X321" s="503"/>
      <c r="Y321" s="140"/>
      <c r="Z321" s="140"/>
      <c r="AA321" s="140"/>
      <c r="AB321" s="36"/>
      <c r="AC321" s="36"/>
    </row>
    <row r="322" spans="1:29" ht="14.25" x14ac:dyDescent="0.2">
      <c r="A322" s="140"/>
      <c r="B322" s="140"/>
      <c r="C322" s="140"/>
      <c r="D322" s="140"/>
      <c r="E322" s="140"/>
      <c r="F322" s="164"/>
      <c r="G322" s="165"/>
      <c r="H322" s="165"/>
      <c r="I322" s="165"/>
      <c r="J322" s="140"/>
      <c r="K322" s="140"/>
      <c r="L322" s="140"/>
      <c r="M322" s="140"/>
      <c r="N322" s="140"/>
      <c r="O322" s="140"/>
      <c r="P322" s="140"/>
      <c r="Q322" s="140"/>
      <c r="R322" s="140"/>
      <c r="S322" s="140"/>
      <c r="T322" s="140"/>
      <c r="U322" s="140"/>
      <c r="V322" s="503"/>
      <c r="W322" s="140"/>
      <c r="X322" s="503"/>
      <c r="Y322" s="140"/>
      <c r="Z322" s="140"/>
      <c r="AA322" s="140"/>
      <c r="AB322" s="36"/>
      <c r="AC322" s="36"/>
    </row>
    <row r="323" spans="1:29" ht="14.25" x14ac:dyDescent="0.2">
      <c r="A323" s="140"/>
      <c r="B323" s="140"/>
      <c r="C323" s="140"/>
      <c r="D323" s="140"/>
      <c r="E323" s="140"/>
      <c r="F323" s="164"/>
      <c r="G323" s="165"/>
      <c r="H323" s="165"/>
      <c r="I323" s="165"/>
      <c r="J323" s="140"/>
      <c r="K323" s="140"/>
      <c r="L323" s="140"/>
      <c r="M323" s="140"/>
      <c r="N323" s="140"/>
      <c r="O323" s="140"/>
      <c r="P323" s="140"/>
      <c r="Q323" s="140"/>
      <c r="R323" s="140"/>
      <c r="S323" s="140"/>
      <c r="T323" s="140"/>
      <c r="U323" s="140"/>
      <c r="V323" s="503"/>
      <c r="W323" s="140"/>
      <c r="X323" s="503"/>
      <c r="Y323" s="140"/>
      <c r="Z323" s="140"/>
      <c r="AA323" s="140"/>
      <c r="AB323" s="36"/>
      <c r="AC323" s="36"/>
    </row>
    <row r="324" spans="1:29" ht="14.25" x14ac:dyDescent="0.2">
      <c r="A324" s="140"/>
      <c r="B324" s="140"/>
      <c r="C324" s="140"/>
      <c r="D324" s="140"/>
      <c r="E324" s="140"/>
      <c r="F324" s="164"/>
      <c r="G324" s="165"/>
      <c r="H324" s="165"/>
      <c r="I324" s="165"/>
      <c r="J324" s="140"/>
      <c r="K324" s="140"/>
      <c r="L324" s="140"/>
      <c r="M324" s="140"/>
      <c r="N324" s="140"/>
      <c r="O324" s="140"/>
      <c r="P324" s="140"/>
      <c r="Q324" s="140"/>
      <c r="R324" s="140"/>
      <c r="S324" s="140"/>
      <c r="T324" s="140"/>
      <c r="U324" s="140"/>
      <c r="V324" s="503"/>
      <c r="W324" s="140"/>
      <c r="X324" s="503"/>
      <c r="Y324" s="140"/>
      <c r="Z324" s="140"/>
      <c r="AA324" s="140"/>
      <c r="AB324" s="36"/>
      <c r="AC324" s="36"/>
    </row>
    <row r="325" spans="1:29" ht="14.25" x14ac:dyDescent="0.2">
      <c r="A325" s="140"/>
      <c r="B325" s="140"/>
      <c r="C325" s="140"/>
      <c r="D325" s="140"/>
      <c r="E325" s="140"/>
      <c r="F325" s="164"/>
      <c r="G325" s="165"/>
      <c r="H325" s="165"/>
      <c r="I325" s="165"/>
      <c r="J325" s="140"/>
      <c r="K325" s="140"/>
      <c r="L325" s="140"/>
      <c r="M325" s="140"/>
      <c r="N325" s="140"/>
      <c r="O325" s="140"/>
      <c r="P325" s="140"/>
      <c r="Q325" s="140"/>
      <c r="R325" s="140"/>
      <c r="S325" s="140"/>
      <c r="T325" s="140"/>
      <c r="U325" s="140"/>
      <c r="V325" s="503"/>
      <c r="W325" s="140"/>
      <c r="X325" s="503"/>
      <c r="Y325" s="140"/>
      <c r="Z325" s="140"/>
      <c r="AA325" s="140"/>
      <c r="AB325" s="36"/>
      <c r="AC325" s="36"/>
    </row>
    <row r="326" spans="1:29" ht="14.25" x14ac:dyDescent="0.2">
      <c r="A326" s="140"/>
      <c r="B326" s="140"/>
      <c r="C326" s="140"/>
      <c r="D326" s="140"/>
      <c r="E326" s="140"/>
      <c r="F326" s="164"/>
      <c r="G326" s="165"/>
      <c r="H326" s="165"/>
      <c r="I326" s="165"/>
      <c r="J326" s="140"/>
      <c r="K326" s="140"/>
      <c r="L326" s="140"/>
      <c r="M326" s="140"/>
      <c r="N326" s="140"/>
      <c r="O326" s="140"/>
      <c r="P326" s="140"/>
      <c r="Q326" s="140"/>
      <c r="R326" s="140"/>
      <c r="S326" s="140"/>
      <c r="T326" s="140"/>
      <c r="U326" s="140"/>
      <c r="V326" s="503"/>
      <c r="W326" s="140"/>
      <c r="X326" s="503"/>
      <c r="Y326" s="140"/>
      <c r="Z326" s="140"/>
      <c r="AA326" s="140"/>
      <c r="AB326" s="36"/>
      <c r="AC326" s="36"/>
    </row>
    <row r="327" spans="1:29" ht="14.25" x14ac:dyDescent="0.2">
      <c r="A327" s="140"/>
      <c r="B327" s="140"/>
      <c r="C327" s="140"/>
      <c r="D327" s="140"/>
      <c r="E327" s="140"/>
      <c r="F327" s="164"/>
      <c r="G327" s="165"/>
      <c r="H327" s="165"/>
      <c r="I327" s="165"/>
      <c r="J327" s="140"/>
      <c r="K327" s="140"/>
      <c r="L327" s="140"/>
      <c r="M327" s="140"/>
      <c r="N327" s="140"/>
      <c r="O327" s="140"/>
      <c r="P327" s="140"/>
      <c r="Q327" s="140"/>
      <c r="R327" s="140"/>
      <c r="S327" s="140"/>
      <c r="T327" s="140"/>
      <c r="U327" s="140"/>
      <c r="V327" s="503"/>
      <c r="W327" s="140"/>
      <c r="X327" s="503"/>
      <c r="Y327" s="140"/>
      <c r="Z327" s="140"/>
      <c r="AA327" s="140"/>
      <c r="AB327" s="36"/>
      <c r="AC327" s="36"/>
    </row>
    <row r="328" spans="1:29" ht="14.25" x14ac:dyDescent="0.2">
      <c r="A328" s="140"/>
      <c r="B328" s="140"/>
      <c r="C328" s="140"/>
      <c r="D328" s="140"/>
      <c r="E328" s="140"/>
      <c r="F328" s="164"/>
      <c r="G328" s="165"/>
      <c r="H328" s="165"/>
      <c r="I328" s="165"/>
      <c r="J328" s="140"/>
      <c r="K328" s="140"/>
      <c r="L328" s="140"/>
      <c r="M328" s="140"/>
      <c r="N328" s="140"/>
      <c r="O328" s="140"/>
      <c r="P328" s="140"/>
      <c r="Q328" s="140"/>
      <c r="R328" s="140"/>
      <c r="S328" s="140"/>
      <c r="T328" s="140"/>
      <c r="U328" s="140"/>
      <c r="V328" s="503"/>
      <c r="W328" s="140"/>
      <c r="X328" s="503"/>
      <c r="Y328" s="140"/>
      <c r="Z328" s="140"/>
      <c r="AA328" s="140"/>
      <c r="AB328" s="36"/>
      <c r="AC328" s="36"/>
    </row>
    <row r="329" spans="1:29" ht="14.25" x14ac:dyDescent="0.2">
      <c r="A329" s="140"/>
      <c r="B329" s="140"/>
      <c r="C329" s="140"/>
      <c r="D329" s="140"/>
      <c r="E329" s="140"/>
      <c r="F329" s="164"/>
      <c r="G329" s="165"/>
      <c r="H329" s="165"/>
      <c r="I329" s="165"/>
      <c r="J329" s="140"/>
      <c r="K329" s="140"/>
      <c r="L329" s="140"/>
      <c r="M329" s="140"/>
      <c r="N329" s="140"/>
      <c r="O329" s="140"/>
      <c r="P329" s="140"/>
      <c r="Q329" s="140"/>
      <c r="R329" s="140"/>
      <c r="S329" s="140"/>
      <c r="T329" s="140"/>
      <c r="U329" s="140"/>
      <c r="V329" s="503"/>
      <c r="W329" s="140"/>
      <c r="X329" s="503"/>
      <c r="Y329" s="140"/>
      <c r="Z329" s="140"/>
      <c r="AA329" s="140"/>
      <c r="AB329" s="36"/>
      <c r="AC329" s="36"/>
    </row>
    <row r="330" spans="1:29" ht="14.25" x14ac:dyDescent="0.2">
      <c r="A330" s="140"/>
      <c r="B330" s="140"/>
      <c r="C330" s="140"/>
      <c r="D330" s="140"/>
      <c r="E330" s="140"/>
      <c r="F330" s="164"/>
      <c r="G330" s="165"/>
      <c r="H330" s="165"/>
      <c r="I330" s="165"/>
      <c r="J330" s="140"/>
      <c r="K330" s="140"/>
      <c r="L330" s="140"/>
      <c r="M330" s="140"/>
      <c r="N330" s="140"/>
      <c r="O330" s="140"/>
      <c r="P330" s="140"/>
      <c r="Q330" s="140"/>
      <c r="R330" s="140"/>
      <c r="S330" s="140"/>
      <c r="T330" s="140"/>
      <c r="U330" s="140"/>
      <c r="V330" s="503"/>
      <c r="W330" s="140"/>
      <c r="X330" s="503"/>
      <c r="Y330" s="140"/>
      <c r="Z330" s="140"/>
      <c r="AA330" s="140"/>
      <c r="AB330" s="36"/>
      <c r="AC330" s="36"/>
    </row>
    <row r="331" spans="1:29" ht="14.25" x14ac:dyDescent="0.2">
      <c r="A331" s="140"/>
      <c r="B331" s="140"/>
      <c r="C331" s="140"/>
      <c r="D331" s="140"/>
      <c r="E331" s="140"/>
      <c r="F331" s="164"/>
      <c r="G331" s="165"/>
      <c r="H331" s="165"/>
      <c r="I331" s="165"/>
      <c r="J331" s="140"/>
      <c r="K331" s="140"/>
      <c r="L331" s="140"/>
      <c r="M331" s="140"/>
      <c r="N331" s="140"/>
      <c r="O331" s="140"/>
      <c r="P331" s="140"/>
      <c r="Q331" s="140"/>
      <c r="R331" s="140"/>
      <c r="S331" s="140"/>
      <c r="T331" s="140"/>
      <c r="U331" s="140"/>
      <c r="V331" s="503"/>
      <c r="W331" s="140"/>
      <c r="X331" s="503"/>
      <c r="Y331" s="140"/>
      <c r="Z331" s="140"/>
      <c r="AA331" s="140"/>
      <c r="AB331" s="36"/>
      <c r="AC331" s="36"/>
    </row>
  </sheetData>
  <mergeCells count="695">
    <mergeCell ref="A111:E116"/>
    <mergeCell ref="F111:I116"/>
    <mergeCell ref="J111:S116"/>
    <mergeCell ref="T111:U116"/>
    <mergeCell ref="F194:I194"/>
    <mergeCell ref="J194:S194"/>
    <mergeCell ref="T194:U194"/>
    <mergeCell ref="A192:E197"/>
    <mergeCell ref="F195:I195"/>
    <mergeCell ref="J195:S195"/>
    <mergeCell ref="T195:U195"/>
    <mergeCell ref="F196:I196"/>
    <mergeCell ref="F190:I190"/>
    <mergeCell ref="J190:S190"/>
    <mergeCell ref="T190:U190"/>
    <mergeCell ref="F192:I192"/>
    <mergeCell ref="J192:S192"/>
    <mergeCell ref="T192:U192"/>
    <mergeCell ref="F193:I193"/>
    <mergeCell ref="J193:S193"/>
    <mergeCell ref="T193:U193"/>
    <mergeCell ref="F187:I187"/>
    <mergeCell ref="J187:S187"/>
    <mergeCell ref="T187:U187"/>
    <mergeCell ref="A19:E24"/>
    <mergeCell ref="F19:I19"/>
    <mergeCell ref="J19:S19"/>
    <mergeCell ref="T19:U19"/>
    <mergeCell ref="F20:I20"/>
    <mergeCell ref="J20:S20"/>
    <mergeCell ref="T20:U20"/>
    <mergeCell ref="F21:I21"/>
    <mergeCell ref="J21:S21"/>
    <mergeCell ref="T21:U21"/>
    <mergeCell ref="F22:I22"/>
    <mergeCell ref="J22:S22"/>
    <mergeCell ref="T22:U22"/>
    <mergeCell ref="F23:I23"/>
    <mergeCell ref="J23:S23"/>
    <mergeCell ref="T23:U23"/>
    <mergeCell ref="F172:I172"/>
    <mergeCell ref="J172:S172"/>
    <mergeCell ref="A142:E147"/>
    <mergeCell ref="F142:I142"/>
    <mergeCell ref="J142:S142"/>
    <mergeCell ref="F188:I188"/>
    <mergeCell ref="J188:S188"/>
    <mergeCell ref="T188:U188"/>
    <mergeCell ref="F189:I189"/>
    <mergeCell ref="J189:S189"/>
    <mergeCell ref="T189:U189"/>
    <mergeCell ref="F184:I184"/>
    <mergeCell ref="J184:S184"/>
    <mergeCell ref="T184:U184"/>
    <mergeCell ref="F185:I185"/>
    <mergeCell ref="J185:S185"/>
    <mergeCell ref="T185:U185"/>
    <mergeCell ref="F186:I186"/>
    <mergeCell ref="J186:S186"/>
    <mergeCell ref="T186:U186"/>
    <mergeCell ref="T142:U142"/>
    <mergeCell ref="T143:U143"/>
    <mergeCell ref="T144:U144"/>
    <mergeCell ref="T145:U145"/>
    <mergeCell ref="T146:U146"/>
    <mergeCell ref="F167:I167"/>
    <mergeCell ref="J167:S167"/>
    <mergeCell ref="F168:I168"/>
    <mergeCell ref="J168:S168"/>
    <mergeCell ref="A135:E140"/>
    <mergeCell ref="F135:I135"/>
    <mergeCell ref="J135:S135"/>
    <mergeCell ref="T135:U135"/>
    <mergeCell ref="F136:I136"/>
    <mergeCell ref="J136:S136"/>
    <mergeCell ref="T136:U136"/>
    <mergeCell ref="F137:I137"/>
    <mergeCell ref="J137:S137"/>
    <mergeCell ref="T137:U137"/>
    <mergeCell ref="F138:I138"/>
    <mergeCell ref="J138:S138"/>
    <mergeCell ref="T138:U138"/>
    <mergeCell ref="F139:I139"/>
    <mergeCell ref="J139:S139"/>
    <mergeCell ref="T139:U139"/>
    <mergeCell ref="F140:I140"/>
    <mergeCell ref="J140:S140"/>
    <mergeCell ref="T140:U140"/>
    <mergeCell ref="A129:E134"/>
    <mergeCell ref="F129:I129"/>
    <mergeCell ref="J129:S129"/>
    <mergeCell ref="T129:U129"/>
    <mergeCell ref="F130:I130"/>
    <mergeCell ref="J130:S130"/>
    <mergeCell ref="T130:U130"/>
    <mergeCell ref="F131:I131"/>
    <mergeCell ref="J131:S131"/>
    <mergeCell ref="T131:U131"/>
    <mergeCell ref="F132:I132"/>
    <mergeCell ref="J132:S132"/>
    <mergeCell ref="T132:U132"/>
    <mergeCell ref="F133:I133"/>
    <mergeCell ref="J133:S133"/>
    <mergeCell ref="T133:U133"/>
    <mergeCell ref="F134:I134"/>
    <mergeCell ref="J134:S134"/>
    <mergeCell ref="T134:U134"/>
    <mergeCell ref="A123:E128"/>
    <mergeCell ref="F123:I123"/>
    <mergeCell ref="J123:S123"/>
    <mergeCell ref="T123:U123"/>
    <mergeCell ref="F124:I124"/>
    <mergeCell ref="J124:S124"/>
    <mergeCell ref="T124:U124"/>
    <mergeCell ref="F125:I125"/>
    <mergeCell ref="J125:S125"/>
    <mergeCell ref="T125:U125"/>
    <mergeCell ref="F126:I126"/>
    <mergeCell ref="J126:S126"/>
    <mergeCell ref="T126:U126"/>
    <mergeCell ref="F127:I127"/>
    <mergeCell ref="J127:S127"/>
    <mergeCell ref="T127:U127"/>
    <mergeCell ref="F128:I128"/>
    <mergeCell ref="J128:S128"/>
    <mergeCell ref="T128:U128"/>
    <mergeCell ref="F120:I120"/>
    <mergeCell ref="J120:S120"/>
    <mergeCell ref="T120:U120"/>
    <mergeCell ref="F121:I121"/>
    <mergeCell ref="J121:S121"/>
    <mergeCell ref="T121:U121"/>
    <mergeCell ref="A117:E122"/>
    <mergeCell ref="F122:I122"/>
    <mergeCell ref="J122:S122"/>
    <mergeCell ref="T122:U122"/>
    <mergeCell ref="J117:S117"/>
    <mergeCell ref="T117:U117"/>
    <mergeCell ref="F118:I118"/>
    <mergeCell ref="J118:S118"/>
    <mergeCell ref="T118:U118"/>
    <mergeCell ref="F119:I119"/>
    <mergeCell ref="J119:S119"/>
    <mergeCell ref="T119:U119"/>
    <mergeCell ref="F117:I117"/>
    <mergeCell ref="A92:E97"/>
    <mergeCell ref="F92:I92"/>
    <mergeCell ref="J92:S92"/>
    <mergeCell ref="T92:U92"/>
    <mergeCell ref="F93:I93"/>
    <mergeCell ref="J93:S93"/>
    <mergeCell ref="T93:U93"/>
    <mergeCell ref="F94:I94"/>
    <mergeCell ref="J94:S94"/>
    <mergeCell ref="T94:U94"/>
    <mergeCell ref="F95:I95"/>
    <mergeCell ref="J95:S95"/>
    <mergeCell ref="T95:U95"/>
    <mergeCell ref="F96:I96"/>
    <mergeCell ref="J96:S96"/>
    <mergeCell ref="T96:U96"/>
    <mergeCell ref="F97:I97"/>
    <mergeCell ref="J97:S97"/>
    <mergeCell ref="T97:U97"/>
    <mergeCell ref="A86:E91"/>
    <mergeCell ref="F86:I86"/>
    <mergeCell ref="J86:S86"/>
    <mergeCell ref="T86:U86"/>
    <mergeCell ref="F87:I87"/>
    <mergeCell ref="J87:S87"/>
    <mergeCell ref="T87:U87"/>
    <mergeCell ref="F88:I88"/>
    <mergeCell ref="J88:S88"/>
    <mergeCell ref="T88:U88"/>
    <mergeCell ref="F89:I89"/>
    <mergeCell ref="J89:S89"/>
    <mergeCell ref="T89:U89"/>
    <mergeCell ref="F90:I90"/>
    <mergeCell ref="J90:S90"/>
    <mergeCell ref="T90:U90"/>
    <mergeCell ref="F91:I91"/>
    <mergeCell ref="J91:S91"/>
    <mergeCell ref="T91:U91"/>
    <mergeCell ref="A80:E85"/>
    <mergeCell ref="F80:I80"/>
    <mergeCell ref="J80:S80"/>
    <mergeCell ref="T80:U80"/>
    <mergeCell ref="F81:I81"/>
    <mergeCell ref="J81:S81"/>
    <mergeCell ref="T81:U81"/>
    <mergeCell ref="F82:I82"/>
    <mergeCell ref="J82:S82"/>
    <mergeCell ref="T82:U82"/>
    <mergeCell ref="F83:I83"/>
    <mergeCell ref="J83:S83"/>
    <mergeCell ref="T83:U83"/>
    <mergeCell ref="F84:I84"/>
    <mergeCell ref="J84:S84"/>
    <mergeCell ref="T84:U84"/>
    <mergeCell ref="F85:I85"/>
    <mergeCell ref="J85:S85"/>
    <mergeCell ref="T85:U85"/>
    <mergeCell ref="A74:E79"/>
    <mergeCell ref="F74:I74"/>
    <mergeCell ref="J74:S74"/>
    <mergeCell ref="T74:U74"/>
    <mergeCell ref="F75:I75"/>
    <mergeCell ref="J75:S75"/>
    <mergeCell ref="T75:U75"/>
    <mergeCell ref="F76:I76"/>
    <mergeCell ref="J76:S76"/>
    <mergeCell ref="T76:U76"/>
    <mergeCell ref="F77:I77"/>
    <mergeCell ref="J77:S77"/>
    <mergeCell ref="T77:U77"/>
    <mergeCell ref="F78:I78"/>
    <mergeCell ref="J78:S78"/>
    <mergeCell ref="T78:U78"/>
    <mergeCell ref="F79:I79"/>
    <mergeCell ref="J79:S79"/>
    <mergeCell ref="T79:U79"/>
    <mergeCell ref="A68:E73"/>
    <mergeCell ref="F68:I68"/>
    <mergeCell ref="J68:S68"/>
    <mergeCell ref="T68:U68"/>
    <mergeCell ref="F69:I69"/>
    <mergeCell ref="J69:S69"/>
    <mergeCell ref="T69:U69"/>
    <mergeCell ref="F70:I70"/>
    <mergeCell ref="J70:S70"/>
    <mergeCell ref="T70:U70"/>
    <mergeCell ref="F71:I71"/>
    <mergeCell ref="J71:S71"/>
    <mergeCell ref="T71:U71"/>
    <mergeCell ref="F72:I72"/>
    <mergeCell ref="J72:S72"/>
    <mergeCell ref="T72:U72"/>
    <mergeCell ref="F73:I73"/>
    <mergeCell ref="J73:S73"/>
    <mergeCell ref="T73:U73"/>
    <mergeCell ref="A1:AC1"/>
    <mergeCell ref="A8:E10"/>
    <mergeCell ref="F8:I10"/>
    <mergeCell ref="J8:S10"/>
    <mergeCell ref="T8:U10"/>
    <mergeCell ref="AA3:AC4"/>
    <mergeCell ref="V8:AC8"/>
    <mergeCell ref="A3:D4"/>
    <mergeCell ref="E3:J4"/>
    <mergeCell ref="K3:R4"/>
    <mergeCell ref="S3:W4"/>
    <mergeCell ref="X3:Z4"/>
    <mergeCell ref="A6:D6"/>
    <mergeCell ref="E6:J6"/>
    <mergeCell ref="K6:R6"/>
    <mergeCell ref="X6:Z6"/>
    <mergeCell ref="AA6:AC6"/>
    <mergeCell ref="S6:W6"/>
    <mergeCell ref="A44:E49"/>
    <mergeCell ref="A56:E61"/>
    <mergeCell ref="A62:E67"/>
    <mergeCell ref="T18:U18"/>
    <mergeCell ref="J39:S39"/>
    <mergeCell ref="T39:U39"/>
    <mergeCell ref="T37:U37"/>
    <mergeCell ref="F57:I57"/>
    <mergeCell ref="J57:S57"/>
    <mergeCell ref="T57:U57"/>
    <mergeCell ref="F58:I58"/>
    <mergeCell ref="J58:S58"/>
    <mergeCell ref="T58:U58"/>
    <mergeCell ref="F65:I65"/>
    <mergeCell ref="J65:S65"/>
    <mergeCell ref="T65:U65"/>
    <mergeCell ref="F66:I66"/>
    <mergeCell ref="J66:S66"/>
    <mergeCell ref="T66:U66"/>
    <mergeCell ref="F63:I63"/>
    <mergeCell ref="J63:S63"/>
    <mergeCell ref="T63:U63"/>
    <mergeCell ref="F24:I24"/>
    <mergeCell ref="J24:S24"/>
    <mergeCell ref="F64:I64"/>
    <mergeCell ref="J64:S64"/>
    <mergeCell ref="T64:U64"/>
    <mergeCell ref="F61:I61"/>
    <mergeCell ref="J61:S61"/>
    <mergeCell ref="T61:U61"/>
    <mergeCell ref="F62:I62"/>
    <mergeCell ref="J62:S62"/>
    <mergeCell ref="T62:U62"/>
    <mergeCell ref="J37:S37"/>
    <mergeCell ref="F38:I38"/>
    <mergeCell ref="J41:S41"/>
    <mergeCell ref="T44:U44"/>
    <mergeCell ref="F49:I49"/>
    <mergeCell ref="J46:S46"/>
    <mergeCell ref="J28:S28"/>
    <mergeCell ref="T38:U38"/>
    <mergeCell ref="F48:I48"/>
    <mergeCell ref="F44:I44"/>
    <mergeCell ref="F46:I46"/>
    <mergeCell ref="T48:U48"/>
    <mergeCell ref="T42:U42"/>
    <mergeCell ref="F59:I59"/>
    <mergeCell ref="J59:S59"/>
    <mergeCell ref="T59:U59"/>
    <mergeCell ref="F56:I56"/>
    <mergeCell ref="J56:S56"/>
    <mergeCell ref="T56:U56"/>
    <mergeCell ref="T46:U46"/>
    <mergeCell ref="J47:S47"/>
    <mergeCell ref="T47:U47"/>
    <mergeCell ref="F67:I67"/>
    <mergeCell ref="J67:S67"/>
    <mergeCell ref="T67:U67"/>
    <mergeCell ref="F30:I30"/>
    <mergeCell ref="J30:S30"/>
    <mergeCell ref="T29:U29"/>
    <mergeCell ref="J44:S44"/>
    <mergeCell ref="J49:S49"/>
    <mergeCell ref="T49:U49"/>
    <mergeCell ref="F45:I45"/>
    <mergeCell ref="J45:S45"/>
    <mergeCell ref="T45:U45"/>
    <mergeCell ref="T40:U40"/>
    <mergeCell ref="F41:I41"/>
    <mergeCell ref="F39:I39"/>
    <mergeCell ref="F40:I40"/>
    <mergeCell ref="J48:S48"/>
    <mergeCell ref="F47:I47"/>
    <mergeCell ref="F60:I60"/>
    <mergeCell ref="J60:S60"/>
    <mergeCell ref="T60:U60"/>
    <mergeCell ref="T41:U41"/>
    <mergeCell ref="F42:I42"/>
    <mergeCell ref="J42:S42"/>
    <mergeCell ref="A37:E42"/>
    <mergeCell ref="J40:S40"/>
    <mergeCell ref="J15:S15"/>
    <mergeCell ref="J16:S16"/>
    <mergeCell ref="F29:I29"/>
    <mergeCell ref="J29:S29"/>
    <mergeCell ref="F17:I17"/>
    <mergeCell ref="J17:S17"/>
    <mergeCell ref="F18:I18"/>
    <mergeCell ref="A13:E18"/>
    <mergeCell ref="A25:E30"/>
    <mergeCell ref="F15:I15"/>
    <mergeCell ref="F16:I16"/>
    <mergeCell ref="J13:S13"/>
    <mergeCell ref="J14:S14"/>
    <mergeCell ref="J25:S25"/>
    <mergeCell ref="J27:S27"/>
    <mergeCell ref="J38:S38"/>
    <mergeCell ref="J18:S18"/>
    <mergeCell ref="J26:S26"/>
    <mergeCell ref="F27:I27"/>
    <mergeCell ref="F28:I28"/>
    <mergeCell ref="F26:I26"/>
    <mergeCell ref="F37:I37"/>
    <mergeCell ref="F13:I13"/>
    <mergeCell ref="F25:I25"/>
    <mergeCell ref="T30:U30"/>
    <mergeCell ref="T16:U16"/>
    <mergeCell ref="T13:U13"/>
    <mergeCell ref="T14:U14"/>
    <mergeCell ref="T27:U27"/>
    <mergeCell ref="T15:U15"/>
    <mergeCell ref="T28:U28"/>
    <mergeCell ref="T17:U17"/>
    <mergeCell ref="F14:I14"/>
    <mergeCell ref="T25:U25"/>
    <mergeCell ref="T26:U26"/>
    <mergeCell ref="T24:U24"/>
    <mergeCell ref="A104:E109"/>
    <mergeCell ref="F104:I104"/>
    <mergeCell ref="J104:S104"/>
    <mergeCell ref="T104:U104"/>
    <mergeCell ref="F105:I105"/>
    <mergeCell ref="J105:S105"/>
    <mergeCell ref="T105:U105"/>
    <mergeCell ref="F106:I106"/>
    <mergeCell ref="J106:S106"/>
    <mergeCell ref="T106:U106"/>
    <mergeCell ref="F107:I107"/>
    <mergeCell ref="J107:S107"/>
    <mergeCell ref="T107:U107"/>
    <mergeCell ref="F108:I108"/>
    <mergeCell ref="J108:S108"/>
    <mergeCell ref="T108:U108"/>
    <mergeCell ref="F109:I109"/>
    <mergeCell ref="J109:S109"/>
    <mergeCell ref="T109:U109"/>
    <mergeCell ref="AF181:AI181"/>
    <mergeCell ref="A179:E184"/>
    <mergeCell ref="AF182:AI182"/>
    <mergeCell ref="AF183:AI183"/>
    <mergeCell ref="AF184:AI184"/>
    <mergeCell ref="A185:E190"/>
    <mergeCell ref="AF188:AI188"/>
    <mergeCell ref="AF189:AI189"/>
    <mergeCell ref="AF190:AI190"/>
    <mergeCell ref="F179:I179"/>
    <mergeCell ref="J179:S179"/>
    <mergeCell ref="T179:U179"/>
    <mergeCell ref="F180:I180"/>
    <mergeCell ref="J180:S180"/>
    <mergeCell ref="T180:U180"/>
    <mergeCell ref="F181:I181"/>
    <mergeCell ref="J181:S181"/>
    <mergeCell ref="T181:U181"/>
    <mergeCell ref="F182:I182"/>
    <mergeCell ref="J182:S182"/>
    <mergeCell ref="T182:U182"/>
    <mergeCell ref="F183:I183"/>
    <mergeCell ref="J183:S183"/>
    <mergeCell ref="T183:U183"/>
    <mergeCell ref="J196:S196"/>
    <mergeCell ref="T196:U196"/>
    <mergeCell ref="F197:I197"/>
    <mergeCell ref="J197:S197"/>
    <mergeCell ref="T197:U197"/>
    <mergeCell ref="A198:E203"/>
    <mergeCell ref="F198:I198"/>
    <mergeCell ref="J198:S198"/>
    <mergeCell ref="T198:U198"/>
    <mergeCell ref="F199:I199"/>
    <mergeCell ref="J199:S199"/>
    <mergeCell ref="T199:U199"/>
    <mergeCell ref="F200:I200"/>
    <mergeCell ref="J200:S200"/>
    <mergeCell ref="T200:U200"/>
    <mergeCell ref="F201:I201"/>
    <mergeCell ref="J201:S201"/>
    <mergeCell ref="T201:U201"/>
    <mergeCell ref="F202:I202"/>
    <mergeCell ref="J202:S202"/>
    <mergeCell ref="T202:U202"/>
    <mergeCell ref="F203:I203"/>
    <mergeCell ref="J203:S203"/>
    <mergeCell ref="T203:U203"/>
    <mergeCell ref="A204:E209"/>
    <mergeCell ref="F204:I204"/>
    <mergeCell ref="J204:S204"/>
    <mergeCell ref="T204:U204"/>
    <mergeCell ref="F205:I205"/>
    <mergeCell ref="J205:S205"/>
    <mergeCell ref="T205:U205"/>
    <mergeCell ref="F206:I206"/>
    <mergeCell ref="J206:S206"/>
    <mergeCell ref="T206:U206"/>
    <mergeCell ref="F207:I207"/>
    <mergeCell ref="J207:S207"/>
    <mergeCell ref="T207:U207"/>
    <mergeCell ref="F208:I208"/>
    <mergeCell ref="J208:S208"/>
    <mergeCell ref="T208:U208"/>
    <mergeCell ref="F209:I209"/>
    <mergeCell ref="J209:S209"/>
    <mergeCell ref="T209:U209"/>
    <mergeCell ref="A211:E216"/>
    <mergeCell ref="F211:I211"/>
    <mergeCell ref="J211:S211"/>
    <mergeCell ref="T211:U211"/>
    <mergeCell ref="F212:I212"/>
    <mergeCell ref="J212:S212"/>
    <mergeCell ref="T212:U212"/>
    <mergeCell ref="F213:I213"/>
    <mergeCell ref="J213:S213"/>
    <mergeCell ref="T213:U213"/>
    <mergeCell ref="F214:I214"/>
    <mergeCell ref="J214:S214"/>
    <mergeCell ref="T214:U214"/>
    <mergeCell ref="F215:I215"/>
    <mergeCell ref="J215:S215"/>
    <mergeCell ref="T215:U215"/>
    <mergeCell ref="F216:I216"/>
    <mergeCell ref="J216:S216"/>
    <mergeCell ref="T216:U216"/>
    <mergeCell ref="A217:E222"/>
    <mergeCell ref="F217:I217"/>
    <mergeCell ref="J217:S217"/>
    <mergeCell ref="T217:U217"/>
    <mergeCell ref="F218:I218"/>
    <mergeCell ref="J218:S218"/>
    <mergeCell ref="T218:U218"/>
    <mergeCell ref="F219:I219"/>
    <mergeCell ref="J219:S219"/>
    <mergeCell ref="T219:U219"/>
    <mergeCell ref="F220:I220"/>
    <mergeCell ref="J220:S220"/>
    <mergeCell ref="T220:U220"/>
    <mergeCell ref="F221:I221"/>
    <mergeCell ref="J221:S221"/>
    <mergeCell ref="T221:U221"/>
    <mergeCell ref="F222:I222"/>
    <mergeCell ref="J222:S222"/>
    <mergeCell ref="T222:U222"/>
    <mergeCell ref="A223:E228"/>
    <mergeCell ref="F223:I223"/>
    <mergeCell ref="J223:S223"/>
    <mergeCell ref="T223:U223"/>
    <mergeCell ref="F224:I224"/>
    <mergeCell ref="J224:S224"/>
    <mergeCell ref="T224:U224"/>
    <mergeCell ref="F225:I225"/>
    <mergeCell ref="J225:S225"/>
    <mergeCell ref="T225:U225"/>
    <mergeCell ref="F226:I226"/>
    <mergeCell ref="J226:S226"/>
    <mergeCell ref="T226:U226"/>
    <mergeCell ref="F227:I227"/>
    <mergeCell ref="J227:S227"/>
    <mergeCell ref="T227:U227"/>
    <mergeCell ref="F228:I228"/>
    <mergeCell ref="J228:S228"/>
    <mergeCell ref="T228:U228"/>
    <mergeCell ref="A235:E240"/>
    <mergeCell ref="F235:I240"/>
    <mergeCell ref="J235:S240"/>
    <mergeCell ref="T235:U240"/>
    <mergeCell ref="A229:E234"/>
    <mergeCell ref="F229:I229"/>
    <mergeCell ref="J229:S229"/>
    <mergeCell ref="T229:U229"/>
    <mergeCell ref="F230:I230"/>
    <mergeCell ref="J230:S230"/>
    <mergeCell ref="T230:U230"/>
    <mergeCell ref="F231:I231"/>
    <mergeCell ref="J231:S231"/>
    <mergeCell ref="T231:U231"/>
    <mergeCell ref="F232:I232"/>
    <mergeCell ref="J232:S232"/>
    <mergeCell ref="T232:U232"/>
    <mergeCell ref="F233:I233"/>
    <mergeCell ref="J233:S233"/>
    <mergeCell ref="T233:U233"/>
    <mergeCell ref="F234:I234"/>
    <mergeCell ref="J234:S234"/>
    <mergeCell ref="T234:U234"/>
    <mergeCell ref="T169:U169"/>
    <mergeCell ref="T170:U170"/>
    <mergeCell ref="T171:U171"/>
    <mergeCell ref="T172:U172"/>
    <mergeCell ref="T173:U173"/>
    <mergeCell ref="T174:U174"/>
    <mergeCell ref="T175:U175"/>
    <mergeCell ref="A165:E170"/>
    <mergeCell ref="F165:I165"/>
    <mergeCell ref="J165:S165"/>
    <mergeCell ref="T165:U165"/>
    <mergeCell ref="F166:I166"/>
    <mergeCell ref="J166:S166"/>
    <mergeCell ref="T166:U166"/>
    <mergeCell ref="A171:E176"/>
    <mergeCell ref="F173:I173"/>
    <mergeCell ref="J173:S173"/>
    <mergeCell ref="F174:I174"/>
    <mergeCell ref="F169:I169"/>
    <mergeCell ref="J169:S169"/>
    <mergeCell ref="F170:I170"/>
    <mergeCell ref="J170:S170"/>
    <mergeCell ref="F171:I171"/>
    <mergeCell ref="J171:S171"/>
    <mergeCell ref="A31:E36"/>
    <mergeCell ref="F31:I31"/>
    <mergeCell ref="J31:S31"/>
    <mergeCell ref="T31:U31"/>
    <mergeCell ref="F32:I32"/>
    <mergeCell ref="J32:S32"/>
    <mergeCell ref="T32:U32"/>
    <mergeCell ref="F33:I33"/>
    <mergeCell ref="J33:S33"/>
    <mergeCell ref="T33:U33"/>
    <mergeCell ref="F34:I34"/>
    <mergeCell ref="J34:S34"/>
    <mergeCell ref="T34:U34"/>
    <mergeCell ref="F35:I35"/>
    <mergeCell ref="J35:S35"/>
    <mergeCell ref="T35:U35"/>
    <mergeCell ref="F36:I36"/>
    <mergeCell ref="J36:S36"/>
    <mergeCell ref="T36:U36"/>
    <mergeCell ref="A98:E103"/>
    <mergeCell ref="F98:I98"/>
    <mergeCell ref="J98:S98"/>
    <mergeCell ref="T98:U98"/>
    <mergeCell ref="F99:I99"/>
    <mergeCell ref="J99:S99"/>
    <mergeCell ref="T99:U99"/>
    <mergeCell ref="F100:I100"/>
    <mergeCell ref="J100:S100"/>
    <mergeCell ref="T100:U100"/>
    <mergeCell ref="F101:I101"/>
    <mergeCell ref="J101:S101"/>
    <mergeCell ref="T101:U101"/>
    <mergeCell ref="F102:I102"/>
    <mergeCell ref="J102:S102"/>
    <mergeCell ref="T102:U102"/>
    <mergeCell ref="F103:I103"/>
    <mergeCell ref="J103:S103"/>
    <mergeCell ref="T103:U103"/>
    <mergeCell ref="A50:E55"/>
    <mergeCell ref="F50:I50"/>
    <mergeCell ref="J50:S50"/>
    <mergeCell ref="T50:U50"/>
    <mergeCell ref="F51:I51"/>
    <mergeCell ref="J51:S51"/>
    <mergeCell ref="T51:U51"/>
    <mergeCell ref="F52:I52"/>
    <mergeCell ref="J52:S52"/>
    <mergeCell ref="T52:U52"/>
    <mergeCell ref="F53:I53"/>
    <mergeCell ref="J53:S53"/>
    <mergeCell ref="T53:U53"/>
    <mergeCell ref="F54:I54"/>
    <mergeCell ref="J54:S54"/>
    <mergeCell ref="T54:U54"/>
    <mergeCell ref="F55:I55"/>
    <mergeCell ref="J55:S55"/>
    <mergeCell ref="T55:U55"/>
    <mergeCell ref="F143:I143"/>
    <mergeCell ref="J143:S143"/>
    <mergeCell ref="F144:I144"/>
    <mergeCell ref="J144:S144"/>
    <mergeCell ref="F145:I145"/>
    <mergeCell ref="J145:S145"/>
    <mergeCell ref="F146:I146"/>
    <mergeCell ref="J146:S146"/>
    <mergeCell ref="F147:I147"/>
    <mergeCell ref="J147:S147"/>
    <mergeCell ref="T147:U147"/>
    <mergeCell ref="A148:E153"/>
    <mergeCell ref="F148:I148"/>
    <mergeCell ref="J148:S148"/>
    <mergeCell ref="T148:U148"/>
    <mergeCell ref="F149:I149"/>
    <mergeCell ref="J149:S149"/>
    <mergeCell ref="T149:U149"/>
    <mergeCell ref="F150:I150"/>
    <mergeCell ref="J150:S150"/>
    <mergeCell ref="T150:U150"/>
    <mergeCell ref="F151:I151"/>
    <mergeCell ref="J151:S151"/>
    <mergeCell ref="T151:U151"/>
    <mergeCell ref="F152:I152"/>
    <mergeCell ref="J152:S152"/>
    <mergeCell ref="T152:U152"/>
    <mergeCell ref="F153:I153"/>
    <mergeCell ref="J153:S153"/>
    <mergeCell ref="T153:U153"/>
    <mergeCell ref="A154:E159"/>
    <mergeCell ref="F154:I154"/>
    <mergeCell ref="J154:S154"/>
    <mergeCell ref="T154:U154"/>
    <mergeCell ref="F155:I155"/>
    <mergeCell ref="J155:S155"/>
    <mergeCell ref="T155:U155"/>
    <mergeCell ref="F156:I156"/>
    <mergeCell ref="J156:S156"/>
    <mergeCell ref="T156:U156"/>
    <mergeCell ref="F157:I157"/>
    <mergeCell ref="J157:S157"/>
    <mergeCell ref="T157:U157"/>
    <mergeCell ref="F158:I158"/>
    <mergeCell ref="J158:S158"/>
    <mergeCell ref="T158:U158"/>
    <mergeCell ref="F159:I159"/>
    <mergeCell ref="J159:S159"/>
    <mergeCell ref="T159:U159"/>
    <mergeCell ref="J174:S174"/>
    <mergeCell ref="F175:I175"/>
    <mergeCell ref="J175:S175"/>
    <mergeCell ref="F176:I176"/>
    <mergeCell ref="J176:S176"/>
    <mergeCell ref="A160:E164"/>
    <mergeCell ref="F160:I160"/>
    <mergeCell ref="J160:S160"/>
    <mergeCell ref="T160:U160"/>
    <mergeCell ref="F161:I161"/>
    <mergeCell ref="J161:S161"/>
    <mergeCell ref="T161:U161"/>
    <mergeCell ref="F162:I162"/>
    <mergeCell ref="J162:S162"/>
    <mergeCell ref="T162:U162"/>
    <mergeCell ref="F163:I163"/>
    <mergeCell ref="J163:S163"/>
    <mergeCell ref="T163:U163"/>
    <mergeCell ref="F164:I164"/>
    <mergeCell ref="J164:S164"/>
    <mergeCell ref="T164:U164"/>
    <mergeCell ref="T176:U176"/>
    <mergeCell ref="T167:U167"/>
    <mergeCell ref="T168:U168"/>
  </mergeCells>
  <phoneticPr fontId="128" type="noConversion"/>
  <conditionalFormatting sqref="AB9:AC9">
    <cfRule type="cellIs" dxfId="1" priority="1" stopIfTrue="1" operator="lessThanOrEqual">
      <formula>0</formula>
    </cfRule>
  </conditionalFormatting>
  <conditionalFormatting sqref="AB10">
    <cfRule type="cellIs" dxfId="0" priority="2" stopIfTrue="1" operator="lessThanOrEqual">
      <formula>0</formula>
    </cfRule>
  </conditionalFormatting>
  <printOptions horizontalCentered="1"/>
  <pageMargins left="0.39374999999999999" right="0.39374999999999999" top="0.39374999999999999" bottom="0.39374999999999999" header="0.51180555555555562" footer="0.51180555555555562"/>
  <pageSetup paperSize="9" scale="46" firstPageNumber="0" fitToHeight="0" orientation="landscape" r:id="rId1"/>
  <headerFooter alignWithMargins="0"/>
  <rowBreaks count="4" manualBreakCount="4">
    <brk id="61" max="28" man="1"/>
    <brk id="109" max="28" man="1"/>
    <brk id="140" max="28" man="1"/>
    <brk id="176" max="28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121"/>
  <sheetViews>
    <sheetView showGridLines="0" view="pageBreakPreview" zoomScale="55" zoomScaleNormal="75" zoomScaleSheetLayoutView="55" zoomScalePageLayoutView="25" workbookViewId="0">
      <selection activeCell="AB34" sqref="AB34"/>
    </sheetView>
  </sheetViews>
  <sheetFormatPr defaultColWidth="11.42578125" defaultRowHeight="12.75" x14ac:dyDescent="0.2"/>
  <cols>
    <col min="1" max="1" width="5.42578125" style="1" customWidth="1"/>
    <col min="2" max="2" width="7.42578125" style="1" customWidth="1"/>
    <col min="3" max="3" width="6.140625" style="1" customWidth="1"/>
    <col min="4" max="4" width="7.28515625" style="1" customWidth="1"/>
    <col min="5" max="5" width="12.85546875" style="1" customWidth="1"/>
    <col min="6" max="6" width="6.7109375" style="19" customWidth="1"/>
    <col min="7" max="8" width="6.7109375" style="20" customWidth="1"/>
    <col min="9" max="9" width="16.140625" style="20" customWidth="1"/>
    <col min="10" max="14" width="4.140625" style="1" customWidth="1"/>
    <col min="15" max="15" width="13.7109375" style="1" customWidth="1"/>
    <col min="16" max="19" width="4.140625" style="1" customWidth="1"/>
    <col min="20" max="20" width="5.42578125" style="1" customWidth="1"/>
    <col min="21" max="21" width="5" style="1" customWidth="1"/>
    <col min="22" max="22" width="18.7109375" style="504" customWidth="1"/>
    <col min="23" max="23" width="18.7109375" style="1" customWidth="1"/>
    <col min="24" max="24" width="15.7109375" style="504" customWidth="1"/>
    <col min="25" max="27" width="15.7109375" style="1" customWidth="1"/>
    <col min="28" max="28" width="15.7109375" style="269" customWidth="1"/>
    <col min="29" max="29" width="15.7109375" style="3" customWidth="1"/>
    <col min="30" max="16384" width="11.42578125" style="3"/>
  </cols>
  <sheetData>
    <row r="1" spans="1:29" ht="58.5" customHeight="1" x14ac:dyDescent="0.2">
      <c r="A1" s="1164" t="s">
        <v>47</v>
      </c>
      <c r="B1" s="1165"/>
      <c r="C1" s="1165"/>
      <c r="D1" s="1165"/>
      <c r="E1" s="1165"/>
      <c r="F1" s="1165"/>
      <c r="G1" s="1165"/>
      <c r="H1" s="1165"/>
      <c r="I1" s="1165"/>
      <c r="J1" s="1165"/>
      <c r="K1" s="1165"/>
      <c r="L1" s="1165"/>
      <c r="M1" s="1165"/>
      <c r="N1" s="1165"/>
      <c r="O1" s="1165"/>
      <c r="P1" s="1165"/>
      <c r="Q1" s="1165"/>
      <c r="R1" s="1165"/>
      <c r="S1" s="1165"/>
      <c r="T1" s="1165"/>
      <c r="U1" s="1165"/>
      <c r="V1" s="1165"/>
      <c r="W1" s="1165"/>
      <c r="X1" s="1165"/>
      <c r="Y1" s="1165"/>
      <c r="Z1" s="1165"/>
      <c r="AA1" s="1165"/>
      <c r="AB1" s="1332"/>
      <c r="AC1" s="1166" t="s">
        <v>0</v>
      </c>
    </row>
    <row r="2" spans="1:29" ht="6" customHeight="1" x14ac:dyDescent="0.2">
      <c r="A2" s="25"/>
      <c r="B2" s="25"/>
      <c r="C2" s="26"/>
      <c r="D2" s="26"/>
      <c r="E2" s="26"/>
      <c r="F2" s="141"/>
      <c r="G2" s="141"/>
      <c r="H2" s="141"/>
      <c r="I2" s="141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498"/>
      <c r="W2" s="72"/>
      <c r="X2" s="498"/>
      <c r="Y2" s="72"/>
      <c r="Z2" s="142"/>
      <c r="AA2" s="140"/>
      <c r="AB2" s="140"/>
      <c r="AC2" s="36"/>
    </row>
    <row r="3" spans="1:29" ht="14.25" customHeight="1" x14ac:dyDescent="0.2">
      <c r="A3" s="922" t="s">
        <v>45</v>
      </c>
      <c r="B3" s="922"/>
      <c r="C3" s="922"/>
      <c r="D3" s="922"/>
      <c r="E3" s="1335" t="str">
        <f>'DESCRIBING SHEET'!N3</f>
        <v>DISTRICT 3 IN 1 JKT M</v>
      </c>
      <c r="F3" s="1335"/>
      <c r="G3" s="1335"/>
      <c r="H3" s="1335"/>
      <c r="I3" s="1335"/>
      <c r="J3" s="1335"/>
      <c r="K3" s="922" t="s">
        <v>1</v>
      </c>
      <c r="L3" s="922"/>
      <c r="M3" s="922"/>
      <c r="N3" s="922"/>
      <c r="O3" s="922"/>
      <c r="P3" s="922"/>
      <c r="Q3" s="922"/>
      <c r="R3" s="922"/>
      <c r="S3" s="922" t="str">
        <f>COLOURWAYS!V3</f>
        <v>EIV4462</v>
      </c>
      <c r="T3" s="922"/>
      <c r="U3" s="902" t="str">
        <f>'DESCRIBING SHEET'!Z3</f>
        <v>EIV4462</v>
      </c>
      <c r="V3" s="902"/>
      <c r="W3" s="902" t="s">
        <v>108</v>
      </c>
      <c r="X3" s="922" t="s">
        <v>30</v>
      </c>
      <c r="Y3" s="922"/>
      <c r="Z3" s="922" t="str">
        <f>COLOURWAYS!AK3</f>
        <v xml:space="preserve">NEW DEFENDER DISCOVERY + DEFENDER MOTLEY </v>
      </c>
      <c r="AA3" s="873" t="str">
        <f>'DESCRIBING SHEET'!AL3</f>
        <v xml:space="preserve">NEW DEFENDER DISCOVERY + DEFENDER MOTLEY </v>
      </c>
      <c r="AB3" s="1337"/>
      <c r="AC3" s="873"/>
    </row>
    <row r="4" spans="1:29" ht="27" customHeight="1" x14ac:dyDescent="0.2">
      <c r="A4" s="923"/>
      <c r="B4" s="923"/>
      <c r="C4" s="923"/>
      <c r="D4" s="923"/>
      <c r="E4" s="1336"/>
      <c r="F4" s="1336"/>
      <c r="G4" s="1336"/>
      <c r="H4" s="1336"/>
      <c r="I4" s="1336"/>
      <c r="J4" s="1336"/>
      <c r="K4" s="923"/>
      <c r="L4" s="923"/>
      <c r="M4" s="923"/>
      <c r="N4" s="923"/>
      <c r="O4" s="923"/>
      <c r="P4" s="923"/>
      <c r="Q4" s="923"/>
      <c r="R4" s="923"/>
      <c r="S4" s="923"/>
      <c r="T4" s="923"/>
      <c r="U4" s="901"/>
      <c r="V4" s="901"/>
      <c r="W4" s="901"/>
      <c r="X4" s="923"/>
      <c r="Y4" s="923"/>
      <c r="Z4" s="923"/>
      <c r="AA4" s="871"/>
      <c r="AB4" s="871"/>
      <c r="AC4" s="871"/>
    </row>
    <row r="5" spans="1:29" ht="5.25" customHeight="1" x14ac:dyDescent="0.2">
      <c r="A5" s="25"/>
      <c r="B5" s="25"/>
      <c r="C5" s="32"/>
      <c r="D5" s="25"/>
      <c r="E5" s="25"/>
      <c r="F5" s="143"/>
      <c r="G5" s="143"/>
      <c r="H5" s="143"/>
      <c r="I5" s="143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499"/>
      <c r="W5" s="25"/>
      <c r="X5" s="499"/>
      <c r="Y5" s="33"/>
      <c r="Z5" s="34"/>
      <c r="AA5" s="34"/>
      <c r="AB5" s="34"/>
      <c r="AC5" s="34"/>
    </row>
    <row r="6" spans="1:29" ht="27.75" customHeight="1" x14ac:dyDescent="0.2">
      <c r="A6" s="895" t="s">
        <v>35</v>
      </c>
      <c r="B6" s="895"/>
      <c r="C6" s="895"/>
      <c r="D6" s="895"/>
      <c r="E6" s="1333" t="str">
        <f>'DESCRIBING SHEET'!N6</f>
        <v>CROSSOVER SERIES</v>
      </c>
      <c r="F6" s="1334"/>
      <c r="G6" s="1334"/>
      <c r="H6" s="1334"/>
      <c r="I6" s="1334"/>
      <c r="J6" s="1334"/>
      <c r="K6" s="895" t="s">
        <v>31</v>
      </c>
      <c r="L6" s="895"/>
      <c r="M6" s="895"/>
      <c r="N6" s="895"/>
      <c r="O6" s="895"/>
      <c r="P6" s="895"/>
      <c r="Q6" s="895"/>
      <c r="R6" s="895"/>
      <c r="S6" s="895" t="s">
        <v>53</v>
      </c>
      <c r="T6" s="895"/>
      <c r="U6" s="896" t="str">
        <f>'DESCRIBING SHEET'!Z6</f>
        <v>FW18/19</v>
      </c>
      <c r="V6" s="896"/>
      <c r="W6" s="896" t="s">
        <v>109</v>
      </c>
      <c r="X6" s="895" t="s">
        <v>32</v>
      </c>
      <c r="Y6" s="895"/>
      <c r="Z6" s="895" t="s">
        <v>2</v>
      </c>
      <c r="AA6" s="872" t="str">
        <f>'DESCRIBING SHEET'!AL6</f>
        <v>PRIMA</v>
      </c>
      <c r="AB6" s="1338"/>
      <c r="AC6" s="872"/>
    </row>
    <row r="7" spans="1:29" ht="32.25" customHeight="1" x14ac:dyDescent="0.2">
      <c r="A7" s="25"/>
      <c r="B7" s="25"/>
      <c r="C7" s="26"/>
      <c r="D7" s="25"/>
      <c r="E7" s="25"/>
      <c r="F7" s="143"/>
      <c r="G7" s="144"/>
      <c r="H7" s="144"/>
      <c r="I7" s="144"/>
      <c r="J7" s="35"/>
      <c r="K7" s="35"/>
      <c r="L7" s="35"/>
      <c r="M7" s="35"/>
      <c r="N7" s="35"/>
      <c r="O7" s="25"/>
      <c r="P7" s="25"/>
      <c r="Q7" s="25"/>
      <c r="R7" s="25"/>
      <c r="S7" s="25"/>
      <c r="T7" s="25"/>
      <c r="U7" s="25"/>
      <c r="V7" s="499"/>
      <c r="W7" s="25"/>
      <c r="X7" s="499"/>
      <c r="Y7" s="25"/>
      <c r="Z7" s="142"/>
      <c r="AA7" s="140"/>
      <c r="AB7" s="140"/>
      <c r="AC7" s="36"/>
    </row>
    <row r="8" spans="1:29" ht="39" customHeight="1" x14ac:dyDescent="0.2">
      <c r="A8" s="1322" t="s">
        <v>56</v>
      </c>
      <c r="B8" s="1323"/>
      <c r="C8" s="1323"/>
      <c r="D8" s="1323"/>
      <c r="E8" s="1323"/>
      <c r="F8" s="1323"/>
      <c r="G8" s="1323"/>
      <c r="H8" s="1323"/>
      <c r="I8" s="1323"/>
      <c r="J8" s="1323"/>
      <c r="K8" s="1323"/>
      <c r="L8" s="1323"/>
      <c r="M8" s="1323"/>
      <c r="N8" s="1323"/>
      <c r="O8" s="1323"/>
      <c r="P8" s="1323"/>
      <c r="Q8" s="1323"/>
      <c r="R8" s="1323"/>
      <c r="S8" s="1323"/>
      <c r="T8" s="1323"/>
      <c r="U8" s="1323"/>
      <c r="V8" s="1323"/>
      <c r="W8" s="1323"/>
      <c r="X8" s="1323"/>
      <c r="Y8" s="1323"/>
      <c r="Z8" s="1323"/>
      <c r="AA8" s="1323"/>
      <c r="AB8" s="1324"/>
      <c r="AC8" s="1325"/>
    </row>
    <row r="9" spans="1:29" ht="39" customHeight="1" x14ac:dyDescent="0.2">
      <c r="A9" s="1326" t="s">
        <v>28</v>
      </c>
      <c r="B9" s="1327"/>
      <c r="C9" s="1327"/>
      <c r="D9" s="1327"/>
      <c r="E9" s="1327"/>
      <c r="F9" s="1330" t="s">
        <v>26</v>
      </c>
      <c r="G9" s="1330"/>
      <c r="H9" s="1330"/>
      <c r="I9" s="1330"/>
      <c r="J9" s="1327" t="s">
        <v>22</v>
      </c>
      <c r="K9" s="1327"/>
      <c r="L9" s="1327"/>
      <c r="M9" s="1327"/>
      <c r="N9" s="1327"/>
      <c r="O9" s="1327"/>
      <c r="P9" s="1327"/>
      <c r="Q9" s="1327"/>
      <c r="R9" s="1327"/>
      <c r="S9" s="1327"/>
      <c r="T9" s="1327" t="s">
        <v>27</v>
      </c>
      <c r="U9" s="1327"/>
      <c r="V9" s="535" t="str">
        <f>COLOURWAYS!J9</f>
        <v>NIGHTFALL</v>
      </c>
      <c r="W9" s="166" t="str">
        <f>COLOURWAYS!J10</f>
        <v>RAVEN</v>
      </c>
      <c r="X9" s="535" t="str">
        <f>COLOURWAYS!J11</f>
        <v>DEEP JUNGLE/BLACK</v>
      </c>
      <c r="Y9" s="166">
        <f>COLOURWAYS!J12</f>
        <v>0</v>
      </c>
      <c r="Z9" s="166">
        <f>COLOURWAYS!J13</f>
        <v>0</v>
      </c>
      <c r="AA9" s="167"/>
      <c r="AB9" s="268"/>
      <c r="AC9" s="168"/>
    </row>
    <row r="10" spans="1:29" ht="33.75" customHeight="1" x14ac:dyDescent="0.2">
      <c r="A10" s="1328"/>
      <c r="B10" s="1329"/>
      <c r="C10" s="1329"/>
      <c r="D10" s="1329"/>
      <c r="E10" s="1329"/>
      <c r="F10" s="1331"/>
      <c r="G10" s="1331"/>
      <c r="H10" s="1331"/>
      <c r="I10" s="1331"/>
      <c r="J10" s="1329"/>
      <c r="K10" s="1329"/>
      <c r="L10" s="1329"/>
      <c r="M10" s="1329"/>
      <c r="N10" s="1329"/>
      <c r="O10" s="1329"/>
      <c r="P10" s="1329"/>
      <c r="Q10" s="1329"/>
      <c r="R10" s="1329"/>
      <c r="S10" s="1329"/>
      <c r="T10" s="1329"/>
      <c r="U10" s="1329"/>
      <c r="V10" s="536">
        <f>COLOURWAYS!A9</f>
        <v>7986</v>
      </c>
      <c r="W10" s="169">
        <f>COLOURWAYS!A10</f>
        <v>7391</v>
      </c>
      <c r="X10" s="536">
        <f>COLOURWAYS!A11</f>
        <v>8640</v>
      </c>
      <c r="Y10" s="169">
        <f>COLOURWAYS!A12</f>
        <v>0</v>
      </c>
      <c r="Z10" s="169">
        <f>COLOURWAYS!A13</f>
        <v>0</v>
      </c>
      <c r="AA10" s="170"/>
      <c r="AB10" s="267"/>
      <c r="AC10" s="171"/>
    </row>
    <row r="11" spans="1:29" ht="27.75" customHeight="1" x14ac:dyDescent="0.45">
      <c r="A11" s="353"/>
      <c r="B11" s="354" t="s">
        <v>314</v>
      </c>
      <c r="C11" s="355"/>
      <c r="D11" s="355"/>
      <c r="E11" s="355"/>
      <c r="F11" s="173"/>
      <c r="G11" s="174"/>
      <c r="H11" s="174"/>
      <c r="I11" s="175"/>
      <c r="J11" s="176"/>
      <c r="K11" s="172"/>
      <c r="L11" s="172"/>
      <c r="M11" s="172"/>
      <c r="N11" s="172"/>
      <c r="O11" s="172"/>
      <c r="P11" s="172"/>
      <c r="Q11" s="172"/>
      <c r="R11" s="172"/>
      <c r="S11" s="177"/>
      <c r="T11" s="176"/>
      <c r="U11" s="177"/>
      <c r="V11" s="537"/>
      <c r="W11" s="178"/>
      <c r="X11" s="541"/>
      <c r="Y11" s="179"/>
      <c r="Z11" s="179"/>
      <c r="AA11" s="180"/>
      <c r="AB11" s="266"/>
      <c r="AC11" s="181"/>
    </row>
    <row r="12" spans="1:29" ht="15.75" x14ac:dyDescent="0.2">
      <c r="A12" s="1339"/>
      <c r="B12" s="1299"/>
      <c r="C12" s="1299"/>
      <c r="D12" s="1299"/>
      <c r="E12" s="1300"/>
      <c r="F12" s="1340"/>
      <c r="G12" s="1341"/>
      <c r="H12" s="1341"/>
      <c r="I12" s="1342"/>
      <c r="J12" s="1343"/>
      <c r="K12" s="1344"/>
      <c r="L12" s="1344"/>
      <c r="M12" s="1344"/>
      <c r="N12" s="1344"/>
      <c r="O12" s="1344"/>
      <c r="P12" s="1344"/>
      <c r="Q12" s="1344"/>
      <c r="R12" s="1344"/>
      <c r="S12" s="1345"/>
      <c r="T12" s="1288">
        <v>2</v>
      </c>
      <c r="U12" s="1289"/>
      <c r="V12" s="538"/>
      <c r="W12" s="319"/>
      <c r="X12" s="538"/>
      <c r="Y12" s="303"/>
      <c r="Z12" s="303"/>
      <c r="AA12" s="303"/>
      <c r="AB12" s="304"/>
      <c r="AC12" s="305"/>
    </row>
    <row r="13" spans="1:29" ht="15" customHeight="1" x14ac:dyDescent="0.2">
      <c r="A13" s="1339"/>
      <c r="B13" s="1299"/>
      <c r="C13" s="1299"/>
      <c r="D13" s="1299"/>
      <c r="E13" s="1300"/>
      <c r="F13" s="1340" t="s">
        <v>366</v>
      </c>
      <c r="G13" s="1341"/>
      <c r="H13" s="1341"/>
      <c r="I13" s="1342"/>
      <c r="J13" s="1343"/>
      <c r="K13" s="1344"/>
      <c r="L13" s="1344"/>
      <c r="M13" s="1344"/>
      <c r="N13" s="1344"/>
      <c r="O13" s="1344"/>
      <c r="P13" s="1344"/>
      <c r="Q13" s="1344"/>
      <c r="R13" s="1344"/>
      <c r="S13" s="1345"/>
      <c r="T13" s="1288"/>
      <c r="U13" s="1289"/>
      <c r="V13" s="539"/>
      <c r="W13" s="301"/>
      <c r="X13" s="539"/>
      <c r="Y13" s="300"/>
      <c r="Z13" s="300"/>
      <c r="AA13" s="300"/>
      <c r="AB13" s="302"/>
      <c r="AC13" s="306"/>
    </row>
    <row r="14" spans="1:29" ht="15" customHeight="1" x14ac:dyDescent="0.2">
      <c r="A14" s="1339"/>
      <c r="B14" s="1299"/>
      <c r="C14" s="1299"/>
      <c r="D14" s="1299"/>
      <c r="E14" s="1300"/>
      <c r="F14" s="1340" t="s">
        <v>459</v>
      </c>
      <c r="G14" s="1341"/>
      <c r="H14" s="1341"/>
      <c r="I14" s="1342"/>
      <c r="J14" s="1343" t="s">
        <v>367</v>
      </c>
      <c r="K14" s="1344"/>
      <c r="L14" s="1344"/>
      <c r="M14" s="1344"/>
      <c r="N14" s="1344"/>
      <c r="O14" s="1344"/>
      <c r="P14" s="1344"/>
      <c r="Q14" s="1344"/>
      <c r="R14" s="1344"/>
      <c r="S14" s="1345"/>
      <c r="T14" s="1288"/>
      <c r="U14" s="1289"/>
      <c r="V14" s="539" t="s">
        <v>448</v>
      </c>
      <c r="W14" s="301" t="s">
        <v>448</v>
      </c>
      <c r="X14" s="539" t="s">
        <v>448</v>
      </c>
      <c r="Y14" s="300"/>
      <c r="Z14" s="300"/>
      <c r="AA14" s="300"/>
      <c r="AB14" s="302"/>
      <c r="AC14" s="306"/>
    </row>
    <row r="15" spans="1:29" ht="15.75" x14ac:dyDescent="0.2">
      <c r="A15" s="1349"/>
      <c r="B15" s="1308"/>
      <c r="C15" s="1308"/>
      <c r="D15" s="1308"/>
      <c r="E15" s="1309"/>
      <c r="F15" s="1340" t="s">
        <v>460</v>
      </c>
      <c r="G15" s="1341"/>
      <c r="H15" s="1341"/>
      <c r="I15" s="1342"/>
      <c r="J15" s="1343"/>
      <c r="K15" s="1344"/>
      <c r="L15" s="1344"/>
      <c r="M15" s="1344"/>
      <c r="N15" s="1344"/>
      <c r="O15" s="1344"/>
      <c r="P15" s="1344"/>
      <c r="Q15" s="1344"/>
      <c r="R15" s="1344"/>
      <c r="S15" s="1345"/>
      <c r="T15" s="1288"/>
      <c r="U15" s="1289"/>
      <c r="V15" s="514" t="s">
        <v>393</v>
      </c>
      <c r="W15" s="442" t="s">
        <v>393</v>
      </c>
      <c r="X15" s="514" t="s">
        <v>393</v>
      </c>
      <c r="Y15" s="300"/>
      <c r="Z15" s="300"/>
      <c r="AA15" s="300"/>
      <c r="AB15" s="302"/>
      <c r="AC15" s="306"/>
    </row>
    <row r="16" spans="1:29" ht="15.75" x14ac:dyDescent="0.2">
      <c r="A16" s="1339"/>
      <c r="B16" s="1299"/>
      <c r="C16" s="1299"/>
      <c r="D16" s="1299"/>
      <c r="E16" s="1300"/>
      <c r="F16" s="1340"/>
      <c r="G16" s="1341"/>
      <c r="H16" s="1341"/>
      <c r="I16" s="1342"/>
      <c r="J16" s="1343"/>
      <c r="K16" s="1344"/>
      <c r="L16" s="1344"/>
      <c r="M16" s="1344"/>
      <c r="N16" s="1344"/>
      <c r="O16" s="1344"/>
      <c r="P16" s="1344"/>
      <c r="Q16" s="1344"/>
      <c r="R16" s="1344"/>
      <c r="S16" s="1345"/>
      <c r="T16" s="1288"/>
      <c r="U16" s="1289"/>
      <c r="V16" s="539"/>
      <c r="W16" s="301"/>
      <c r="X16" s="539"/>
      <c r="Y16" s="300"/>
      <c r="Z16" s="300"/>
      <c r="AA16" s="300"/>
      <c r="AB16" s="302"/>
      <c r="AC16" s="306"/>
    </row>
    <row r="17" spans="1:29" ht="15.75" x14ac:dyDescent="0.2">
      <c r="A17" s="1339"/>
      <c r="B17" s="1299"/>
      <c r="C17" s="1299"/>
      <c r="D17" s="1299"/>
      <c r="E17" s="1300"/>
      <c r="F17" s="1340"/>
      <c r="G17" s="1341"/>
      <c r="H17" s="1341"/>
      <c r="I17" s="1342"/>
      <c r="J17" s="1343"/>
      <c r="K17" s="1344"/>
      <c r="L17" s="1344"/>
      <c r="M17" s="1344"/>
      <c r="N17" s="1344"/>
      <c r="O17" s="1344"/>
      <c r="P17" s="1344"/>
      <c r="Q17" s="1344"/>
      <c r="R17" s="1344"/>
      <c r="S17" s="1345"/>
      <c r="T17" s="1288"/>
      <c r="U17" s="1289"/>
      <c r="V17" s="540"/>
      <c r="W17" s="307"/>
      <c r="X17" s="540"/>
      <c r="Y17" s="307"/>
      <c r="Z17" s="307"/>
      <c r="AA17" s="307"/>
      <c r="AB17" s="308"/>
      <c r="AC17" s="309"/>
    </row>
    <row r="18" spans="1:29" ht="23.25" customHeight="1" x14ac:dyDescent="0.2">
      <c r="A18" s="1295"/>
      <c r="B18" s="1296"/>
      <c r="C18" s="1296"/>
      <c r="D18" s="1296"/>
      <c r="E18" s="1297"/>
      <c r="F18" s="1310"/>
      <c r="G18" s="1311"/>
      <c r="H18" s="1311"/>
      <c r="I18" s="1312"/>
      <c r="J18" s="1316"/>
      <c r="K18" s="1317"/>
      <c r="L18" s="1317"/>
      <c r="M18" s="1317"/>
      <c r="N18" s="1317"/>
      <c r="O18" s="1317"/>
      <c r="P18" s="1317"/>
      <c r="Q18" s="1317"/>
      <c r="R18" s="1317"/>
      <c r="S18" s="1318"/>
      <c r="T18" s="1286">
        <v>1</v>
      </c>
      <c r="U18" s="1287"/>
      <c r="V18" s="538"/>
      <c r="W18" s="319"/>
      <c r="X18" s="538"/>
      <c r="Y18" s="303"/>
      <c r="Z18" s="303"/>
      <c r="AA18" s="303"/>
      <c r="AB18" s="304"/>
      <c r="AC18" s="305"/>
    </row>
    <row r="19" spans="1:29" ht="15.75" customHeight="1" x14ac:dyDescent="0.2">
      <c r="A19" s="1298"/>
      <c r="B19" s="1299"/>
      <c r="C19" s="1299"/>
      <c r="D19" s="1299"/>
      <c r="E19" s="1300"/>
      <c r="F19" s="1028" t="s">
        <v>271</v>
      </c>
      <c r="G19" s="1029"/>
      <c r="H19" s="1029"/>
      <c r="I19" s="1030"/>
      <c r="J19" s="1301"/>
      <c r="K19" s="1302"/>
      <c r="L19" s="1302"/>
      <c r="M19" s="1302"/>
      <c r="N19" s="1302"/>
      <c r="O19" s="1302"/>
      <c r="P19" s="1302"/>
      <c r="Q19" s="1302"/>
      <c r="R19" s="1302"/>
      <c r="S19" s="1303"/>
      <c r="T19" s="1288"/>
      <c r="U19" s="1289"/>
      <c r="V19" s="539"/>
      <c r="W19" s="301"/>
      <c r="X19" s="539"/>
      <c r="Y19" s="300"/>
      <c r="Z19" s="300"/>
      <c r="AA19" s="300"/>
      <c r="AB19" s="302"/>
      <c r="AC19" s="306"/>
    </row>
    <row r="20" spans="1:29" ht="15.75" customHeight="1" x14ac:dyDescent="0.2">
      <c r="A20" s="1298"/>
      <c r="B20" s="1299"/>
      <c r="C20" s="1299"/>
      <c r="D20" s="1299"/>
      <c r="E20" s="1300"/>
      <c r="F20" s="1028" t="s">
        <v>272</v>
      </c>
      <c r="G20" s="1029"/>
      <c r="H20" s="1029"/>
      <c r="I20" s="1030"/>
      <c r="J20" s="1304" t="s">
        <v>363</v>
      </c>
      <c r="K20" s="1305"/>
      <c r="L20" s="1305"/>
      <c r="M20" s="1305"/>
      <c r="N20" s="1305"/>
      <c r="O20" s="1305"/>
      <c r="P20" s="1305"/>
      <c r="Q20" s="1305"/>
      <c r="R20" s="1305"/>
      <c r="S20" s="1306"/>
      <c r="T20" s="1288"/>
      <c r="U20" s="1289"/>
      <c r="V20" s="539" t="s">
        <v>287</v>
      </c>
      <c r="W20" s="301" t="s">
        <v>352</v>
      </c>
      <c r="X20" s="539" t="s">
        <v>287</v>
      </c>
      <c r="Y20" s="300"/>
      <c r="Z20" s="300"/>
      <c r="AA20" s="300"/>
      <c r="AB20" s="302"/>
      <c r="AC20" s="306"/>
    </row>
    <row r="21" spans="1:29" ht="15.75" customHeight="1" x14ac:dyDescent="0.2">
      <c r="A21" s="1307"/>
      <c r="B21" s="1308"/>
      <c r="C21" s="1308"/>
      <c r="D21" s="1308"/>
      <c r="E21" s="1309"/>
      <c r="F21" s="1313" t="s">
        <v>273</v>
      </c>
      <c r="G21" s="1314"/>
      <c r="H21" s="1314"/>
      <c r="I21" s="1315"/>
      <c r="J21" s="1301"/>
      <c r="K21" s="1302"/>
      <c r="L21" s="1302"/>
      <c r="M21" s="1302"/>
      <c r="N21" s="1302"/>
      <c r="O21" s="1302"/>
      <c r="P21" s="1302"/>
      <c r="Q21" s="1302"/>
      <c r="R21" s="1302"/>
      <c r="S21" s="1303"/>
      <c r="T21" s="1288"/>
      <c r="U21" s="1289"/>
      <c r="V21" s="514" t="s">
        <v>393</v>
      </c>
      <c r="W21" s="476" t="s">
        <v>443</v>
      </c>
      <c r="X21" s="514" t="s">
        <v>393</v>
      </c>
      <c r="Y21" s="300"/>
      <c r="Z21" s="300"/>
      <c r="AA21" s="300"/>
      <c r="AB21" s="302"/>
      <c r="AC21" s="306"/>
    </row>
    <row r="22" spans="1:29" ht="15.75" customHeight="1" x14ac:dyDescent="0.2">
      <c r="A22" s="1298"/>
      <c r="B22" s="1299"/>
      <c r="C22" s="1299"/>
      <c r="D22" s="1299"/>
      <c r="E22" s="1300"/>
      <c r="F22" s="1313" t="s">
        <v>461</v>
      </c>
      <c r="G22" s="1314"/>
      <c r="H22" s="1314"/>
      <c r="I22" s="1315"/>
      <c r="J22" s="1301"/>
      <c r="K22" s="1302"/>
      <c r="L22" s="1302"/>
      <c r="M22" s="1302"/>
      <c r="N22" s="1302"/>
      <c r="O22" s="1302"/>
      <c r="P22" s="1302"/>
      <c r="Q22" s="1302"/>
      <c r="R22" s="1302"/>
      <c r="S22" s="1303"/>
      <c r="T22" s="1288"/>
      <c r="U22" s="1289"/>
      <c r="V22" s="539"/>
      <c r="W22" s="301"/>
      <c r="X22" s="539"/>
      <c r="Y22" s="300"/>
      <c r="Z22" s="300"/>
      <c r="AA22" s="300"/>
      <c r="AB22" s="302"/>
      <c r="AC22" s="306"/>
    </row>
    <row r="23" spans="1:29" ht="15.75" customHeight="1" x14ac:dyDescent="0.2">
      <c r="A23" s="1292"/>
      <c r="B23" s="1293"/>
      <c r="C23" s="1293"/>
      <c r="D23" s="1293"/>
      <c r="E23" s="1294"/>
      <c r="F23" s="1346" t="s">
        <v>462</v>
      </c>
      <c r="G23" s="1347"/>
      <c r="H23" s="1347"/>
      <c r="I23" s="1348"/>
      <c r="J23" s="1319"/>
      <c r="K23" s="1320"/>
      <c r="L23" s="1320"/>
      <c r="M23" s="1320"/>
      <c r="N23" s="1320"/>
      <c r="O23" s="1320"/>
      <c r="P23" s="1320"/>
      <c r="Q23" s="1320"/>
      <c r="R23" s="1320"/>
      <c r="S23" s="1321"/>
      <c r="T23" s="1290"/>
      <c r="U23" s="1291"/>
      <c r="V23" s="540"/>
      <c r="W23" s="307"/>
      <c r="X23" s="540"/>
      <c r="Y23" s="307"/>
      <c r="Z23" s="307"/>
      <c r="AA23" s="307"/>
      <c r="AB23" s="308"/>
      <c r="AC23" s="309"/>
    </row>
    <row r="24" spans="1:29" ht="14.25" x14ac:dyDescent="0.2">
      <c r="A24" s="140"/>
      <c r="B24" s="140"/>
      <c r="C24" s="140"/>
      <c r="D24" s="140"/>
      <c r="E24" s="140"/>
      <c r="F24" s="164"/>
      <c r="G24" s="165"/>
      <c r="H24" s="165"/>
      <c r="I24" s="165"/>
      <c r="J24" s="140"/>
      <c r="K24" s="140"/>
      <c r="L24" s="140"/>
      <c r="M24" s="140"/>
      <c r="N24" s="140"/>
      <c r="O24" s="140"/>
      <c r="P24" s="140"/>
      <c r="Q24" s="140"/>
      <c r="R24" s="140"/>
      <c r="S24" s="140"/>
      <c r="T24" s="140"/>
      <c r="U24" s="140"/>
      <c r="V24" s="503"/>
      <c r="W24" s="140"/>
      <c r="X24" s="503"/>
      <c r="Y24" s="140"/>
      <c r="Z24" s="140"/>
      <c r="AA24" s="140"/>
      <c r="AB24" s="140"/>
      <c r="AC24" s="36"/>
    </row>
    <row r="25" spans="1:29" ht="14.25" x14ac:dyDescent="0.2">
      <c r="A25" s="140"/>
      <c r="B25" s="140"/>
      <c r="C25" s="140"/>
      <c r="D25" s="140"/>
      <c r="E25" s="140"/>
      <c r="F25" s="164"/>
      <c r="G25" s="165"/>
      <c r="H25" s="165"/>
      <c r="I25" s="165"/>
      <c r="J25" s="140"/>
      <c r="K25" s="140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503"/>
      <c r="W25" s="140"/>
      <c r="X25" s="503"/>
      <c r="Y25" s="140"/>
      <c r="Z25" s="140"/>
      <c r="AA25" s="140"/>
      <c r="AB25" s="140"/>
      <c r="AC25" s="36"/>
    </row>
    <row r="26" spans="1:29" ht="14.25" x14ac:dyDescent="0.2">
      <c r="A26" s="140"/>
      <c r="B26" s="140"/>
      <c r="C26" s="140"/>
      <c r="D26" s="140"/>
      <c r="E26" s="140"/>
      <c r="F26" s="164"/>
      <c r="G26" s="165"/>
      <c r="H26" s="165"/>
      <c r="I26" s="165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503"/>
      <c r="W26" s="140"/>
      <c r="X26" s="503"/>
      <c r="Y26" s="140"/>
      <c r="Z26" s="140"/>
      <c r="AA26" s="140"/>
      <c r="AB26" s="140"/>
      <c r="AC26" s="36"/>
    </row>
    <row r="27" spans="1:29" ht="14.25" x14ac:dyDescent="0.2">
      <c r="A27" s="140"/>
      <c r="B27" s="140"/>
      <c r="C27" s="140"/>
      <c r="D27" s="140"/>
      <c r="E27" s="140"/>
      <c r="F27" s="164"/>
      <c r="G27" s="165"/>
      <c r="H27" s="165"/>
      <c r="I27" s="165"/>
      <c r="J27" s="140"/>
      <c r="K27" s="140"/>
      <c r="L27" s="140"/>
      <c r="M27" s="140"/>
      <c r="N27" s="140"/>
      <c r="O27" s="140"/>
      <c r="P27" s="140"/>
      <c r="Q27" s="140"/>
      <c r="R27" s="140"/>
      <c r="S27" s="140"/>
      <c r="T27" s="140"/>
      <c r="U27" s="140"/>
      <c r="V27" s="503"/>
      <c r="W27" s="140"/>
      <c r="X27" s="503"/>
      <c r="Y27" s="140"/>
      <c r="Z27" s="140"/>
      <c r="AA27" s="140"/>
      <c r="AB27" s="140"/>
      <c r="AC27" s="36"/>
    </row>
    <row r="28" spans="1:29" ht="14.25" x14ac:dyDescent="0.2">
      <c r="A28" s="140"/>
      <c r="B28" s="140"/>
      <c r="C28" s="140"/>
      <c r="D28" s="140"/>
      <c r="E28" s="140"/>
      <c r="F28" s="164"/>
      <c r="G28" s="165"/>
      <c r="H28" s="165"/>
      <c r="I28" s="165"/>
      <c r="J28" s="140"/>
      <c r="K28" s="140"/>
      <c r="L28" s="140"/>
      <c r="M28" s="140"/>
      <c r="N28" s="140"/>
      <c r="O28" s="140"/>
      <c r="P28" s="140"/>
      <c r="Q28" s="140"/>
      <c r="R28" s="140"/>
      <c r="S28" s="140"/>
      <c r="T28" s="140"/>
      <c r="U28" s="140"/>
      <c r="V28" s="503"/>
      <c r="W28" s="140"/>
      <c r="X28" s="503"/>
      <c r="Y28" s="140"/>
      <c r="Z28" s="140"/>
      <c r="AA28" s="140"/>
      <c r="AB28" s="140"/>
      <c r="AC28" s="36"/>
    </row>
    <row r="29" spans="1:29" ht="14.25" x14ac:dyDescent="0.2">
      <c r="A29" s="140"/>
      <c r="B29" s="140"/>
      <c r="C29" s="140"/>
      <c r="D29" s="140"/>
      <c r="E29" s="140"/>
      <c r="F29" s="164"/>
      <c r="G29" s="165"/>
      <c r="H29" s="165"/>
      <c r="I29" s="165"/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503"/>
      <c r="W29" s="140"/>
      <c r="X29" s="503"/>
      <c r="Y29" s="140"/>
      <c r="Z29" s="140"/>
      <c r="AA29" s="140"/>
      <c r="AB29" s="140"/>
      <c r="AC29" s="36"/>
    </row>
    <row r="30" spans="1:29" ht="14.25" x14ac:dyDescent="0.2">
      <c r="A30" s="140"/>
      <c r="B30" s="140"/>
      <c r="C30" s="140"/>
      <c r="D30" s="140"/>
      <c r="E30" s="140"/>
      <c r="F30" s="164"/>
      <c r="G30" s="165"/>
      <c r="H30" s="165"/>
      <c r="I30" s="165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503"/>
      <c r="W30" s="140"/>
      <c r="X30" s="503"/>
      <c r="Y30" s="140"/>
      <c r="Z30" s="140"/>
      <c r="AA30" s="140"/>
      <c r="AB30" s="140"/>
      <c r="AC30" s="36"/>
    </row>
    <row r="31" spans="1:29" ht="14.25" x14ac:dyDescent="0.2">
      <c r="A31" s="140"/>
      <c r="B31" s="140"/>
      <c r="C31" s="140"/>
      <c r="D31" s="140"/>
      <c r="E31" s="140"/>
      <c r="F31" s="164"/>
      <c r="G31" s="165"/>
      <c r="H31" s="165"/>
      <c r="I31" s="165"/>
      <c r="J31" s="140"/>
      <c r="K31" s="140"/>
      <c r="L31" s="140"/>
      <c r="M31" s="140"/>
      <c r="N31" s="140"/>
      <c r="O31" s="140"/>
      <c r="P31" s="140"/>
      <c r="Q31" s="140"/>
      <c r="R31" s="140"/>
      <c r="S31" s="140"/>
      <c r="T31" s="140"/>
      <c r="U31" s="140"/>
      <c r="V31" s="503"/>
      <c r="W31" s="140"/>
      <c r="X31" s="503"/>
      <c r="Y31" s="140"/>
      <c r="Z31" s="140"/>
      <c r="AA31" s="140"/>
      <c r="AB31" s="140"/>
      <c r="AC31" s="36"/>
    </row>
    <row r="32" spans="1:29" ht="14.25" x14ac:dyDescent="0.2">
      <c r="A32" s="140"/>
      <c r="B32" s="140"/>
      <c r="C32" s="140"/>
      <c r="D32" s="140"/>
      <c r="E32" s="140"/>
      <c r="F32" s="164"/>
      <c r="G32" s="165"/>
      <c r="H32" s="165"/>
      <c r="I32" s="165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503"/>
      <c r="W32" s="140"/>
      <c r="X32" s="503"/>
      <c r="Y32" s="140"/>
      <c r="Z32" s="140"/>
      <c r="AA32" s="140"/>
      <c r="AB32" s="140"/>
      <c r="AC32" s="36"/>
    </row>
    <row r="33" spans="1:29" ht="14.25" x14ac:dyDescent="0.2">
      <c r="A33" s="140"/>
      <c r="B33" s="140"/>
      <c r="C33" s="140"/>
      <c r="D33" s="140"/>
      <c r="E33" s="140"/>
      <c r="F33" s="164"/>
      <c r="G33" s="165"/>
      <c r="H33" s="165"/>
      <c r="I33" s="165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503"/>
      <c r="W33" s="140"/>
      <c r="X33" s="503"/>
      <c r="Y33" s="140"/>
      <c r="Z33" s="140"/>
      <c r="AA33" s="140"/>
      <c r="AB33" s="140"/>
      <c r="AC33" s="36"/>
    </row>
    <row r="34" spans="1:29" ht="14.25" x14ac:dyDescent="0.2">
      <c r="A34" s="140"/>
      <c r="B34" s="140"/>
      <c r="C34" s="140"/>
      <c r="D34" s="140"/>
      <c r="E34" s="140"/>
      <c r="F34" s="164"/>
      <c r="G34" s="165"/>
      <c r="H34" s="165"/>
      <c r="I34" s="165"/>
      <c r="J34" s="140"/>
      <c r="K34" s="140"/>
      <c r="L34" s="140"/>
      <c r="M34" s="140"/>
      <c r="N34" s="140"/>
      <c r="O34" s="140"/>
      <c r="P34" s="140"/>
      <c r="Q34" s="140"/>
      <c r="R34" s="140"/>
      <c r="S34" s="140"/>
      <c r="T34" s="140"/>
      <c r="U34" s="140"/>
      <c r="V34" s="503"/>
      <c r="W34" s="140"/>
      <c r="X34" s="503"/>
      <c r="Y34" s="140"/>
      <c r="Z34" s="140"/>
      <c r="AA34" s="140"/>
      <c r="AB34" s="140"/>
      <c r="AC34" s="36"/>
    </row>
    <row r="35" spans="1:29" ht="14.25" x14ac:dyDescent="0.2">
      <c r="A35" s="140"/>
      <c r="B35" s="140"/>
      <c r="C35" s="140"/>
      <c r="D35" s="140"/>
      <c r="E35" s="140"/>
      <c r="F35" s="164"/>
      <c r="G35" s="165"/>
      <c r="H35" s="165"/>
      <c r="I35" s="165"/>
      <c r="J35" s="140"/>
      <c r="K35" s="140"/>
      <c r="L35" s="140"/>
      <c r="M35" s="140"/>
      <c r="N35" s="140"/>
      <c r="O35" s="140"/>
      <c r="P35" s="140"/>
      <c r="Q35" s="140"/>
      <c r="R35" s="140"/>
      <c r="S35" s="140"/>
      <c r="T35" s="140"/>
      <c r="U35" s="140"/>
      <c r="V35" s="503"/>
      <c r="W35" s="140"/>
      <c r="X35" s="503"/>
      <c r="Y35" s="140"/>
      <c r="Z35" s="140"/>
      <c r="AA35" s="140"/>
      <c r="AB35" s="140"/>
      <c r="AC35" s="36"/>
    </row>
    <row r="36" spans="1:29" ht="14.25" x14ac:dyDescent="0.2">
      <c r="A36" s="140"/>
      <c r="B36" s="140"/>
      <c r="C36" s="140"/>
      <c r="D36" s="140"/>
      <c r="E36" s="140"/>
      <c r="F36" s="164"/>
      <c r="G36" s="165"/>
      <c r="H36" s="165"/>
      <c r="I36" s="165"/>
      <c r="J36" s="140"/>
      <c r="K36" s="140"/>
      <c r="L36" s="140"/>
      <c r="M36" s="140"/>
      <c r="N36" s="140"/>
      <c r="O36" s="140"/>
      <c r="P36" s="140"/>
      <c r="Q36" s="140"/>
      <c r="R36" s="140"/>
      <c r="S36" s="140"/>
      <c r="T36" s="140"/>
      <c r="U36" s="140"/>
      <c r="V36" s="503"/>
      <c r="W36" s="140"/>
      <c r="X36" s="503"/>
      <c r="Y36" s="140"/>
      <c r="Z36" s="140"/>
      <c r="AA36" s="140"/>
      <c r="AB36" s="140"/>
      <c r="AC36" s="36"/>
    </row>
    <row r="37" spans="1:29" ht="14.25" x14ac:dyDescent="0.2">
      <c r="A37" s="140"/>
      <c r="B37" s="140"/>
      <c r="C37" s="140"/>
      <c r="D37" s="140"/>
      <c r="E37" s="140"/>
      <c r="F37" s="164"/>
      <c r="G37" s="165"/>
      <c r="H37" s="165"/>
      <c r="I37" s="165"/>
      <c r="J37" s="140"/>
      <c r="K37" s="140"/>
      <c r="L37" s="140"/>
      <c r="M37" s="140"/>
      <c r="N37" s="140"/>
      <c r="O37" s="140"/>
      <c r="P37" s="140"/>
      <c r="Q37" s="140"/>
      <c r="R37" s="140"/>
      <c r="S37" s="140"/>
      <c r="T37" s="140"/>
      <c r="U37" s="140"/>
      <c r="V37" s="503"/>
      <c r="W37" s="140"/>
      <c r="X37" s="503"/>
      <c r="Y37" s="140"/>
      <c r="Z37" s="140"/>
      <c r="AA37" s="140"/>
      <c r="AB37" s="140"/>
      <c r="AC37" s="36"/>
    </row>
    <row r="38" spans="1:29" ht="14.25" x14ac:dyDescent="0.2">
      <c r="A38" s="140"/>
      <c r="B38" s="140"/>
      <c r="C38" s="140"/>
      <c r="D38" s="140"/>
      <c r="E38" s="140"/>
      <c r="F38" s="164"/>
      <c r="G38" s="165"/>
      <c r="H38" s="165"/>
      <c r="I38" s="165"/>
      <c r="J38" s="140"/>
      <c r="K38" s="140"/>
      <c r="L38" s="140"/>
      <c r="M38" s="140"/>
      <c r="N38" s="140"/>
      <c r="O38" s="140"/>
      <c r="P38" s="140"/>
      <c r="Q38" s="140"/>
      <c r="R38" s="140"/>
      <c r="S38" s="140"/>
      <c r="T38" s="140"/>
      <c r="U38" s="140"/>
      <c r="V38" s="503"/>
      <c r="W38" s="140"/>
      <c r="X38" s="503"/>
      <c r="Y38" s="140"/>
      <c r="Z38" s="140"/>
      <c r="AA38" s="140"/>
      <c r="AB38" s="140"/>
      <c r="AC38" s="36"/>
    </row>
    <row r="39" spans="1:29" ht="14.25" x14ac:dyDescent="0.2">
      <c r="A39" s="140"/>
      <c r="B39" s="140"/>
      <c r="C39" s="140"/>
      <c r="D39" s="140"/>
      <c r="E39" s="140"/>
      <c r="F39" s="164"/>
      <c r="G39" s="165"/>
      <c r="H39" s="165"/>
      <c r="I39" s="165"/>
      <c r="J39" s="140"/>
      <c r="K39" s="140"/>
      <c r="L39" s="140"/>
      <c r="M39" s="140"/>
      <c r="N39" s="140"/>
      <c r="O39" s="140"/>
      <c r="P39" s="140"/>
      <c r="Q39" s="140"/>
      <c r="R39" s="140"/>
      <c r="S39" s="140"/>
      <c r="T39" s="140"/>
      <c r="U39" s="140"/>
      <c r="V39" s="503"/>
      <c r="W39" s="140"/>
      <c r="X39" s="503"/>
      <c r="Y39" s="140"/>
      <c r="Z39" s="140"/>
      <c r="AA39" s="140"/>
      <c r="AB39" s="140"/>
      <c r="AC39" s="36"/>
    </row>
    <row r="40" spans="1:29" ht="14.25" x14ac:dyDescent="0.2">
      <c r="A40" s="140"/>
      <c r="B40" s="140"/>
      <c r="C40" s="140"/>
      <c r="D40" s="140"/>
      <c r="E40" s="140"/>
      <c r="F40" s="164"/>
      <c r="G40" s="165"/>
      <c r="H40" s="165"/>
      <c r="I40" s="165"/>
      <c r="J40" s="140"/>
      <c r="K40" s="140"/>
      <c r="L40" s="140"/>
      <c r="M40" s="140"/>
      <c r="N40" s="140"/>
      <c r="O40" s="140"/>
      <c r="P40" s="140"/>
      <c r="Q40" s="140"/>
      <c r="R40" s="140"/>
      <c r="S40" s="140"/>
      <c r="T40" s="140"/>
      <c r="U40" s="140"/>
      <c r="V40" s="503"/>
      <c r="W40" s="140"/>
      <c r="X40" s="503"/>
      <c r="Y40" s="140"/>
      <c r="Z40" s="140"/>
      <c r="AA40" s="140"/>
      <c r="AB40" s="140"/>
      <c r="AC40" s="36"/>
    </row>
    <row r="41" spans="1:29" ht="14.25" x14ac:dyDescent="0.2">
      <c r="A41" s="140"/>
      <c r="B41" s="140"/>
      <c r="C41" s="140"/>
      <c r="D41" s="140"/>
      <c r="E41" s="140"/>
      <c r="F41" s="164"/>
      <c r="G41" s="165"/>
      <c r="H41" s="165"/>
      <c r="I41" s="165"/>
      <c r="J41" s="140"/>
      <c r="K41" s="140"/>
      <c r="L41" s="140"/>
      <c r="M41" s="140"/>
      <c r="N41" s="140"/>
      <c r="O41" s="140"/>
      <c r="P41" s="140"/>
      <c r="Q41" s="140"/>
      <c r="R41" s="140"/>
      <c r="S41" s="140"/>
      <c r="T41" s="140"/>
      <c r="U41" s="140"/>
      <c r="V41" s="503"/>
      <c r="W41" s="140"/>
      <c r="X41" s="503"/>
      <c r="Y41" s="140"/>
      <c r="Z41" s="140"/>
      <c r="AA41" s="140"/>
      <c r="AB41" s="140"/>
      <c r="AC41" s="36"/>
    </row>
    <row r="42" spans="1:29" ht="14.25" x14ac:dyDescent="0.2">
      <c r="A42" s="140"/>
      <c r="B42" s="140"/>
      <c r="C42" s="140"/>
      <c r="D42" s="140"/>
      <c r="E42" s="140"/>
      <c r="F42" s="164"/>
      <c r="G42" s="165"/>
      <c r="H42" s="165"/>
      <c r="I42" s="165"/>
      <c r="J42" s="140"/>
      <c r="K42" s="140"/>
      <c r="L42" s="140"/>
      <c r="M42" s="140"/>
      <c r="N42" s="140"/>
      <c r="O42" s="140"/>
      <c r="P42" s="140"/>
      <c r="Q42" s="140"/>
      <c r="R42" s="140"/>
      <c r="S42" s="140"/>
      <c r="T42" s="140"/>
      <c r="U42" s="140"/>
      <c r="V42" s="503"/>
      <c r="W42" s="140"/>
      <c r="X42" s="503"/>
      <c r="Y42" s="140"/>
      <c r="Z42" s="140"/>
      <c r="AA42" s="140"/>
      <c r="AB42" s="140"/>
      <c r="AC42" s="36"/>
    </row>
    <row r="43" spans="1:29" ht="14.25" x14ac:dyDescent="0.2">
      <c r="A43" s="140"/>
      <c r="B43" s="140"/>
      <c r="C43" s="140"/>
      <c r="D43" s="140"/>
      <c r="E43" s="140"/>
      <c r="F43" s="164"/>
      <c r="G43" s="165"/>
      <c r="H43" s="165"/>
      <c r="I43" s="165"/>
      <c r="J43" s="140"/>
      <c r="K43" s="140"/>
      <c r="L43" s="140"/>
      <c r="M43" s="140"/>
      <c r="N43" s="140"/>
      <c r="O43" s="140"/>
      <c r="P43" s="140"/>
      <c r="Q43" s="140"/>
      <c r="R43" s="140"/>
      <c r="S43" s="140"/>
      <c r="T43" s="140"/>
      <c r="U43" s="140"/>
      <c r="V43" s="503"/>
      <c r="W43" s="140"/>
      <c r="X43" s="503"/>
      <c r="Y43" s="140"/>
      <c r="Z43" s="140"/>
      <c r="AA43" s="140"/>
      <c r="AB43" s="140"/>
      <c r="AC43" s="36"/>
    </row>
    <row r="44" spans="1:29" ht="14.25" x14ac:dyDescent="0.2">
      <c r="A44" s="140"/>
      <c r="B44" s="140"/>
      <c r="C44" s="140"/>
      <c r="D44" s="140"/>
      <c r="E44" s="140"/>
      <c r="F44" s="164"/>
      <c r="G44" s="165"/>
      <c r="H44" s="165"/>
      <c r="I44" s="165"/>
      <c r="J44" s="140"/>
      <c r="K44" s="140"/>
      <c r="L44" s="140"/>
      <c r="M44" s="140"/>
      <c r="N44" s="140"/>
      <c r="O44" s="140"/>
      <c r="P44" s="140"/>
      <c r="Q44" s="140"/>
      <c r="R44" s="140"/>
      <c r="S44" s="140"/>
      <c r="T44" s="140"/>
      <c r="U44" s="140"/>
      <c r="V44" s="503"/>
      <c r="W44" s="140"/>
      <c r="X44" s="503"/>
      <c r="Y44" s="140"/>
      <c r="Z44" s="140"/>
      <c r="AA44" s="140"/>
      <c r="AB44" s="140"/>
      <c r="AC44" s="36"/>
    </row>
    <row r="45" spans="1:29" ht="14.25" x14ac:dyDescent="0.2">
      <c r="A45" s="140"/>
      <c r="B45" s="140"/>
      <c r="C45" s="140"/>
      <c r="D45" s="140"/>
      <c r="E45" s="140"/>
      <c r="F45" s="164"/>
      <c r="G45" s="165"/>
      <c r="H45" s="165"/>
      <c r="I45" s="165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503"/>
      <c r="W45" s="140"/>
      <c r="X45" s="503"/>
      <c r="Y45" s="140"/>
      <c r="Z45" s="140"/>
      <c r="AA45" s="140"/>
      <c r="AB45" s="140"/>
      <c r="AC45" s="36"/>
    </row>
    <row r="46" spans="1:29" ht="14.25" x14ac:dyDescent="0.2">
      <c r="A46" s="140"/>
      <c r="B46" s="140"/>
      <c r="C46" s="140"/>
      <c r="D46" s="140"/>
      <c r="E46" s="140"/>
      <c r="F46" s="164"/>
      <c r="G46" s="165"/>
      <c r="H46" s="165"/>
      <c r="I46" s="165"/>
      <c r="J46" s="140"/>
      <c r="K46" s="140"/>
      <c r="L46" s="140"/>
      <c r="M46" s="140"/>
      <c r="N46" s="140"/>
      <c r="O46" s="140"/>
      <c r="P46" s="140"/>
      <c r="Q46" s="140"/>
      <c r="R46" s="140"/>
      <c r="S46" s="140"/>
      <c r="T46" s="140"/>
      <c r="U46" s="140"/>
      <c r="V46" s="503"/>
      <c r="W46" s="140"/>
      <c r="X46" s="503"/>
      <c r="Y46" s="140"/>
      <c r="Z46" s="140"/>
      <c r="AA46" s="140"/>
      <c r="AB46" s="140"/>
      <c r="AC46" s="36"/>
    </row>
    <row r="47" spans="1:29" ht="14.25" x14ac:dyDescent="0.2">
      <c r="A47" s="140"/>
      <c r="B47" s="140"/>
      <c r="C47" s="140"/>
      <c r="D47" s="140"/>
      <c r="E47" s="140"/>
      <c r="F47" s="164"/>
      <c r="G47" s="165"/>
      <c r="H47" s="165"/>
      <c r="I47" s="165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503"/>
      <c r="W47" s="140"/>
      <c r="X47" s="503"/>
      <c r="Y47" s="140"/>
      <c r="Z47" s="140"/>
      <c r="AA47" s="140"/>
      <c r="AB47" s="140"/>
      <c r="AC47" s="36"/>
    </row>
    <row r="48" spans="1:29" ht="14.25" x14ac:dyDescent="0.2">
      <c r="A48" s="140"/>
      <c r="B48" s="140"/>
      <c r="C48" s="140"/>
      <c r="D48" s="140"/>
      <c r="E48" s="140"/>
      <c r="F48" s="164"/>
      <c r="G48" s="165"/>
      <c r="H48" s="165"/>
      <c r="I48" s="165"/>
      <c r="J48" s="140"/>
      <c r="K48" s="140"/>
      <c r="L48" s="140"/>
      <c r="M48" s="140"/>
      <c r="N48" s="140"/>
      <c r="O48" s="140"/>
      <c r="P48" s="140"/>
      <c r="Q48" s="140"/>
      <c r="R48" s="140"/>
      <c r="S48" s="140"/>
      <c r="T48" s="140"/>
      <c r="U48" s="140"/>
      <c r="V48" s="503"/>
      <c r="W48" s="140"/>
      <c r="X48" s="503"/>
      <c r="Y48" s="140"/>
      <c r="Z48" s="140"/>
      <c r="AA48" s="140"/>
      <c r="AB48" s="140"/>
      <c r="AC48" s="36"/>
    </row>
    <row r="49" spans="1:29" ht="14.25" x14ac:dyDescent="0.2">
      <c r="A49" s="140"/>
      <c r="B49" s="140"/>
      <c r="C49" s="140"/>
      <c r="D49" s="140"/>
      <c r="E49" s="140"/>
      <c r="F49" s="164"/>
      <c r="G49" s="165"/>
      <c r="H49" s="165"/>
      <c r="I49" s="165"/>
      <c r="J49" s="140"/>
      <c r="K49" s="140"/>
      <c r="L49" s="140"/>
      <c r="M49" s="140"/>
      <c r="N49" s="140"/>
      <c r="O49" s="140"/>
      <c r="P49" s="140"/>
      <c r="Q49" s="140"/>
      <c r="R49" s="140"/>
      <c r="S49" s="140"/>
      <c r="T49" s="140"/>
      <c r="U49" s="140"/>
      <c r="V49" s="503"/>
      <c r="W49" s="140"/>
      <c r="X49" s="503"/>
      <c r="Y49" s="140"/>
      <c r="Z49" s="140"/>
      <c r="AA49" s="140"/>
      <c r="AB49" s="140"/>
      <c r="AC49" s="36"/>
    </row>
    <row r="50" spans="1:29" ht="14.25" x14ac:dyDescent="0.2">
      <c r="A50" s="140"/>
      <c r="B50" s="140"/>
      <c r="C50" s="140"/>
      <c r="D50" s="140"/>
      <c r="E50" s="140"/>
      <c r="F50" s="164"/>
      <c r="G50" s="165"/>
      <c r="H50" s="165"/>
      <c r="I50" s="165"/>
      <c r="J50" s="140"/>
      <c r="K50" s="140"/>
      <c r="L50" s="140"/>
      <c r="M50" s="140"/>
      <c r="N50" s="140"/>
      <c r="O50" s="140"/>
      <c r="P50" s="140"/>
      <c r="Q50" s="140"/>
      <c r="R50" s="140"/>
      <c r="S50" s="140"/>
      <c r="T50" s="140"/>
      <c r="U50" s="140"/>
      <c r="V50" s="503"/>
      <c r="W50" s="140"/>
      <c r="X50" s="503"/>
      <c r="Y50" s="140"/>
      <c r="Z50" s="140"/>
      <c r="AA50" s="140"/>
      <c r="AB50" s="140"/>
      <c r="AC50" s="36"/>
    </row>
    <row r="51" spans="1:29" ht="14.25" x14ac:dyDescent="0.2">
      <c r="A51" s="140"/>
      <c r="B51" s="140"/>
      <c r="C51" s="140"/>
      <c r="D51" s="140"/>
      <c r="E51" s="140"/>
      <c r="F51" s="164"/>
      <c r="G51" s="165"/>
      <c r="H51" s="165"/>
      <c r="I51" s="165"/>
      <c r="J51" s="140"/>
      <c r="K51" s="140"/>
      <c r="L51" s="140"/>
      <c r="M51" s="140"/>
      <c r="N51" s="140"/>
      <c r="O51" s="140"/>
      <c r="P51" s="140"/>
      <c r="Q51" s="140"/>
      <c r="R51" s="140"/>
      <c r="S51" s="140"/>
      <c r="T51" s="140"/>
      <c r="U51" s="140"/>
      <c r="V51" s="503"/>
      <c r="W51" s="140"/>
      <c r="X51" s="503"/>
      <c r="Y51" s="140"/>
      <c r="Z51" s="140"/>
      <c r="AA51" s="140"/>
      <c r="AB51" s="140"/>
      <c r="AC51" s="36"/>
    </row>
    <row r="52" spans="1:29" ht="14.25" x14ac:dyDescent="0.2">
      <c r="A52" s="140"/>
      <c r="B52" s="140"/>
      <c r="C52" s="140"/>
      <c r="D52" s="140"/>
      <c r="E52" s="140"/>
      <c r="F52" s="164"/>
      <c r="G52" s="165"/>
      <c r="H52" s="165"/>
      <c r="I52" s="165"/>
      <c r="J52" s="140"/>
      <c r="K52" s="140"/>
      <c r="L52" s="140"/>
      <c r="M52" s="140"/>
      <c r="N52" s="140"/>
      <c r="O52" s="140"/>
      <c r="P52" s="140"/>
      <c r="Q52" s="140"/>
      <c r="R52" s="140"/>
      <c r="S52" s="140"/>
      <c r="T52" s="140"/>
      <c r="U52" s="140"/>
      <c r="V52" s="503"/>
      <c r="W52" s="140"/>
      <c r="X52" s="503"/>
      <c r="Y52" s="140"/>
      <c r="Z52" s="140"/>
      <c r="AA52" s="140"/>
      <c r="AB52" s="140"/>
      <c r="AC52" s="36"/>
    </row>
    <row r="53" spans="1:29" ht="14.25" x14ac:dyDescent="0.2">
      <c r="A53" s="140"/>
      <c r="B53" s="140"/>
      <c r="C53" s="140"/>
      <c r="D53" s="140"/>
      <c r="E53" s="140"/>
      <c r="F53" s="164"/>
      <c r="G53" s="165"/>
      <c r="H53" s="165"/>
      <c r="I53" s="165"/>
      <c r="J53" s="140"/>
      <c r="K53" s="140"/>
      <c r="L53" s="140"/>
      <c r="M53" s="140"/>
      <c r="N53" s="140"/>
      <c r="O53" s="140"/>
      <c r="P53" s="140"/>
      <c r="Q53" s="140"/>
      <c r="R53" s="140"/>
      <c r="S53" s="140"/>
      <c r="T53" s="140"/>
      <c r="U53" s="140"/>
      <c r="V53" s="503"/>
      <c r="W53" s="140"/>
      <c r="X53" s="503"/>
      <c r="Y53" s="140"/>
      <c r="Z53" s="140"/>
      <c r="AA53" s="140"/>
      <c r="AB53" s="140"/>
      <c r="AC53" s="36"/>
    </row>
    <row r="54" spans="1:29" ht="14.25" x14ac:dyDescent="0.2">
      <c r="A54" s="140"/>
      <c r="B54" s="140"/>
      <c r="C54" s="140"/>
      <c r="D54" s="140"/>
      <c r="E54" s="140"/>
      <c r="F54" s="164"/>
      <c r="G54" s="165"/>
      <c r="H54" s="165"/>
      <c r="I54" s="165"/>
      <c r="J54" s="140"/>
      <c r="K54" s="140"/>
      <c r="L54" s="140"/>
      <c r="M54" s="140"/>
      <c r="N54" s="140"/>
      <c r="O54" s="140"/>
      <c r="P54" s="140"/>
      <c r="Q54" s="140"/>
      <c r="R54" s="140"/>
      <c r="S54" s="140"/>
      <c r="T54" s="140"/>
      <c r="U54" s="140"/>
      <c r="V54" s="503"/>
      <c r="W54" s="140"/>
      <c r="X54" s="503"/>
      <c r="Y54" s="140"/>
      <c r="Z54" s="140"/>
      <c r="AA54" s="140"/>
      <c r="AB54" s="140"/>
      <c r="AC54" s="36"/>
    </row>
    <row r="55" spans="1:29" ht="14.25" x14ac:dyDescent="0.2">
      <c r="A55" s="140"/>
      <c r="B55" s="140"/>
      <c r="C55" s="140"/>
      <c r="D55" s="140"/>
      <c r="E55" s="140"/>
      <c r="F55" s="164"/>
      <c r="G55" s="165"/>
      <c r="H55" s="165"/>
      <c r="I55" s="165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503"/>
      <c r="W55" s="140"/>
      <c r="X55" s="503"/>
      <c r="Y55" s="140"/>
      <c r="Z55" s="140"/>
      <c r="AA55" s="140"/>
      <c r="AB55" s="140"/>
      <c r="AC55" s="36"/>
    </row>
    <row r="56" spans="1:29" ht="14.25" x14ac:dyDescent="0.2">
      <c r="A56" s="140"/>
      <c r="B56" s="140"/>
      <c r="C56" s="140"/>
      <c r="D56" s="140"/>
      <c r="E56" s="140"/>
      <c r="F56" s="164"/>
      <c r="G56" s="165"/>
      <c r="H56" s="165"/>
      <c r="I56" s="165"/>
      <c r="J56" s="140"/>
      <c r="K56" s="140"/>
      <c r="L56" s="140"/>
      <c r="M56" s="140"/>
      <c r="N56" s="140"/>
      <c r="O56" s="140"/>
      <c r="P56" s="140"/>
      <c r="Q56" s="140"/>
      <c r="R56" s="140"/>
      <c r="S56" s="140"/>
      <c r="T56" s="140"/>
      <c r="U56" s="140"/>
      <c r="V56" s="503"/>
      <c r="W56" s="140"/>
      <c r="X56" s="503"/>
      <c r="Y56" s="140"/>
      <c r="Z56" s="140"/>
      <c r="AA56" s="140"/>
      <c r="AB56" s="140"/>
      <c r="AC56" s="36"/>
    </row>
    <row r="57" spans="1:29" ht="14.25" x14ac:dyDescent="0.2">
      <c r="A57" s="140"/>
      <c r="B57" s="140"/>
      <c r="C57" s="140"/>
      <c r="D57" s="140"/>
      <c r="E57" s="140"/>
      <c r="F57" s="164"/>
      <c r="G57" s="165"/>
      <c r="H57" s="165"/>
      <c r="I57" s="165"/>
      <c r="J57" s="140"/>
      <c r="K57" s="140"/>
      <c r="L57" s="140"/>
      <c r="M57" s="140"/>
      <c r="N57" s="140"/>
      <c r="O57" s="140"/>
      <c r="P57" s="140"/>
      <c r="Q57" s="140"/>
      <c r="R57" s="140"/>
      <c r="S57" s="140"/>
      <c r="T57" s="140"/>
      <c r="U57" s="140"/>
      <c r="V57" s="503"/>
      <c r="W57" s="140"/>
      <c r="X57" s="503"/>
      <c r="Y57" s="140"/>
      <c r="Z57" s="140"/>
      <c r="AA57" s="140"/>
      <c r="AB57" s="140"/>
      <c r="AC57" s="36"/>
    </row>
    <row r="58" spans="1:29" ht="14.25" x14ac:dyDescent="0.2">
      <c r="A58" s="140"/>
      <c r="B58" s="140"/>
      <c r="C58" s="140"/>
      <c r="D58" s="140"/>
      <c r="E58" s="140"/>
      <c r="F58" s="164"/>
      <c r="G58" s="165"/>
      <c r="H58" s="165"/>
      <c r="I58" s="165"/>
      <c r="J58" s="140"/>
      <c r="K58" s="140"/>
      <c r="L58" s="140"/>
      <c r="M58" s="140"/>
      <c r="N58" s="140"/>
      <c r="O58" s="140"/>
      <c r="P58" s="140"/>
      <c r="Q58" s="140"/>
      <c r="R58" s="140"/>
      <c r="S58" s="140"/>
      <c r="T58" s="140"/>
      <c r="U58" s="140"/>
      <c r="V58" s="503"/>
      <c r="W58" s="140"/>
      <c r="X58" s="503"/>
      <c r="Y58" s="140"/>
      <c r="Z58" s="140"/>
      <c r="AA58" s="140"/>
      <c r="AB58" s="140"/>
      <c r="AC58" s="36"/>
    </row>
    <row r="59" spans="1:29" ht="14.25" x14ac:dyDescent="0.2">
      <c r="A59" s="140"/>
      <c r="B59" s="140"/>
      <c r="C59" s="140"/>
      <c r="D59" s="140"/>
      <c r="E59" s="140"/>
      <c r="F59" s="164"/>
      <c r="G59" s="165"/>
      <c r="H59" s="165"/>
      <c r="I59" s="165"/>
      <c r="J59" s="140"/>
      <c r="K59" s="140"/>
      <c r="L59" s="140"/>
      <c r="M59" s="140"/>
      <c r="N59" s="140"/>
      <c r="O59" s="140"/>
      <c r="P59" s="140"/>
      <c r="Q59" s="140"/>
      <c r="R59" s="140"/>
      <c r="S59" s="140"/>
      <c r="T59" s="140"/>
      <c r="U59" s="140"/>
      <c r="V59" s="503"/>
      <c r="W59" s="140"/>
      <c r="X59" s="503"/>
      <c r="Y59" s="140"/>
      <c r="Z59" s="140"/>
      <c r="AA59" s="140"/>
      <c r="AB59" s="140"/>
      <c r="AC59" s="36"/>
    </row>
    <row r="60" spans="1:29" ht="14.25" x14ac:dyDescent="0.2">
      <c r="A60" s="140"/>
      <c r="B60" s="140"/>
      <c r="C60" s="140"/>
      <c r="D60" s="140"/>
      <c r="E60" s="140"/>
      <c r="F60" s="164"/>
      <c r="G60" s="165"/>
      <c r="H60" s="165"/>
      <c r="I60" s="165"/>
      <c r="J60" s="140"/>
      <c r="K60" s="140"/>
      <c r="L60" s="140"/>
      <c r="M60" s="140"/>
      <c r="N60" s="140"/>
      <c r="O60" s="140"/>
      <c r="P60" s="140"/>
      <c r="Q60" s="140"/>
      <c r="R60" s="140"/>
      <c r="S60" s="140"/>
      <c r="T60" s="140"/>
      <c r="U60" s="140"/>
      <c r="V60" s="503"/>
      <c r="W60" s="140"/>
      <c r="X60" s="503"/>
      <c r="Y60" s="140"/>
      <c r="Z60" s="140"/>
      <c r="AA60" s="140"/>
      <c r="AB60" s="140"/>
      <c r="AC60" s="36"/>
    </row>
    <row r="61" spans="1:29" ht="14.25" x14ac:dyDescent="0.2">
      <c r="A61" s="140"/>
      <c r="B61" s="140"/>
      <c r="C61" s="140"/>
      <c r="D61" s="140"/>
      <c r="E61" s="140"/>
      <c r="F61" s="164"/>
      <c r="G61" s="165"/>
      <c r="H61" s="165"/>
      <c r="I61" s="165"/>
      <c r="J61" s="140"/>
      <c r="K61" s="140"/>
      <c r="L61" s="140"/>
      <c r="M61" s="140"/>
      <c r="N61" s="140"/>
      <c r="O61" s="140"/>
      <c r="P61" s="140"/>
      <c r="Q61" s="140"/>
      <c r="R61" s="140"/>
      <c r="S61" s="140"/>
      <c r="T61" s="140"/>
      <c r="U61" s="140"/>
      <c r="V61" s="503"/>
      <c r="W61" s="140"/>
      <c r="X61" s="503"/>
      <c r="Y61" s="140"/>
      <c r="Z61" s="140"/>
      <c r="AA61" s="140"/>
      <c r="AB61" s="140"/>
      <c r="AC61" s="36"/>
    </row>
    <row r="62" spans="1:29" ht="14.25" x14ac:dyDescent="0.2">
      <c r="A62" s="140"/>
      <c r="B62" s="140"/>
      <c r="C62" s="140"/>
      <c r="D62" s="140"/>
      <c r="E62" s="140"/>
      <c r="F62" s="164"/>
      <c r="G62" s="165"/>
      <c r="H62" s="165"/>
      <c r="I62" s="165"/>
      <c r="J62" s="140"/>
      <c r="K62" s="140"/>
      <c r="L62" s="140"/>
      <c r="M62" s="140"/>
      <c r="N62" s="140"/>
      <c r="O62" s="140"/>
      <c r="P62" s="140"/>
      <c r="Q62" s="140"/>
      <c r="R62" s="140"/>
      <c r="S62" s="140"/>
      <c r="T62" s="140"/>
      <c r="U62" s="140"/>
      <c r="V62" s="503"/>
      <c r="W62" s="140"/>
      <c r="X62" s="503"/>
      <c r="Y62" s="140"/>
      <c r="Z62" s="140"/>
      <c r="AA62" s="140"/>
      <c r="AB62" s="140"/>
      <c r="AC62" s="36"/>
    </row>
    <row r="63" spans="1:29" ht="14.25" x14ac:dyDescent="0.2">
      <c r="A63" s="140"/>
      <c r="B63" s="140"/>
      <c r="C63" s="140"/>
      <c r="D63" s="140"/>
      <c r="E63" s="140"/>
      <c r="F63" s="164"/>
      <c r="G63" s="165"/>
      <c r="H63" s="165"/>
      <c r="I63" s="165"/>
      <c r="J63" s="140"/>
      <c r="K63" s="140"/>
      <c r="L63" s="140"/>
      <c r="M63" s="140"/>
      <c r="N63" s="140"/>
      <c r="O63" s="140"/>
      <c r="P63" s="140"/>
      <c r="Q63" s="140"/>
      <c r="R63" s="140"/>
      <c r="S63" s="140"/>
      <c r="T63" s="140"/>
      <c r="U63" s="140"/>
      <c r="V63" s="503"/>
      <c r="W63" s="140"/>
      <c r="X63" s="503"/>
      <c r="Y63" s="140"/>
      <c r="Z63" s="140"/>
      <c r="AA63" s="140"/>
      <c r="AB63" s="140"/>
      <c r="AC63" s="36"/>
    </row>
    <row r="64" spans="1:29" ht="14.25" x14ac:dyDescent="0.2">
      <c r="A64" s="140"/>
      <c r="B64" s="140"/>
      <c r="C64" s="140"/>
      <c r="D64" s="140"/>
      <c r="E64" s="140"/>
      <c r="F64" s="164"/>
      <c r="G64" s="165"/>
      <c r="H64" s="165"/>
      <c r="I64" s="165"/>
      <c r="J64" s="140"/>
      <c r="K64" s="140"/>
      <c r="L64" s="140"/>
      <c r="M64" s="140"/>
      <c r="N64" s="140"/>
      <c r="O64" s="140"/>
      <c r="P64" s="140"/>
      <c r="Q64" s="140"/>
      <c r="R64" s="140"/>
      <c r="S64" s="140"/>
      <c r="T64" s="140"/>
      <c r="U64" s="140"/>
      <c r="V64" s="503"/>
      <c r="W64" s="140"/>
      <c r="X64" s="503"/>
      <c r="Y64" s="140"/>
      <c r="Z64" s="140"/>
      <c r="AA64" s="140"/>
      <c r="AB64" s="140"/>
      <c r="AC64" s="36"/>
    </row>
    <row r="65" spans="1:29" ht="14.25" x14ac:dyDescent="0.2">
      <c r="A65" s="140"/>
      <c r="B65" s="140"/>
      <c r="C65" s="140"/>
      <c r="D65" s="140"/>
      <c r="E65" s="140"/>
      <c r="F65" s="164"/>
      <c r="G65" s="165"/>
      <c r="H65" s="165"/>
      <c r="I65" s="165"/>
      <c r="J65" s="140"/>
      <c r="K65" s="140"/>
      <c r="L65" s="140"/>
      <c r="M65" s="140"/>
      <c r="N65" s="140"/>
      <c r="O65" s="140"/>
      <c r="P65" s="140"/>
      <c r="Q65" s="140"/>
      <c r="R65" s="140"/>
      <c r="S65" s="140"/>
      <c r="T65" s="140"/>
      <c r="U65" s="140"/>
      <c r="V65" s="503"/>
      <c r="W65" s="140"/>
      <c r="X65" s="503"/>
      <c r="Y65" s="140"/>
      <c r="Z65" s="140"/>
      <c r="AA65" s="140"/>
      <c r="AB65" s="140"/>
      <c r="AC65" s="36"/>
    </row>
    <row r="66" spans="1:29" ht="14.25" x14ac:dyDescent="0.2">
      <c r="A66" s="140"/>
      <c r="B66" s="140"/>
      <c r="C66" s="140"/>
      <c r="D66" s="140"/>
      <c r="E66" s="140"/>
      <c r="F66" s="164"/>
      <c r="G66" s="165"/>
      <c r="H66" s="165"/>
      <c r="I66" s="165"/>
      <c r="J66" s="140"/>
      <c r="K66" s="140"/>
      <c r="L66" s="140"/>
      <c r="M66" s="140"/>
      <c r="N66" s="140"/>
      <c r="O66" s="140"/>
      <c r="P66" s="140"/>
      <c r="Q66" s="140"/>
      <c r="R66" s="140"/>
      <c r="S66" s="140"/>
      <c r="T66" s="140"/>
      <c r="U66" s="140"/>
      <c r="V66" s="503"/>
      <c r="W66" s="140"/>
      <c r="X66" s="503"/>
      <c r="Y66" s="140"/>
      <c r="Z66" s="140"/>
      <c r="AA66" s="140"/>
      <c r="AB66" s="140"/>
      <c r="AC66" s="36"/>
    </row>
    <row r="67" spans="1:29" ht="14.25" x14ac:dyDescent="0.2">
      <c r="A67" s="140"/>
      <c r="B67" s="140"/>
      <c r="C67" s="140"/>
      <c r="D67" s="140"/>
      <c r="E67" s="140"/>
      <c r="F67" s="164"/>
      <c r="G67" s="165"/>
      <c r="H67" s="165"/>
      <c r="I67" s="165"/>
      <c r="J67" s="140"/>
      <c r="K67" s="140"/>
      <c r="L67" s="140"/>
      <c r="M67" s="140"/>
      <c r="N67" s="140"/>
      <c r="O67" s="140"/>
      <c r="P67" s="140"/>
      <c r="Q67" s="140"/>
      <c r="R67" s="140"/>
      <c r="S67" s="140"/>
      <c r="T67" s="140"/>
      <c r="U67" s="140"/>
      <c r="V67" s="503"/>
      <c r="W67" s="140"/>
      <c r="X67" s="503"/>
      <c r="Y67" s="140"/>
      <c r="Z67" s="140"/>
      <c r="AA67" s="140"/>
      <c r="AB67" s="140"/>
      <c r="AC67" s="36"/>
    </row>
    <row r="68" spans="1:29" ht="14.25" x14ac:dyDescent="0.2">
      <c r="A68" s="140"/>
      <c r="B68" s="140"/>
      <c r="C68" s="140"/>
      <c r="D68" s="140"/>
      <c r="E68" s="140"/>
      <c r="F68" s="164"/>
      <c r="G68" s="165"/>
      <c r="H68" s="165"/>
      <c r="I68" s="165"/>
      <c r="J68" s="140"/>
      <c r="K68" s="140"/>
      <c r="L68" s="140"/>
      <c r="M68" s="140"/>
      <c r="N68" s="140"/>
      <c r="O68" s="140"/>
      <c r="P68" s="140"/>
      <c r="Q68" s="140"/>
      <c r="R68" s="140"/>
      <c r="S68" s="140"/>
      <c r="T68" s="140"/>
      <c r="U68" s="140"/>
      <c r="V68" s="503"/>
      <c r="W68" s="140"/>
      <c r="X68" s="503"/>
      <c r="Y68" s="140"/>
      <c r="Z68" s="140"/>
      <c r="AA68" s="140"/>
      <c r="AB68" s="140"/>
      <c r="AC68" s="36"/>
    </row>
    <row r="69" spans="1:29" ht="14.25" x14ac:dyDescent="0.2">
      <c r="A69" s="140"/>
      <c r="B69" s="140"/>
      <c r="C69" s="140"/>
      <c r="D69" s="140"/>
      <c r="E69" s="140"/>
      <c r="F69" s="164"/>
      <c r="G69" s="165"/>
      <c r="H69" s="165"/>
      <c r="I69" s="165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140"/>
      <c r="U69" s="140"/>
      <c r="V69" s="503"/>
      <c r="W69" s="140"/>
      <c r="X69" s="503"/>
      <c r="Y69" s="140"/>
      <c r="Z69" s="140"/>
      <c r="AA69" s="140"/>
      <c r="AB69" s="140"/>
      <c r="AC69" s="36"/>
    </row>
    <row r="70" spans="1:29" ht="14.25" x14ac:dyDescent="0.2">
      <c r="A70" s="140"/>
      <c r="B70" s="140"/>
      <c r="C70" s="140"/>
      <c r="D70" s="140"/>
      <c r="E70" s="140"/>
      <c r="F70" s="164"/>
      <c r="G70" s="165"/>
      <c r="H70" s="165"/>
      <c r="I70" s="165"/>
      <c r="J70" s="140"/>
      <c r="K70" s="140"/>
      <c r="L70" s="140"/>
      <c r="M70" s="140"/>
      <c r="N70" s="140"/>
      <c r="O70" s="140"/>
      <c r="P70" s="140"/>
      <c r="Q70" s="140"/>
      <c r="R70" s="140"/>
      <c r="S70" s="140"/>
      <c r="T70" s="140"/>
      <c r="U70" s="140"/>
      <c r="V70" s="503"/>
      <c r="W70" s="140"/>
      <c r="X70" s="503"/>
      <c r="Y70" s="140"/>
      <c r="Z70" s="140"/>
      <c r="AA70" s="140"/>
      <c r="AB70" s="140"/>
      <c r="AC70" s="36"/>
    </row>
    <row r="71" spans="1:29" ht="14.25" x14ac:dyDescent="0.2">
      <c r="A71" s="140"/>
      <c r="B71" s="140"/>
      <c r="C71" s="140"/>
      <c r="D71" s="140"/>
      <c r="E71" s="140"/>
      <c r="F71" s="164"/>
      <c r="G71" s="165"/>
      <c r="H71" s="165"/>
      <c r="I71" s="165"/>
      <c r="J71" s="140"/>
      <c r="K71" s="140"/>
      <c r="L71" s="140"/>
      <c r="M71" s="140"/>
      <c r="N71" s="140"/>
      <c r="O71" s="140"/>
      <c r="P71" s="140"/>
      <c r="Q71" s="140"/>
      <c r="R71" s="140"/>
      <c r="S71" s="140"/>
      <c r="T71" s="140"/>
      <c r="U71" s="140"/>
      <c r="V71" s="503"/>
      <c r="W71" s="140"/>
      <c r="X71" s="503"/>
      <c r="Y71" s="140"/>
      <c r="Z71" s="140"/>
      <c r="AA71" s="140"/>
      <c r="AB71" s="140"/>
      <c r="AC71" s="36"/>
    </row>
    <row r="72" spans="1:29" ht="14.25" x14ac:dyDescent="0.2">
      <c r="A72" s="140"/>
      <c r="B72" s="140"/>
      <c r="C72" s="140"/>
      <c r="D72" s="140"/>
      <c r="E72" s="140"/>
      <c r="F72" s="164"/>
      <c r="G72" s="165"/>
      <c r="H72" s="165"/>
      <c r="I72" s="165"/>
      <c r="J72" s="140"/>
      <c r="K72" s="140"/>
      <c r="L72" s="140"/>
      <c r="M72" s="140"/>
      <c r="N72" s="140"/>
      <c r="O72" s="140"/>
      <c r="P72" s="140"/>
      <c r="Q72" s="140"/>
      <c r="R72" s="140"/>
      <c r="S72" s="140"/>
      <c r="T72" s="140"/>
      <c r="U72" s="140"/>
      <c r="V72" s="503"/>
      <c r="W72" s="140"/>
      <c r="X72" s="503"/>
      <c r="Y72" s="140"/>
      <c r="Z72" s="140"/>
      <c r="AA72" s="140"/>
      <c r="AB72" s="140"/>
      <c r="AC72" s="36"/>
    </row>
    <row r="73" spans="1:29" ht="14.25" x14ac:dyDescent="0.2">
      <c r="A73" s="140"/>
      <c r="B73" s="140"/>
      <c r="C73" s="140"/>
      <c r="D73" s="140"/>
      <c r="E73" s="140"/>
      <c r="F73" s="164"/>
      <c r="G73" s="165"/>
      <c r="H73" s="165"/>
      <c r="I73" s="165"/>
      <c r="J73" s="140"/>
      <c r="K73" s="140"/>
      <c r="L73" s="140"/>
      <c r="M73" s="140"/>
      <c r="N73" s="140"/>
      <c r="O73" s="140"/>
      <c r="P73" s="140"/>
      <c r="Q73" s="140"/>
      <c r="R73" s="140"/>
      <c r="S73" s="140"/>
      <c r="T73" s="140"/>
      <c r="U73" s="140"/>
      <c r="V73" s="503"/>
      <c r="W73" s="140"/>
      <c r="X73" s="503"/>
      <c r="Y73" s="140"/>
      <c r="Z73" s="140"/>
      <c r="AA73" s="140"/>
      <c r="AB73" s="140"/>
      <c r="AC73" s="36"/>
    </row>
    <row r="74" spans="1:29" ht="14.25" x14ac:dyDescent="0.2">
      <c r="A74" s="140"/>
      <c r="B74" s="140"/>
      <c r="C74" s="140"/>
      <c r="D74" s="140"/>
      <c r="E74" s="140"/>
      <c r="F74" s="164"/>
      <c r="G74" s="165"/>
      <c r="H74" s="165"/>
      <c r="I74" s="165"/>
      <c r="J74" s="140"/>
      <c r="K74" s="140"/>
      <c r="L74" s="140"/>
      <c r="M74" s="140"/>
      <c r="N74" s="140"/>
      <c r="O74" s="140"/>
      <c r="P74" s="140"/>
      <c r="Q74" s="140"/>
      <c r="R74" s="140"/>
      <c r="S74" s="140"/>
      <c r="T74" s="140"/>
      <c r="U74" s="140"/>
      <c r="V74" s="503"/>
      <c r="W74" s="140"/>
      <c r="X74" s="503"/>
      <c r="Y74" s="140"/>
      <c r="Z74" s="140"/>
      <c r="AA74" s="140"/>
      <c r="AB74" s="140"/>
      <c r="AC74" s="36"/>
    </row>
    <row r="75" spans="1:29" ht="14.25" x14ac:dyDescent="0.2">
      <c r="A75" s="140"/>
      <c r="B75" s="140"/>
      <c r="C75" s="140"/>
      <c r="D75" s="140"/>
      <c r="E75" s="140"/>
      <c r="F75" s="164"/>
      <c r="G75" s="165"/>
      <c r="H75" s="165"/>
      <c r="I75" s="165"/>
      <c r="J75" s="140"/>
      <c r="K75" s="140"/>
      <c r="L75" s="140"/>
      <c r="M75" s="140"/>
      <c r="N75" s="140"/>
      <c r="O75" s="140"/>
      <c r="P75" s="140"/>
      <c r="Q75" s="140"/>
      <c r="R75" s="140"/>
      <c r="S75" s="140"/>
      <c r="T75" s="140"/>
      <c r="U75" s="140"/>
      <c r="V75" s="503"/>
      <c r="W75" s="140"/>
      <c r="X75" s="503"/>
      <c r="Y75" s="140"/>
      <c r="Z75" s="140"/>
      <c r="AA75" s="140"/>
      <c r="AB75" s="140"/>
      <c r="AC75" s="36"/>
    </row>
    <row r="76" spans="1:29" ht="14.25" x14ac:dyDescent="0.2">
      <c r="A76" s="140"/>
      <c r="B76" s="140"/>
      <c r="C76" s="140"/>
      <c r="D76" s="140"/>
      <c r="E76" s="140"/>
      <c r="F76" s="164"/>
      <c r="G76" s="165"/>
      <c r="H76" s="165"/>
      <c r="I76" s="165"/>
      <c r="J76" s="140"/>
      <c r="K76" s="140"/>
      <c r="L76" s="140"/>
      <c r="M76" s="140"/>
      <c r="N76" s="140"/>
      <c r="O76" s="140"/>
      <c r="P76" s="140"/>
      <c r="Q76" s="140"/>
      <c r="R76" s="140"/>
      <c r="S76" s="140"/>
      <c r="T76" s="140"/>
      <c r="U76" s="140"/>
      <c r="V76" s="503"/>
      <c r="W76" s="140"/>
      <c r="X76" s="503"/>
      <c r="Y76" s="140"/>
      <c r="Z76" s="140"/>
      <c r="AA76" s="140"/>
      <c r="AB76" s="140"/>
      <c r="AC76" s="36"/>
    </row>
    <row r="77" spans="1:29" ht="14.25" x14ac:dyDescent="0.2">
      <c r="A77" s="140"/>
      <c r="B77" s="140"/>
      <c r="C77" s="140"/>
      <c r="D77" s="140"/>
      <c r="E77" s="140"/>
      <c r="F77" s="164"/>
      <c r="G77" s="165"/>
      <c r="H77" s="165"/>
      <c r="I77" s="165"/>
      <c r="J77" s="140"/>
      <c r="K77" s="140"/>
      <c r="L77" s="140"/>
      <c r="M77" s="140"/>
      <c r="N77" s="140"/>
      <c r="O77" s="140"/>
      <c r="P77" s="140"/>
      <c r="Q77" s="140"/>
      <c r="R77" s="140"/>
      <c r="S77" s="140"/>
      <c r="T77" s="140"/>
      <c r="U77" s="140"/>
      <c r="V77" s="503"/>
      <c r="W77" s="140"/>
      <c r="X77" s="503"/>
      <c r="Y77" s="140"/>
      <c r="Z77" s="140"/>
      <c r="AA77" s="140"/>
      <c r="AB77" s="140"/>
      <c r="AC77" s="36"/>
    </row>
    <row r="78" spans="1:29" ht="14.25" x14ac:dyDescent="0.2">
      <c r="A78" s="140"/>
      <c r="B78" s="140"/>
      <c r="C78" s="140"/>
      <c r="D78" s="140"/>
      <c r="E78" s="140"/>
      <c r="F78" s="164"/>
      <c r="G78" s="165"/>
      <c r="H78" s="165"/>
      <c r="I78" s="165"/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503"/>
      <c r="W78" s="140"/>
      <c r="X78" s="503"/>
      <c r="Y78" s="140"/>
      <c r="Z78" s="140"/>
      <c r="AA78" s="140"/>
      <c r="AB78" s="140"/>
      <c r="AC78" s="36"/>
    </row>
    <row r="79" spans="1:29" ht="14.25" x14ac:dyDescent="0.2">
      <c r="A79" s="140"/>
      <c r="B79" s="140"/>
      <c r="C79" s="140"/>
      <c r="D79" s="140"/>
      <c r="E79" s="140"/>
      <c r="F79" s="164"/>
      <c r="G79" s="165"/>
      <c r="H79" s="165"/>
      <c r="I79" s="165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503"/>
      <c r="W79" s="140"/>
      <c r="X79" s="503"/>
      <c r="Y79" s="140"/>
      <c r="Z79" s="140"/>
      <c r="AA79" s="140"/>
      <c r="AB79" s="140"/>
      <c r="AC79" s="36"/>
    </row>
    <row r="80" spans="1:29" ht="14.25" x14ac:dyDescent="0.2">
      <c r="A80" s="140"/>
      <c r="B80" s="140"/>
      <c r="C80" s="140"/>
      <c r="D80" s="140"/>
      <c r="E80" s="140"/>
      <c r="F80" s="164"/>
      <c r="G80" s="165"/>
      <c r="H80" s="165"/>
      <c r="I80" s="165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503"/>
      <c r="W80" s="140"/>
      <c r="X80" s="503"/>
      <c r="Y80" s="140"/>
      <c r="Z80" s="140"/>
      <c r="AA80" s="140"/>
      <c r="AB80" s="140"/>
      <c r="AC80" s="36"/>
    </row>
    <row r="81" spans="1:29" ht="14.25" x14ac:dyDescent="0.2">
      <c r="A81" s="140"/>
      <c r="B81" s="140"/>
      <c r="C81" s="140"/>
      <c r="D81" s="140"/>
      <c r="E81" s="140"/>
      <c r="F81" s="164"/>
      <c r="G81" s="165"/>
      <c r="H81" s="165"/>
      <c r="I81" s="165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503"/>
      <c r="W81" s="140"/>
      <c r="X81" s="503"/>
      <c r="Y81" s="140"/>
      <c r="Z81" s="140"/>
      <c r="AA81" s="140"/>
      <c r="AB81" s="140"/>
      <c r="AC81" s="36"/>
    </row>
    <row r="82" spans="1:29" ht="14.25" x14ac:dyDescent="0.2">
      <c r="A82" s="140"/>
      <c r="B82" s="140"/>
      <c r="C82" s="140"/>
      <c r="D82" s="140"/>
      <c r="E82" s="140"/>
      <c r="F82" s="164"/>
      <c r="G82" s="165"/>
      <c r="H82" s="165"/>
      <c r="I82" s="165"/>
      <c r="J82" s="140"/>
      <c r="K82" s="140"/>
      <c r="L82" s="140"/>
      <c r="M82" s="140"/>
      <c r="N82" s="140"/>
      <c r="O82" s="140"/>
      <c r="P82" s="140"/>
      <c r="Q82" s="140"/>
      <c r="R82" s="140"/>
      <c r="S82" s="140"/>
      <c r="T82" s="140"/>
      <c r="U82" s="140"/>
      <c r="V82" s="503"/>
      <c r="W82" s="140"/>
      <c r="X82" s="503"/>
      <c r="Y82" s="140"/>
      <c r="Z82" s="140"/>
      <c r="AA82" s="140"/>
      <c r="AB82" s="140"/>
      <c r="AC82" s="36"/>
    </row>
    <row r="83" spans="1:29" ht="14.25" x14ac:dyDescent="0.2">
      <c r="A83" s="140"/>
      <c r="B83" s="140"/>
      <c r="C83" s="140"/>
      <c r="D83" s="140"/>
      <c r="E83" s="140"/>
      <c r="F83" s="164"/>
      <c r="G83" s="165"/>
      <c r="H83" s="165"/>
      <c r="I83" s="165"/>
      <c r="J83" s="140"/>
      <c r="K83" s="140"/>
      <c r="L83" s="140"/>
      <c r="M83" s="140"/>
      <c r="N83" s="140"/>
      <c r="O83" s="140"/>
      <c r="P83" s="140"/>
      <c r="Q83" s="140"/>
      <c r="R83" s="140"/>
      <c r="S83" s="140"/>
      <c r="T83" s="140"/>
      <c r="U83" s="140"/>
      <c r="V83" s="503"/>
      <c r="W83" s="140"/>
      <c r="X83" s="503"/>
      <c r="Y83" s="140"/>
      <c r="Z83" s="140"/>
      <c r="AA83" s="140"/>
      <c r="AB83" s="140"/>
      <c r="AC83" s="36"/>
    </row>
    <row r="84" spans="1:29" ht="14.25" x14ac:dyDescent="0.2">
      <c r="A84" s="140"/>
      <c r="B84" s="140"/>
      <c r="C84" s="140"/>
      <c r="D84" s="140"/>
      <c r="E84" s="140"/>
      <c r="F84" s="164"/>
      <c r="G84" s="165"/>
      <c r="H84" s="165"/>
      <c r="I84" s="165"/>
      <c r="J84" s="140"/>
      <c r="K84" s="140"/>
      <c r="L84" s="140"/>
      <c r="M84" s="140"/>
      <c r="N84" s="140"/>
      <c r="O84" s="140"/>
      <c r="P84" s="140"/>
      <c r="Q84" s="140"/>
      <c r="R84" s="140"/>
      <c r="S84" s="140"/>
      <c r="T84" s="140"/>
      <c r="U84" s="140"/>
      <c r="V84" s="503"/>
      <c r="W84" s="140"/>
      <c r="X84" s="503"/>
      <c r="Y84" s="140"/>
      <c r="Z84" s="140"/>
      <c r="AA84" s="140"/>
      <c r="AB84" s="140"/>
      <c r="AC84" s="36"/>
    </row>
    <row r="85" spans="1:29" ht="14.25" x14ac:dyDescent="0.2">
      <c r="A85" s="140"/>
      <c r="B85" s="140"/>
      <c r="C85" s="140"/>
      <c r="D85" s="140"/>
      <c r="E85" s="140"/>
      <c r="F85" s="164"/>
      <c r="G85" s="165"/>
      <c r="H85" s="165"/>
      <c r="I85" s="165"/>
      <c r="J85" s="140"/>
      <c r="K85" s="140"/>
      <c r="L85" s="140"/>
      <c r="M85" s="140"/>
      <c r="N85" s="140"/>
      <c r="O85" s="140"/>
      <c r="P85" s="140"/>
      <c r="Q85" s="140"/>
      <c r="R85" s="140"/>
      <c r="S85" s="140"/>
      <c r="T85" s="140"/>
      <c r="U85" s="140"/>
      <c r="V85" s="503"/>
      <c r="W85" s="140"/>
      <c r="X85" s="503"/>
      <c r="Y85" s="140"/>
      <c r="Z85" s="140"/>
      <c r="AA85" s="140"/>
      <c r="AB85" s="140"/>
      <c r="AC85" s="36"/>
    </row>
    <row r="86" spans="1:29" ht="14.25" x14ac:dyDescent="0.2">
      <c r="A86" s="140"/>
      <c r="B86" s="140"/>
      <c r="C86" s="140"/>
      <c r="D86" s="140"/>
      <c r="E86" s="140"/>
      <c r="F86" s="164"/>
      <c r="G86" s="165"/>
      <c r="H86" s="165"/>
      <c r="I86" s="165"/>
      <c r="J86" s="140"/>
      <c r="K86" s="140"/>
      <c r="L86" s="140"/>
      <c r="M86" s="140"/>
      <c r="N86" s="140"/>
      <c r="O86" s="140"/>
      <c r="P86" s="140"/>
      <c r="Q86" s="140"/>
      <c r="R86" s="140"/>
      <c r="S86" s="140"/>
      <c r="T86" s="140"/>
      <c r="U86" s="140"/>
      <c r="V86" s="503"/>
      <c r="W86" s="140"/>
      <c r="X86" s="503"/>
      <c r="Y86" s="140"/>
      <c r="Z86" s="140"/>
      <c r="AA86" s="140"/>
      <c r="AB86" s="140"/>
      <c r="AC86" s="36"/>
    </row>
    <row r="87" spans="1:29" ht="14.25" x14ac:dyDescent="0.2">
      <c r="A87" s="140"/>
      <c r="B87" s="140"/>
      <c r="C87" s="140"/>
      <c r="D87" s="140"/>
      <c r="E87" s="140"/>
      <c r="F87" s="164"/>
      <c r="G87" s="165"/>
      <c r="H87" s="165"/>
      <c r="I87" s="165"/>
      <c r="J87" s="140"/>
      <c r="K87" s="140"/>
      <c r="L87" s="140"/>
      <c r="M87" s="140"/>
      <c r="N87" s="140"/>
      <c r="O87" s="140"/>
      <c r="P87" s="140"/>
      <c r="Q87" s="140"/>
      <c r="R87" s="140"/>
      <c r="S87" s="140"/>
      <c r="T87" s="140"/>
      <c r="U87" s="140"/>
      <c r="V87" s="503"/>
      <c r="W87" s="140"/>
      <c r="X87" s="503"/>
      <c r="Y87" s="140"/>
      <c r="Z87" s="140"/>
      <c r="AA87" s="140"/>
      <c r="AB87" s="140"/>
      <c r="AC87" s="36"/>
    </row>
    <row r="88" spans="1:29" ht="14.25" x14ac:dyDescent="0.2">
      <c r="A88" s="140"/>
      <c r="B88" s="140"/>
      <c r="C88" s="140"/>
      <c r="D88" s="140"/>
      <c r="E88" s="140"/>
      <c r="F88" s="164"/>
      <c r="G88" s="165"/>
      <c r="H88" s="165"/>
      <c r="I88" s="165"/>
      <c r="J88" s="140"/>
      <c r="K88" s="140"/>
      <c r="L88" s="140"/>
      <c r="M88" s="140"/>
      <c r="N88" s="140"/>
      <c r="O88" s="140"/>
      <c r="P88" s="140"/>
      <c r="Q88" s="140"/>
      <c r="R88" s="140"/>
      <c r="S88" s="140"/>
      <c r="T88" s="140"/>
      <c r="U88" s="140"/>
      <c r="V88" s="503"/>
      <c r="W88" s="140"/>
      <c r="X88" s="503"/>
      <c r="Y88" s="140"/>
      <c r="Z88" s="140"/>
      <c r="AA88" s="140"/>
      <c r="AB88" s="140"/>
      <c r="AC88" s="36"/>
    </row>
    <row r="89" spans="1:29" ht="14.25" x14ac:dyDescent="0.2">
      <c r="A89" s="140"/>
      <c r="B89" s="140"/>
      <c r="C89" s="140"/>
      <c r="D89" s="140"/>
      <c r="E89" s="140"/>
      <c r="F89" s="164"/>
      <c r="G89" s="165"/>
      <c r="H89" s="165"/>
      <c r="I89" s="165"/>
      <c r="J89" s="140"/>
      <c r="K89" s="140"/>
      <c r="L89" s="140"/>
      <c r="M89" s="140"/>
      <c r="N89" s="140"/>
      <c r="O89" s="140"/>
      <c r="P89" s="140"/>
      <c r="Q89" s="140"/>
      <c r="R89" s="140"/>
      <c r="S89" s="140"/>
      <c r="T89" s="140"/>
      <c r="U89" s="140"/>
      <c r="V89" s="503"/>
      <c r="W89" s="140"/>
      <c r="X89" s="503"/>
      <c r="Y89" s="140"/>
      <c r="Z89" s="140"/>
      <c r="AA89" s="140"/>
      <c r="AB89" s="140"/>
      <c r="AC89" s="36"/>
    </row>
    <row r="90" spans="1:29" ht="14.25" x14ac:dyDescent="0.2">
      <c r="A90" s="140"/>
      <c r="B90" s="140"/>
      <c r="C90" s="140"/>
      <c r="D90" s="140"/>
      <c r="E90" s="140"/>
      <c r="F90" s="164"/>
      <c r="G90" s="165"/>
      <c r="H90" s="165"/>
      <c r="I90" s="165"/>
      <c r="J90" s="140"/>
      <c r="K90" s="140"/>
      <c r="L90" s="140"/>
      <c r="M90" s="140"/>
      <c r="N90" s="140"/>
      <c r="O90" s="140"/>
      <c r="P90" s="140"/>
      <c r="Q90" s="140"/>
      <c r="R90" s="140"/>
      <c r="S90" s="140"/>
      <c r="T90" s="140"/>
      <c r="U90" s="140"/>
      <c r="V90" s="503"/>
      <c r="W90" s="140"/>
      <c r="X90" s="503"/>
      <c r="Y90" s="140"/>
      <c r="Z90" s="140"/>
      <c r="AA90" s="140"/>
      <c r="AB90" s="140"/>
      <c r="AC90" s="36"/>
    </row>
    <row r="91" spans="1:29" ht="14.25" x14ac:dyDescent="0.2">
      <c r="A91" s="140"/>
      <c r="B91" s="140"/>
      <c r="C91" s="140"/>
      <c r="D91" s="140"/>
      <c r="E91" s="140"/>
      <c r="F91" s="164"/>
      <c r="G91" s="165"/>
      <c r="H91" s="165"/>
      <c r="I91" s="165"/>
      <c r="J91" s="140"/>
      <c r="K91" s="140"/>
      <c r="L91" s="140"/>
      <c r="M91" s="140"/>
      <c r="N91" s="140"/>
      <c r="O91" s="140"/>
      <c r="P91" s="140"/>
      <c r="Q91" s="140"/>
      <c r="R91" s="140"/>
      <c r="S91" s="140"/>
      <c r="T91" s="140"/>
      <c r="U91" s="140"/>
      <c r="V91" s="503"/>
      <c r="W91" s="140"/>
      <c r="X91" s="503"/>
      <c r="Y91" s="140"/>
      <c r="Z91" s="140"/>
      <c r="AA91" s="140"/>
      <c r="AB91" s="140"/>
      <c r="AC91" s="36"/>
    </row>
    <row r="92" spans="1:29" ht="14.25" x14ac:dyDescent="0.2">
      <c r="A92" s="140"/>
      <c r="B92" s="140"/>
      <c r="C92" s="140"/>
      <c r="D92" s="140"/>
      <c r="E92" s="140"/>
      <c r="F92" s="164"/>
      <c r="G92" s="165"/>
      <c r="H92" s="165"/>
      <c r="I92" s="165"/>
      <c r="J92" s="140"/>
      <c r="K92" s="140"/>
      <c r="L92" s="140"/>
      <c r="M92" s="140"/>
      <c r="N92" s="140"/>
      <c r="O92" s="140"/>
      <c r="P92" s="140"/>
      <c r="Q92" s="140"/>
      <c r="R92" s="140"/>
      <c r="S92" s="140"/>
      <c r="T92" s="140"/>
      <c r="U92" s="140"/>
      <c r="V92" s="503"/>
      <c r="W92" s="140"/>
      <c r="X92" s="503"/>
      <c r="Y92" s="140"/>
      <c r="Z92" s="140"/>
      <c r="AA92" s="140"/>
      <c r="AB92" s="140"/>
      <c r="AC92" s="36"/>
    </row>
    <row r="93" spans="1:29" ht="14.25" x14ac:dyDescent="0.2">
      <c r="A93" s="140"/>
      <c r="B93" s="140"/>
      <c r="C93" s="140"/>
      <c r="D93" s="140"/>
      <c r="E93" s="140"/>
      <c r="F93" s="164"/>
      <c r="G93" s="165"/>
      <c r="H93" s="165"/>
      <c r="I93" s="165"/>
      <c r="J93" s="140"/>
      <c r="K93" s="140"/>
      <c r="L93" s="140"/>
      <c r="M93" s="140"/>
      <c r="N93" s="140"/>
      <c r="O93" s="140"/>
      <c r="P93" s="140"/>
      <c r="Q93" s="140"/>
      <c r="R93" s="140"/>
      <c r="S93" s="140"/>
      <c r="T93" s="140"/>
      <c r="U93" s="140"/>
      <c r="V93" s="503"/>
      <c r="W93" s="140"/>
      <c r="X93" s="503"/>
      <c r="Y93" s="140"/>
      <c r="Z93" s="140"/>
      <c r="AA93" s="140"/>
      <c r="AB93" s="140"/>
      <c r="AC93" s="36"/>
    </row>
    <row r="94" spans="1:29" ht="14.25" x14ac:dyDescent="0.2">
      <c r="A94" s="140"/>
      <c r="B94" s="140"/>
      <c r="C94" s="140"/>
      <c r="D94" s="140"/>
      <c r="E94" s="140"/>
      <c r="F94" s="164"/>
      <c r="G94" s="165"/>
      <c r="H94" s="165"/>
      <c r="I94" s="165"/>
      <c r="J94" s="140"/>
      <c r="K94" s="140"/>
      <c r="L94" s="140"/>
      <c r="M94" s="140"/>
      <c r="N94" s="140"/>
      <c r="O94" s="140"/>
      <c r="P94" s="140"/>
      <c r="Q94" s="140"/>
      <c r="R94" s="140"/>
      <c r="S94" s="140"/>
      <c r="T94" s="140"/>
      <c r="U94" s="140"/>
      <c r="V94" s="503"/>
      <c r="W94" s="140"/>
      <c r="X94" s="503"/>
      <c r="Y94" s="140"/>
      <c r="Z94" s="140"/>
      <c r="AA94" s="140"/>
      <c r="AB94" s="140"/>
      <c r="AC94" s="36"/>
    </row>
    <row r="95" spans="1:29" ht="14.25" x14ac:dyDescent="0.2">
      <c r="A95" s="140"/>
      <c r="B95" s="140"/>
      <c r="C95" s="140"/>
      <c r="D95" s="140"/>
      <c r="E95" s="140"/>
      <c r="F95" s="164"/>
      <c r="G95" s="165"/>
      <c r="H95" s="165"/>
      <c r="I95" s="165"/>
      <c r="J95" s="140"/>
      <c r="K95" s="140"/>
      <c r="L95" s="140"/>
      <c r="M95" s="140"/>
      <c r="N95" s="140"/>
      <c r="O95" s="140"/>
      <c r="P95" s="140"/>
      <c r="Q95" s="140"/>
      <c r="R95" s="140"/>
      <c r="S95" s="140"/>
      <c r="T95" s="140"/>
      <c r="U95" s="140"/>
      <c r="V95" s="503"/>
      <c r="W95" s="140"/>
      <c r="X95" s="503"/>
      <c r="Y95" s="140"/>
      <c r="Z95" s="140"/>
      <c r="AA95" s="140"/>
      <c r="AB95" s="140"/>
      <c r="AC95" s="36"/>
    </row>
    <row r="96" spans="1:29" ht="14.25" x14ac:dyDescent="0.2">
      <c r="A96" s="140"/>
      <c r="B96" s="140"/>
      <c r="C96" s="140"/>
      <c r="D96" s="140"/>
      <c r="E96" s="140"/>
      <c r="F96" s="164"/>
      <c r="G96" s="165"/>
      <c r="H96" s="165"/>
      <c r="I96" s="165"/>
      <c r="J96" s="140"/>
      <c r="K96" s="140"/>
      <c r="L96" s="140"/>
      <c r="M96" s="140"/>
      <c r="N96" s="140"/>
      <c r="O96" s="140"/>
      <c r="P96" s="140"/>
      <c r="Q96" s="140"/>
      <c r="R96" s="140"/>
      <c r="S96" s="140"/>
      <c r="T96" s="140"/>
      <c r="U96" s="140"/>
      <c r="V96" s="503"/>
      <c r="W96" s="140"/>
      <c r="X96" s="503"/>
      <c r="Y96" s="140"/>
      <c r="Z96" s="140"/>
      <c r="AA96" s="140"/>
      <c r="AB96" s="140"/>
      <c r="AC96" s="36"/>
    </row>
    <row r="97" spans="1:29" ht="14.25" x14ac:dyDescent="0.2">
      <c r="A97" s="140"/>
      <c r="B97" s="140"/>
      <c r="C97" s="140"/>
      <c r="D97" s="140"/>
      <c r="E97" s="140"/>
      <c r="F97" s="164"/>
      <c r="G97" s="165"/>
      <c r="H97" s="165"/>
      <c r="I97" s="165"/>
      <c r="J97" s="140"/>
      <c r="K97" s="140"/>
      <c r="L97" s="140"/>
      <c r="M97" s="140"/>
      <c r="N97" s="140"/>
      <c r="O97" s="140"/>
      <c r="P97" s="140"/>
      <c r="Q97" s="140"/>
      <c r="R97" s="140"/>
      <c r="S97" s="140"/>
      <c r="T97" s="140"/>
      <c r="U97" s="140"/>
      <c r="V97" s="503"/>
      <c r="W97" s="140"/>
      <c r="X97" s="503"/>
      <c r="Y97" s="140"/>
      <c r="Z97" s="140"/>
      <c r="AA97" s="140"/>
      <c r="AB97" s="140"/>
      <c r="AC97" s="36"/>
    </row>
    <row r="98" spans="1:29" ht="14.25" x14ac:dyDescent="0.2">
      <c r="A98" s="140"/>
      <c r="B98" s="140"/>
      <c r="C98" s="140"/>
      <c r="D98" s="140"/>
      <c r="E98" s="140"/>
      <c r="F98" s="164"/>
      <c r="G98" s="165"/>
      <c r="H98" s="165"/>
      <c r="I98" s="165"/>
      <c r="J98" s="140"/>
      <c r="K98" s="140"/>
      <c r="L98" s="140"/>
      <c r="M98" s="140"/>
      <c r="N98" s="140"/>
      <c r="O98" s="140"/>
      <c r="P98" s="140"/>
      <c r="Q98" s="140"/>
      <c r="R98" s="140"/>
      <c r="S98" s="140"/>
      <c r="T98" s="140"/>
      <c r="U98" s="140"/>
      <c r="V98" s="503"/>
      <c r="W98" s="140"/>
      <c r="X98" s="503"/>
      <c r="Y98" s="140"/>
      <c r="Z98" s="140"/>
      <c r="AA98" s="140"/>
      <c r="AB98" s="140"/>
      <c r="AC98" s="36"/>
    </row>
    <row r="99" spans="1:29" ht="14.25" x14ac:dyDescent="0.2">
      <c r="A99" s="140"/>
      <c r="B99" s="140"/>
      <c r="C99" s="140"/>
      <c r="D99" s="140"/>
      <c r="E99" s="140"/>
      <c r="F99" s="164"/>
      <c r="G99" s="165"/>
      <c r="H99" s="165"/>
      <c r="I99" s="165"/>
      <c r="J99" s="140"/>
      <c r="K99" s="140"/>
      <c r="L99" s="140"/>
      <c r="M99" s="140"/>
      <c r="N99" s="140"/>
      <c r="O99" s="140"/>
      <c r="P99" s="140"/>
      <c r="Q99" s="140"/>
      <c r="R99" s="140"/>
      <c r="S99" s="140"/>
      <c r="T99" s="140"/>
      <c r="U99" s="140"/>
      <c r="V99" s="503"/>
      <c r="W99" s="140"/>
      <c r="X99" s="503"/>
      <c r="Y99" s="140"/>
      <c r="Z99" s="140"/>
      <c r="AA99" s="140"/>
      <c r="AB99" s="140"/>
      <c r="AC99" s="36"/>
    </row>
    <row r="100" spans="1:29" ht="14.25" x14ac:dyDescent="0.2">
      <c r="A100" s="140"/>
      <c r="B100" s="140"/>
      <c r="C100" s="140"/>
      <c r="D100" s="140"/>
      <c r="E100" s="140"/>
      <c r="F100" s="164"/>
      <c r="G100" s="165"/>
      <c r="H100" s="165"/>
      <c r="I100" s="165"/>
      <c r="J100" s="140"/>
      <c r="K100" s="140"/>
      <c r="L100" s="140"/>
      <c r="M100" s="140"/>
      <c r="N100" s="140"/>
      <c r="O100" s="140"/>
      <c r="P100" s="140"/>
      <c r="Q100" s="140"/>
      <c r="R100" s="140"/>
      <c r="S100" s="140"/>
      <c r="T100" s="140"/>
      <c r="U100" s="140"/>
      <c r="V100" s="503"/>
      <c r="W100" s="140"/>
      <c r="X100" s="503"/>
      <c r="Y100" s="140"/>
      <c r="Z100" s="140"/>
      <c r="AA100" s="140"/>
      <c r="AB100" s="140"/>
      <c r="AC100" s="36"/>
    </row>
    <row r="101" spans="1:29" ht="14.25" x14ac:dyDescent="0.2">
      <c r="A101" s="140"/>
      <c r="B101" s="140"/>
      <c r="C101" s="140"/>
      <c r="D101" s="140"/>
      <c r="E101" s="140"/>
      <c r="F101" s="164"/>
      <c r="G101" s="165"/>
      <c r="H101" s="165"/>
      <c r="I101" s="165"/>
      <c r="J101" s="140"/>
      <c r="K101" s="140"/>
      <c r="L101" s="140"/>
      <c r="M101" s="140"/>
      <c r="N101" s="140"/>
      <c r="O101" s="140"/>
      <c r="P101" s="140"/>
      <c r="Q101" s="140"/>
      <c r="R101" s="140"/>
      <c r="S101" s="140"/>
      <c r="T101" s="140"/>
      <c r="U101" s="140"/>
      <c r="V101" s="503"/>
      <c r="W101" s="140"/>
      <c r="X101" s="503"/>
      <c r="Y101" s="140"/>
      <c r="Z101" s="140"/>
      <c r="AA101" s="140"/>
      <c r="AB101" s="140"/>
      <c r="AC101" s="36"/>
    </row>
    <row r="102" spans="1:29" ht="14.25" x14ac:dyDescent="0.2">
      <c r="A102" s="140"/>
      <c r="B102" s="140"/>
      <c r="C102" s="140"/>
      <c r="D102" s="140"/>
      <c r="E102" s="140"/>
      <c r="F102" s="164"/>
      <c r="G102" s="165"/>
      <c r="H102" s="165"/>
      <c r="I102" s="165"/>
      <c r="J102" s="140"/>
      <c r="K102" s="140"/>
      <c r="L102" s="140"/>
      <c r="M102" s="140"/>
      <c r="N102" s="140"/>
      <c r="O102" s="140"/>
      <c r="P102" s="140"/>
      <c r="Q102" s="140"/>
      <c r="R102" s="140"/>
      <c r="S102" s="140"/>
      <c r="T102" s="140"/>
      <c r="U102" s="140"/>
      <c r="V102" s="503"/>
      <c r="W102" s="140"/>
      <c r="X102" s="503"/>
      <c r="Y102" s="140"/>
      <c r="Z102" s="140"/>
      <c r="AA102" s="140"/>
      <c r="AB102" s="140"/>
      <c r="AC102" s="36"/>
    </row>
    <row r="103" spans="1:29" ht="14.25" x14ac:dyDescent="0.2">
      <c r="A103" s="140"/>
      <c r="B103" s="140"/>
      <c r="C103" s="140"/>
      <c r="D103" s="140"/>
      <c r="E103" s="140"/>
      <c r="F103" s="164"/>
      <c r="G103" s="165"/>
      <c r="H103" s="165"/>
      <c r="I103" s="165"/>
      <c r="J103" s="140"/>
      <c r="K103" s="140"/>
      <c r="L103" s="140"/>
      <c r="M103" s="140"/>
      <c r="N103" s="140"/>
      <c r="O103" s="140"/>
      <c r="P103" s="140"/>
      <c r="Q103" s="140"/>
      <c r="R103" s="140"/>
      <c r="S103" s="140"/>
      <c r="T103" s="140"/>
      <c r="U103" s="140"/>
      <c r="V103" s="503"/>
      <c r="W103" s="140"/>
      <c r="X103" s="503"/>
      <c r="Y103" s="140"/>
      <c r="Z103" s="140"/>
      <c r="AA103" s="140"/>
      <c r="AB103" s="140"/>
      <c r="AC103" s="36"/>
    </row>
    <row r="104" spans="1:29" ht="14.25" x14ac:dyDescent="0.2">
      <c r="A104" s="140"/>
      <c r="B104" s="140"/>
      <c r="C104" s="140"/>
      <c r="D104" s="140"/>
      <c r="E104" s="140"/>
      <c r="F104" s="164"/>
      <c r="G104" s="165"/>
      <c r="H104" s="165"/>
      <c r="I104" s="165"/>
      <c r="J104" s="140"/>
      <c r="K104" s="140"/>
      <c r="L104" s="140"/>
      <c r="M104" s="140"/>
      <c r="N104" s="140"/>
      <c r="O104" s="140"/>
      <c r="P104" s="140"/>
      <c r="Q104" s="140"/>
      <c r="R104" s="140"/>
      <c r="S104" s="140"/>
      <c r="T104" s="140"/>
      <c r="U104" s="140"/>
      <c r="V104" s="503"/>
      <c r="W104" s="140"/>
      <c r="X104" s="503"/>
      <c r="Y104" s="140"/>
      <c r="Z104" s="140"/>
      <c r="AA104" s="140"/>
      <c r="AB104" s="140"/>
      <c r="AC104" s="36"/>
    </row>
    <row r="105" spans="1:29" ht="14.25" x14ac:dyDescent="0.2">
      <c r="A105" s="140"/>
      <c r="B105" s="140"/>
      <c r="C105" s="140"/>
      <c r="D105" s="140"/>
      <c r="E105" s="140"/>
      <c r="F105" s="164"/>
      <c r="G105" s="165"/>
      <c r="H105" s="165"/>
      <c r="I105" s="165"/>
      <c r="J105" s="140"/>
      <c r="K105" s="140"/>
      <c r="L105" s="140"/>
      <c r="M105" s="140"/>
      <c r="N105" s="140"/>
      <c r="O105" s="140"/>
      <c r="P105" s="140"/>
      <c r="Q105" s="140"/>
      <c r="R105" s="140"/>
      <c r="S105" s="140"/>
      <c r="T105" s="140"/>
      <c r="U105" s="140"/>
      <c r="V105" s="503"/>
      <c r="W105" s="140"/>
      <c r="X105" s="503"/>
      <c r="Y105" s="140"/>
      <c r="Z105" s="140"/>
      <c r="AA105" s="140"/>
      <c r="AB105" s="140"/>
      <c r="AC105" s="36"/>
    </row>
    <row r="106" spans="1:29" ht="14.25" x14ac:dyDescent="0.2">
      <c r="A106" s="140"/>
      <c r="B106" s="140"/>
      <c r="C106" s="140"/>
      <c r="D106" s="140"/>
      <c r="E106" s="140"/>
      <c r="F106" s="164"/>
      <c r="G106" s="165"/>
      <c r="H106" s="165"/>
      <c r="I106" s="165"/>
      <c r="J106" s="140"/>
      <c r="K106" s="140"/>
      <c r="L106" s="140"/>
      <c r="M106" s="140"/>
      <c r="N106" s="140"/>
      <c r="O106" s="140"/>
      <c r="P106" s="140"/>
      <c r="Q106" s="140"/>
      <c r="R106" s="140"/>
      <c r="S106" s="140"/>
      <c r="T106" s="140"/>
      <c r="U106" s="140"/>
      <c r="V106" s="503"/>
      <c r="W106" s="140"/>
      <c r="X106" s="503"/>
      <c r="Y106" s="140"/>
      <c r="Z106" s="140"/>
      <c r="AA106" s="140"/>
      <c r="AB106" s="140"/>
      <c r="AC106" s="36"/>
    </row>
    <row r="107" spans="1:29" ht="14.25" x14ac:dyDescent="0.2">
      <c r="A107" s="140"/>
      <c r="B107" s="140"/>
      <c r="C107" s="140"/>
      <c r="D107" s="140"/>
      <c r="E107" s="140"/>
      <c r="F107" s="164"/>
      <c r="G107" s="165"/>
      <c r="H107" s="165"/>
      <c r="I107" s="165"/>
      <c r="J107" s="140"/>
      <c r="K107" s="140"/>
      <c r="L107" s="140"/>
      <c r="M107" s="140"/>
      <c r="N107" s="140"/>
      <c r="O107" s="140"/>
      <c r="P107" s="140"/>
      <c r="Q107" s="140"/>
      <c r="R107" s="140"/>
      <c r="S107" s="140"/>
      <c r="T107" s="140"/>
      <c r="U107" s="140"/>
      <c r="V107" s="503"/>
      <c r="W107" s="140"/>
      <c r="X107" s="503"/>
      <c r="Y107" s="140"/>
      <c r="Z107" s="140"/>
      <c r="AA107" s="140"/>
      <c r="AB107" s="140"/>
      <c r="AC107" s="36"/>
    </row>
    <row r="108" spans="1:29" ht="14.25" x14ac:dyDescent="0.2">
      <c r="A108" s="140"/>
      <c r="B108" s="140"/>
      <c r="C108" s="140"/>
      <c r="D108" s="140"/>
      <c r="E108" s="140"/>
      <c r="F108" s="164"/>
      <c r="G108" s="165"/>
      <c r="H108" s="165"/>
      <c r="I108" s="165"/>
      <c r="J108" s="140"/>
      <c r="K108" s="140"/>
      <c r="L108" s="140"/>
      <c r="M108" s="140"/>
      <c r="N108" s="140"/>
      <c r="O108" s="140"/>
      <c r="P108" s="140"/>
      <c r="Q108" s="140"/>
      <c r="R108" s="140"/>
      <c r="S108" s="140"/>
      <c r="T108" s="140"/>
      <c r="U108" s="140"/>
      <c r="V108" s="503"/>
      <c r="W108" s="140"/>
      <c r="X108" s="503"/>
      <c r="Y108" s="140"/>
      <c r="Z108" s="140"/>
      <c r="AA108" s="140"/>
      <c r="AB108" s="140"/>
      <c r="AC108" s="36"/>
    </row>
    <row r="109" spans="1:29" ht="14.25" x14ac:dyDescent="0.2">
      <c r="A109" s="140"/>
      <c r="B109" s="140"/>
      <c r="C109" s="140"/>
      <c r="D109" s="140"/>
      <c r="E109" s="140"/>
      <c r="F109" s="164"/>
      <c r="G109" s="165"/>
      <c r="H109" s="165"/>
      <c r="I109" s="165"/>
      <c r="J109" s="140"/>
      <c r="K109" s="140"/>
      <c r="L109" s="140"/>
      <c r="M109" s="140"/>
      <c r="N109" s="140"/>
      <c r="O109" s="140"/>
      <c r="P109" s="140"/>
      <c r="Q109" s="140"/>
      <c r="R109" s="140"/>
      <c r="S109" s="140"/>
      <c r="T109" s="140"/>
      <c r="U109" s="140"/>
      <c r="V109" s="503"/>
      <c r="W109" s="140"/>
      <c r="X109" s="503"/>
      <c r="Y109" s="140"/>
      <c r="Z109" s="140"/>
      <c r="AA109" s="140"/>
      <c r="AB109" s="140"/>
      <c r="AC109" s="36"/>
    </row>
    <row r="110" spans="1:29" ht="14.25" x14ac:dyDescent="0.2">
      <c r="A110" s="140"/>
      <c r="B110" s="140"/>
      <c r="C110" s="140"/>
      <c r="D110" s="140"/>
      <c r="E110" s="140"/>
      <c r="F110" s="164"/>
      <c r="G110" s="165"/>
      <c r="H110" s="165"/>
      <c r="I110" s="165"/>
      <c r="J110" s="140"/>
      <c r="K110" s="140"/>
      <c r="L110" s="140"/>
      <c r="M110" s="140"/>
      <c r="N110" s="140"/>
      <c r="O110" s="140"/>
      <c r="P110" s="140"/>
      <c r="Q110" s="140"/>
      <c r="R110" s="140"/>
      <c r="S110" s="140"/>
      <c r="T110" s="140"/>
      <c r="U110" s="140"/>
      <c r="V110" s="503"/>
      <c r="W110" s="140"/>
      <c r="X110" s="503"/>
      <c r="Y110" s="140"/>
      <c r="Z110" s="140"/>
      <c r="AA110" s="140"/>
      <c r="AB110" s="140"/>
      <c r="AC110" s="36"/>
    </row>
    <row r="111" spans="1:29" ht="14.25" x14ac:dyDescent="0.2">
      <c r="A111" s="140"/>
      <c r="B111" s="140"/>
      <c r="C111" s="140"/>
      <c r="D111" s="140"/>
      <c r="E111" s="140"/>
      <c r="F111" s="164"/>
      <c r="G111" s="165"/>
      <c r="H111" s="165"/>
      <c r="I111" s="165"/>
      <c r="J111" s="140"/>
      <c r="K111" s="140"/>
      <c r="L111" s="140"/>
      <c r="M111" s="140"/>
      <c r="N111" s="140"/>
      <c r="O111" s="140"/>
      <c r="P111" s="140"/>
      <c r="Q111" s="140"/>
      <c r="R111" s="140"/>
      <c r="S111" s="140"/>
      <c r="T111" s="140"/>
      <c r="U111" s="140"/>
      <c r="V111" s="503"/>
      <c r="W111" s="140"/>
      <c r="X111" s="503"/>
      <c r="Y111" s="140"/>
      <c r="Z111" s="140"/>
      <c r="AA111" s="140"/>
      <c r="AB111" s="140"/>
      <c r="AC111" s="36"/>
    </row>
    <row r="112" spans="1:29" ht="14.25" x14ac:dyDescent="0.2">
      <c r="A112" s="140"/>
      <c r="B112" s="140"/>
      <c r="C112" s="140"/>
      <c r="D112" s="140"/>
      <c r="E112" s="140"/>
      <c r="F112" s="164"/>
      <c r="G112" s="165"/>
      <c r="H112" s="165"/>
      <c r="I112" s="165"/>
      <c r="J112" s="140"/>
      <c r="K112" s="140"/>
      <c r="L112" s="140"/>
      <c r="M112" s="140"/>
      <c r="N112" s="140"/>
      <c r="O112" s="140"/>
      <c r="P112" s="140"/>
      <c r="Q112" s="140"/>
      <c r="R112" s="140"/>
      <c r="S112" s="140"/>
      <c r="T112" s="140"/>
      <c r="U112" s="140"/>
      <c r="V112" s="503"/>
      <c r="W112" s="140"/>
      <c r="X112" s="503"/>
      <c r="Y112" s="140"/>
      <c r="Z112" s="140"/>
      <c r="AA112" s="140"/>
      <c r="AB112" s="140"/>
      <c r="AC112" s="36"/>
    </row>
    <row r="113" spans="1:29" ht="14.25" x14ac:dyDescent="0.2">
      <c r="A113" s="140"/>
      <c r="B113" s="140"/>
      <c r="C113" s="140"/>
      <c r="D113" s="140"/>
      <c r="E113" s="140"/>
      <c r="F113" s="164"/>
      <c r="G113" s="165"/>
      <c r="H113" s="165"/>
      <c r="I113" s="165"/>
      <c r="J113" s="140"/>
      <c r="K113" s="140"/>
      <c r="L113" s="140"/>
      <c r="M113" s="140"/>
      <c r="N113" s="140"/>
      <c r="O113" s="140"/>
      <c r="P113" s="140"/>
      <c r="Q113" s="140"/>
      <c r="R113" s="140"/>
      <c r="S113" s="140"/>
      <c r="T113" s="140"/>
      <c r="U113" s="140"/>
      <c r="V113" s="503"/>
      <c r="W113" s="140"/>
      <c r="X113" s="503"/>
      <c r="Y113" s="140"/>
      <c r="Z113" s="140"/>
      <c r="AA113" s="140"/>
      <c r="AB113" s="140"/>
      <c r="AC113" s="36"/>
    </row>
    <row r="114" spans="1:29" ht="14.25" x14ac:dyDescent="0.2">
      <c r="A114" s="140"/>
      <c r="B114" s="140"/>
      <c r="C114" s="140"/>
      <c r="D114" s="140"/>
      <c r="E114" s="140"/>
      <c r="F114" s="164"/>
      <c r="G114" s="165"/>
      <c r="H114" s="165"/>
      <c r="I114" s="165"/>
      <c r="J114" s="140"/>
      <c r="K114" s="140"/>
      <c r="L114" s="140"/>
      <c r="M114" s="140"/>
      <c r="N114" s="140"/>
      <c r="O114" s="140"/>
      <c r="P114" s="140"/>
      <c r="Q114" s="140"/>
      <c r="R114" s="140"/>
      <c r="S114" s="140"/>
      <c r="T114" s="140"/>
      <c r="U114" s="140"/>
      <c r="V114" s="503"/>
      <c r="W114" s="140"/>
      <c r="X114" s="503"/>
      <c r="Y114" s="140"/>
      <c r="Z114" s="140"/>
      <c r="AA114" s="140"/>
      <c r="AB114" s="140"/>
      <c r="AC114" s="36"/>
    </row>
    <row r="115" spans="1:29" ht="14.25" x14ac:dyDescent="0.2">
      <c r="A115" s="140"/>
      <c r="B115" s="140"/>
      <c r="C115" s="140"/>
      <c r="D115" s="140"/>
      <c r="E115" s="140"/>
      <c r="F115" s="164"/>
      <c r="G115" s="165"/>
      <c r="H115" s="165"/>
      <c r="I115" s="165"/>
      <c r="J115" s="140"/>
      <c r="K115" s="140"/>
      <c r="L115" s="140"/>
      <c r="M115" s="140"/>
      <c r="N115" s="140"/>
      <c r="O115" s="140"/>
      <c r="P115" s="140"/>
      <c r="Q115" s="140"/>
      <c r="R115" s="140"/>
      <c r="S115" s="140"/>
      <c r="T115" s="140"/>
      <c r="U115" s="140"/>
      <c r="V115" s="503"/>
      <c r="W115" s="140"/>
      <c r="X115" s="503"/>
      <c r="Y115" s="140"/>
      <c r="Z115" s="140"/>
      <c r="AA115" s="140"/>
      <c r="AB115" s="140"/>
      <c r="AC115" s="36"/>
    </row>
    <row r="116" spans="1:29" ht="14.25" x14ac:dyDescent="0.2">
      <c r="A116" s="140"/>
      <c r="B116" s="140"/>
      <c r="C116" s="140"/>
      <c r="D116" s="140"/>
      <c r="E116" s="140"/>
      <c r="F116" s="164"/>
      <c r="G116" s="165"/>
      <c r="H116" s="165"/>
      <c r="I116" s="165"/>
      <c r="J116" s="140"/>
      <c r="K116" s="140"/>
      <c r="L116" s="140"/>
      <c r="M116" s="140"/>
      <c r="N116" s="140"/>
      <c r="O116" s="140"/>
      <c r="P116" s="140"/>
      <c r="Q116" s="140"/>
      <c r="R116" s="140"/>
      <c r="S116" s="140"/>
      <c r="T116" s="140"/>
      <c r="U116" s="140"/>
      <c r="V116" s="503"/>
      <c r="W116" s="140"/>
      <c r="X116" s="503"/>
      <c r="Y116" s="140"/>
      <c r="Z116" s="140"/>
      <c r="AA116" s="140"/>
      <c r="AB116" s="140"/>
      <c r="AC116" s="36"/>
    </row>
    <row r="117" spans="1:29" ht="14.25" x14ac:dyDescent="0.2">
      <c r="A117" s="140"/>
      <c r="B117" s="140"/>
      <c r="C117" s="140"/>
      <c r="D117" s="140"/>
      <c r="E117" s="140"/>
      <c r="F117" s="164"/>
      <c r="G117" s="165"/>
      <c r="H117" s="165"/>
      <c r="I117" s="165"/>
      <c r="J117" s="140"/>
      <c r="K117" s="140"/>
      <c r="L117" s="140"/>
      <c r="M117" s="140"/>
      <c r="N117" s="140"/>
      <c r="O117" s="140"/>
      <c r="P117" s="140"/>
      <c r="Q117" s="140"/>
      <c r="R117" s="140"/>
      <c r="S117" s="140"/>
      <c r="T117" s="140"/>
      <c r="U117" s="140"/>
      <c r="V117" s="503"/>
      <c r="W117" s="140"/>
      <c r="X117" s="503"/>
      <c r="Y117" s="140"/>
      <c r="Z117" s="140"/>
      <c r="AA117" s="140"/>
      <c r="AB117" s="140"/>
      <c r="AC117" s="36"/>
    </row>
    <row r="118" spans="1:29" ht="14.25" x14ac:dyDescent="0.2">
      <c r="A118" s="140"/>
      <c r="B118" s="140"/>
      <c r="C118" s="140"/>
      <c r="D118" s="140"/>
      <c r="E118" s="140"/>
      <c r="F118" s="164"/>
      <c r="G118" s="165"/>
      <c r="H118" s="165"/>
      <c r="I118" s="165"/>
      <c r="J118" s="140"/>
      <c r="K118" s="140"/>
      <c r="L118" s="140"/>
      <c r="M118" s="140"/>
      <c r="N118" s="140"/>
      <c r="O118" s="140"/>
      <c r="P118" s="140"/>
      <c r="Q118" s="140"/>
      <c r="R118" s="140"/>
      <c r="S118" s="140"/>
      <c r="T118" s="140"/>
      <c r="U118" s="140"/>
      <c r="V118" s="503"/>
      <c r="W118" s="140"/>
      <c r="X118" s="503"/>
      <c r="Y118" s="140"/>
      <c r="Z118" s="140"/>
      <c r="AA118" s="140"/>
      <c r="AB118" s="140"/>
      <c r="AC118" s="36"/>
    </row>
    <row r="119" spans="1:29" ht="14.25" x14ac:dyDescent="0.2">
      <c r="A119" s="140"/>
      <c r="B119" s="140"/>
      <c r="C119" s="140"/>
      <c r="D119" s="140"/>
      <c r="E119" s="140"/>
      <c r="F119" s="164"/>
      <c r="G119" s="165"/>
      <c r="H119" s="165"/>
      <c r="I119" s="165"/>
      <c r="J119" s="140"/>
      <c r="K119" s="140"/>
      <c r="L119" s="140"/>
      <c r="M119" s="140"/>
      <c r="N119" s="140"/>
      <c r="O119" s="140"/>
      <c r="P119" s="140"/>
      <c r="Q119" s="140"/>
      <c r="R119" s="140"/>
      <c r="S119" s="140"/>
      <c r="T119" s="140"/>
      <c r="U119" s="140"/>
      <c r="V119" s="503"/>
      <c r="W119" s="140"/>
      <c r="X119" s="503"/>
      <c r="Y119" s="140"/>
      <c r="Z119" s="140"/>
      <c r="AA119" s="140"/>
      <c r="AB119" s="140"/>
      <c r="AC119" s="36"/>
    </row>
    <row r="120" spans="1:29" ht="14.25" x14ac:dyDescent="0.2">
      <c r="A120" s="140"/>
      <c r="B120" s="140"/>
      <c r="C120" s="140"/>
      <c r="D120" s="140"/>
      <c r="E120" s="140"/>
      <c r="F120" s="164"/>
      <c r="G120" s="165"/>
      <c r="H120" s="165"/>
      <c r="I120" s="165"/>
      <c r="J120" s="140"/>
      <c r="K120" s="140"/>
      <c r="L120" s="140"/>
      <c r="M120" s="140"/>
      <c r="N120" s="140"/>
      <c r="O120" s="140"/>
      <c r="P120" s="140"/>
      <c r="Q120" s="140"/>
      <c r="R120" s="140"/>
      <c r="S120" s="140"/>
      <c r="T120" s="140"/>
      <c r="U120" s="140"/>
      <c r="V120" s="503"/>
      <c r="W120" s="140"/>
      <c r="X120" s="503"/>
      <c r="Y120" s="140"/>
      <c r="Z120" s="140"/>
      <c r="AA120" s="140"/>
      <c r="AB120" s="140"/>
      <c r="AC120" s="36"/>
    </row>
    <row r="121" spans="1:29" ht="14.25" x14ac:dyDescent="0.2">
      <c r="A121" s="140"/>
      <c r="B121" s="140"/>
      <c r="C121" s="140"/>
      <c r="D121" s="140"/>
      <c r="E121" s="140"/>
      <c r="F121" s="164"/>
      <c r="G121" s="165"/>
      <c r="H121" s="165"/>
      <c r="I121" s="165"/>
      <c r="J121" s="140"/>
      <c r="K121" s="140"/>
      <c r="L121" s="140"/>
      <c r="M121" s="140"/>
      <c r="N121" s="140"/>
      <c r="O121" s="140"/>
      <c r="P121" s="140"/>
      <c r="Q121" s="140"/>
      <c r="R121" s="140"/>
      <c r="S121" s="140"/>
      <c r="T121" s="140"/>
      <c r="U121" s="140"/>
      <c r="V121" s="503"/>
      <c r="W121" s="140"/>
      <c r="X121" s="503"/>
      <c r="Y121" s="140"/>
      <c r="Z121" s="140"/>
      <c r="AA121" s="140"/>
      <c r="AB121" s="140"/>
      <c r="AC121" s="36"/>
    </row>
  </sheetData>
  <mergeCells count="56">
    <mergeCell ref="T12:U17"/>
    <mergeCell ref="A13:E13"/>
    <mergeCell ref="F13:I13"/>
    <mergeCell ref="J13:S13"/>
    <mergeCell ref="A14:E14"/>
    <mergeCell ref="F14:I14"/>
    <mergeCell ref="J14:S14"/>
    <mergeCell ref="A15:E15"/>
    <mergeCell ref="F15:I15"/>
    <mergeCell ref="J15:S15"/>
    <mergeCell ref="A16:E16"/>
    <mergeCell ref="F16:I16"/>
    <mergeCell ref="J16:S16"/>
    <mergeCell ref="A17:E17"/>
    <mergeCell ref="F17:I17"/>
    <mergeCell ref="J17:S17"/>
    <mergeCell ref="A12:E12"/>
    <mergeCell ref="F12:I12"/>
    <mergeCell ref="J12:S12"/>
    <mergeCell ref="F23:I23"/>
    <mergeCell ref="J21:S21"/>
    <mergeCell ref="F19:I19"/>
    <mergeCell ref="F20:I20"/>
    <mergeCell ref="F21:I21"/>
    <mergeCell ref="A22:E22"/>
    <mergeCell ref="A1:AC1"/>
    <mergeCell ref="K3:T4"/>
    <mergeCell ref="A6:D6"/>
    <mergeCell ref="E6:J6"/>
    <mergeCell ref="A3:D4"/>
    <mergeCell ref="E3:J4"/>
    <mergeCell ref="AA3:AC4"/>
    <mergeCell ref="U6:W6"/>
    <mergeCell ref="X6:Z6"/>
    <mergeCell ref="AA6:AC6"/>
    <mergeCell ref="U3:W4"/>
    <mergeCell ref="X3:Z4"/>
    <mergeCell ref="K6:T6"/>
    <mergeCell ref="A8:AC8"/>
    <mergeCell ref="A9:E10"/>
    <mergeCell ref="F9:I10"/>
    <mergeCell ref="J9:S10"/>
    <mergeCell ref="T9:U10"/>
    <mergeCell ref="T18:U23"/>
    <mergeCell ref="A23:E23"/>
    <mergeCell ref="A18:E18"/>
    <mergeCell ref="A19:E19"/>
    <mergeCell ref="J19:S19"/>
    <mergeCell ref="A20:E20"/>
    <mergeCell ref="J20:S20"/>
    <mergeCell ref="A21:E21"/>
    <mergeCell ref="F18:I18"/>
    <mergeCell ref="F22:I22"/>
    <mergeCell ref="J18:S18"/>
    <mergeCell ref="J22:S22"/>
    <mergeCell ref="J23:S23"/>
  </mergeCells>
  <phoneticPr fontId="128" type="noConversion"/>
  <printOptions horizontalCentered="1"/>
  <pageMargins left="0.39370078740157483" right="0.39370078740157483" top="0.39370078740157483" bottom="0.39370078740157483" header="0.51181102362204722" footer="0.51181102362204722"/>
  <pageSetup paperSize="9" scale="52" firstPageNumber="0" fitToHeight="0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R402"/>
  <sheetViews>
    <sheetView showGridLines="0" view="pageBreakPreview" topLeftCell="A21" zoomScale="55" zoomScaleNormal="75" zoomScaleSheetLayoutView="55" workbookViewId="0">
      <selection activeCell="S127" sqref="S91:T127"/>
    </sheetView>
  </sheetViews>
  <sheetFormatPr defaultColWidth="11.42578125" defaultRowHeight="12.75" x14ac:dyDescent="0.2"/>
  <cols>
    <col min="1" max="5" width="4.7109375" style="1" customWidth="1"/>
    <col min="6" max="6" width="4.7109375" style="2" customWidth="1"/>
    <col min="7" max="28" width="4.7109375" style="1" customWidth="1"/>
    <col min="29" max="43" width="4.7109375" style="3" customWidth="1"/>
    <col min="44" max="44" width="7.140625" style="3" customWidth="1"/>
    <col min="45" max="48" width="4.7109375" style="3" customWidth="1"/>
    <col min="49" max="16384" width="11.42578125" style="3"/>
  </cols>
  <sheetData>
    <row r="1" spans="1:44" ht="37.5" customHeight="1" x14ac:dyDescent="0.2">
      <c r="A1" s="1350" t="s">
        <v>48</v>
      </c>
      <c r="B1" s="1351"/>
      <c r="C1" s="1351"/>
      <c r="D1" s="1351"/>
      <c r="E1" s="1351"/>
      <c r="F1" s="1351"/>
      <c r="G1" s="1351"/>
      <c r="H1" s="1351"/>
      <c r="I1" s="1351"/>
      <c r="J1" s="1351"/>
      <c r="K1" s="1351"/>
      <c r="L1" s="1351"/>
      <c r="M1" s="1351"/>
      <c r="N1" s="1351"/>
      <c r="O1" s="1351"/>
      <c r="P1" s="1351"/>
      <c r="Q1" s="1351"/>
      <c r="R1" s="1351"/>
      <c r="S1" s="1351"/>
      <c r="T1" s="1351"/>
      <c r="U1" s="1351"/>
      <c r="V1" s="1351"/>
      <c r="W1" s="1351"/>
      <c r="X1" s="1351"/>
      <c r="Y1" s="1351"/>
      <c r="Z1" s="1351"/>
      <c r="AA1" s="1351"/>
      <c r="AB1" s="1351"/>
      <c r="AC1" s="1351"/>
      <c r="AD1" s="1351"/>
      <c r="AE1" s="1351"/>
      <c r="AF1" s="1351"/>
      <c r="AG1" s="1351"/>
      <c r="AH1" s="1351"/>
      <c r="AI1" s="1351"/>
      <c r="AJ1" s="1351"/>
      <c r="AK1" s="1351"/>
      <c r="AL1" s="1351"/>
      <c r="AM1" s="1351"/>
      <c r="AN1" s="1351"/>
      <c r="AO1" s="1351"/>
      <c r="AP1" s="1351"/>
      <c r="AQ1" s="1351" t="s">
        <v>0</v>
      </c>
      <c r="AR1" s="1352">
        <v>6</v>
      </c>
    </row>
    <row r="2" spans="1:44" ht="6" customHeight="1" x14ac:dyDescent="0.2">
      <c r="A2" s="182"/>
      <c r="B2" s="25"/>
      <c r="C2" s="26"/>
      <c r="D2" s="26"/>
      <c r="E2" s="26"/>
      <c r="F2" s="26"/>
      <c r="G2" s="26"/>
      <c r="H2" s="26"/>
      <c r="I2" s="26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28"/>
      <c r="AB2" s="28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183"/>
    </row>
    <row r="3" spans="1:44" ht="14.25" customHeight="1" thickBot="1" x14ac:dyDescent="0.25">
      <c r="A3" s="698" t="s">
        <v>49</v>
      </c>
      <c r="B3" s="698"/>
      <c r="C3" s="698"/>
      <c r="D3" s="698"/>
      <c r="E3" s="698"/>
      <c r="F3" s="698"/>
      <c r="G3" s="749" t="str">
        <f>'DESCRIBING SHEET'!N3</f>
        <v>DISTRICT 3 IN 1 JKT M</v>
      </c>
      <c r="H3" s="749"/>
      <c r="I3" s="749"/>
      <c r="J3" s="749"/>
      <c r="K3" s="749"/>
      <c r="L3" s="749"/>
      <c r="M3" s="749"/>
      <c r="N3" s="749"/>
      <c r="O3" s="749"/>
      <c r="P3" s="698" t="s">
        <v>1</v>
      </c>
      <c r="Q3" s="698"/>
      <c r="R3" s="698"/>
      <c r="S3" s="698"/>
      <c r="T3" s="698"/>
      <c r="U3" s="698"/>
      <c r="V3" s="749" t="str">
        <f>'DESCRIBING SHEET'!Z3</f>
        <v>EIV4462</v>
      </c>
      <c r="W3" s="749"/>
      <c r="X3" s="749"/>
      <c r="Y3" s="749"/>
      <c r="Z3" s="749"/>
      <c r="AA3" s="749"/>
      <c r="AB3" s="749"/>
      <c r="AC3" s="749"/>
      <c r="AD3" s="749"/>
      <c r="AE3" s="698" t="s">
        <v>30</v>
      </c>
      <c r="AF3" s="698"/>
      <c r="AG3" s="698"/>
      <c r="AH3" s="698"/>
      <c r="AI3" s="698"/>
      <c r="AJ3" s="698"/>
      <c r="AK3" s="1169" t="str">
        <f>'DESCRIBING SHEET'!AL3</f>
        <v xml:space="preserve">NEW DEFENDER DISCOVERY + DEFENDER MOTLEY </v>
      </c>
      <c r="AL3" s="1169"/>
      <c r="AM3" s="1169"/>
      <c r="AN3" s="1169"/>
      <c r="AO3" s="1169"/>
      <c r="AP3" s="1169"/>
      <c r="AQ3" s="1169"/>
      <c r="AR3" s="1169"/>
    </row>
    <row r="4" spans="1:44" ht="15" customHeight="1" thickTop="1" x14ac:dyDescent="0.2">
      <c r="A4" s="699"/>
      <c r="B4" s="699"/>
      <c r="C4" s="699"/>
      <c r="D4" s="699"/>
      <c r="E4" s="699"/>
      <c r="F4" s="699"/>
      <c r="G4" s="750"/>
      <c r="H4" s="750"/>
      <c r="I4" s="750"/>
      <c r="J4" s="750"/>
      <c r="K4" s="750"/>
      <c r="L4" s="750"/>
      <c r="M4" s="750"/>
      <c r="N4" s="750"/>
      <c r="O4" s="750"/>
      <c r="P4" s="699"/>
      <c r="Q4" s="699"/>
      <c r="R4" s="699"/>
      <c r="S4" s="699"/>
      <c r="T4" s="699"/>
      <c r="U4" s="699"/>
      <c r="V4" s="750"/>
      <c r="W4" s="750"/>
      <c r="X4" s="750"/>
      <c r="Y4" s="750"/>
      <c r="Z4" s="750"/>
      <c r="AA4" s="750"/>
      <c r="AB4" s="750"/>
      <c r="AC4" s="750"/>
      <c r="AD4" s="750"/>
      <c r="AE4" s="699"/>
      <c r="AF4" s="699"/>
      <c r="AG4" s="699"/>
      <c r="AH4" s="699"/>
      <c r="AI4" s="699"/>
      <c r="AJ4" s="699"/>
      <c r="AK4" s="1170"/>
      <c r="AL4" s="1170"/>
      <c r="AM4" s="1170"/>
      <c r="AN4" s="1170"/>
      <c r="AO4" s="1170"/>
      <c r="AP4" s="1170"/>
      <c r="AQ4" s="1170"/>
      <c r="AR4" s="1170"/>
    </row>
    <row r="5" spans="1:44" ht="5.25" customHeight="1" x14ac:dyDescent="0.2">
      <c r="A5" s="182"/>
      <c r="B5" s="25"/>
      <c r="C5" s="26"/>
      <c r="D5" s="27"/>
      <c r="E5" s="27"/>
      <c r="F5" s="27"/>
      <c r="G5" s="27"/>
      <c r="H5" s="27"/>
      <c r="I5" s="27"/>
      <c r="J5" s="27"/>
      <c r="K5" s="27"/>
      <c r="L5" s="27"/>
      <c r="M5" s="27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8"/>
      <c r="AF5" s="29"/>
      <c r="AG5" s="30"/>
      <c r="AH5" s="30"/>
      <c r="AI5" s="30"/>
      <c r="AJ5" s="30"/>
      <c r="AK5" s="31"/>
      <c r="AL5" s="31"/>
      <c r="AM5" s="31"/>
      <c r="AN5" s="31"/>
      <c r="AO5" s="31"/>
      <c r="AP5" s="31"/>
      <c r="AQ5" s="31"/>
      <c r="AR5" s="183"/>
    </row>
    <row r="6" spans="1:44" ht="30" customHeight="1" x14ac:dyDescent="0.2">
      <c r="A6" s="685" t="s">
        <v>35</v>
      </c>
      <c r="B6" s="685"/>
      <c r="C6" s="685"/>
      <c r="D6" s="685"/>
      <c r="E6" s="685"/>
      <c r="F6" s="685"/>
      <c r="G6" s="1353" t="str">
        <f>'DESCRIBING SHEET'!N6</f>
        <v>CROSSOVER SERIES</v>
      </c>
      <c r="H6" s="1354"/>
      <c r="I6" s="1354"/>
      <c r="J6" s="1354"/>
      <c r="K6" s="1354"/>
      <c r="L6" s="1354"/>
      <c r="M6" s="1354"/>
      <c r="N6" s="1354"/>
      <c r="O6" s="1354"/>
      <c r="P6" s="685" t="s">
        <v>110</v>
      </c>
      <c r="Q6" s="685"/>
      <c r="R6" s="685"/>
      <c r="S6" s="685"/>
      <c r="T6" s="685"/>
      <c r="U6" s="685"/>
      <c r="V6" s="1353" t="str">
        <f>'DESCRIBING SHEET'!Z6</f>
        <v>FW18/19</v>
      </c>
      <c r="W6" s="1354"/>
      <c r="X6" s="1354"/>
      <c r="Y6" s="1354"/>
      <c r="Z6" s="1354"/>
      <c r="AA6" s="1354"/>
      <c r="AB6" s="1354"/>
      <c r="AC6" s="1354"/>
      <c r="AD6" s="1354"/>
      <c r="AE6" s="685" t="s">
        <v>32</v>
      </c>
      <c r="AF6" s="685"/>
      <c r="AG6" s="685"/>
      <c r="AH6" s="685"/>
      <c r="AI6" s="685"/>
      <c r="AJ6" s="685"/>
      <c r="AK6" s="1356" t="str">
        <f>'DESCRIBING SHEET'!AL6</f>
        <v>PRIMA</v>
      </c>
      <c r="AL6" s="1356"/>
      <c r="AM6" s="1356"/>
      <c r="AN6" s="1356"/>
      <c r="AO6" s="1356"/>
      <c r="AP6" s="1356"/>
      <c r="AQ6" s="1356"/>
      <c r="AR6" s="1356"/>
    </row>
    <row r="7" spans="1:44" ht="16.5" customHeight="1" x14ac:dyDescent="0.2">
      <c r="A7" s="218" t="s">
        <v>4</v>
      </c>
      <c r="B7" s="219"/>
      <c r="C7" s="219"/>
      <c r="D7" s="219"/>
      <c r="E7" s="219"/>
      <c r="F7" s="219"/>
      <c r="G7" s="219"/>
      <c r="H7" s="219"/>
      <c r="I7" s="219"/>
      <c r="J7" s="219"/>
      <c r="K7" s="219"/>
      <c r="L7" s="219"/>
      <c r="M7" s="219"/>
      <c r="N7" s="219"/>
      <c r="O7" s="219"/>
      <c r="P7" s="219"/>
      <c r="Q7" s="219"/>
      <c r="R7" s="219"/>
      <c r="S7" s="219"/>
      <c r="T7" s="219"/>
      <c r="U7" s="219"/>
      <c r="V7" s="219"/>
      <c r="W7" s="219"/>
      <c r="X7" s="219"/>
      <c r="Y7" s="219"/>
      <c r="Z7" s="219"/>
      <c r="AA7" s="219"/>
      <c r="AB7" s="219"/>
      <c r="AC7" s="219"/>
      <c r="AD7" s="219"/>
      <c r="AE7" s="219"/>
      <c r="AF7" s="219"/>
      <c r="AG7" s="219"/>
      <c r="AH7" s="219"/>
      <c r="AI7" s="219"/>
      <c r="AJ7" s="219"/>
      <c r="AK7" s="219"/>
      <c r="AL7" s="219"/>
      <c r="AM7" s="219"/>
      <c r="AN7" s="219"/>
      <c r="AO7" s="219"/>
      <c r="AP7" s="219"/>
      <c r="AQ7" s="219"/>
      <c r="AR7" s="220"/>
    </row>
    <row r="8" spans="1:44" ht="17.25" customHeight="1" x14ac:dyDescent="0.2">
      <c r="A8" s="187"/>
      <c r="B8" s="184"/>
      <c r="C8" s="184"/>
      <c r="D8" s="184"/>
      <c r="E8" s="184"/>
      <c r="F8" s="184"/>
      <c r="G8" s="184"/>
      <c r="H8" s="184"/>
      <c r="I8" s="184"/>
      <c r="J8" s="184"/>
      <c r="K8" s="184"/>
      <c r="L8" s="184"/>
      <c r="M8" s="184"/>
      <c r="N8" s="184"/>
      <c r="O8" s="184"/>
      <c r="P8" s="184"/>
      <c r="Q8" s="184"/>
      <c r="R8" s="184"/>
      <c r="S8" s="184"/>
      <c r="T8" s="184"/>
      <c r="U8" s="184"/>
      <c r="V8" s="184"/>
      <c r="W8" s="184"/>
      <c r="X8" s="184"/>
      <c r="Y8" s="184"/>
      <c r="Z8" s="184"/>
      <c r="AA8" s="184"/>
      <c r="AB8" s="184"/>
      <c r="AC8" s="184"/>
      <c r="AD8" s="184"/>
      <c r="AE8" s="184"/>
      <c r="AF8" s="184"/>
      <c r="AG8" s="184"/>
      <c r="AH8" s="184"/>
      <c r="AI8" s="184"/>
      <c r="AJ8" s="184"/>
      <c r="AK8" s="184"/>
      <c r="AL8" s="184"/>
      <c r="AM8" s="184"/>
      <c r="AN8" s="184"/>
      <c r="AO8" s="184"/>
      <c r="AP8" s="184"/>
      <c r="AQ8" s="184"/>
      <c r="AR8" s="221"/>
    </row>
    <row r="9" spans="1:44" ht="15.75" customHeight="1" x14ac:dyDescent="0.2">
      <c r="A9" s="187"/>
      <c r="B9" s="184"/>
      <c r="C9" s="184"/>
      <c r="D9" s="184"/>
      <c r="E9" s="184"/>
      <c r="F9" s="184"/>
      <c r="G9" s="184"/>
      <c r="H9" s="184"/>
      <c r="I9" s="184"/>
      <c r="J9" s="184"/>
      <c r="K9" s="184"/>
      <c r="L9" s="184"/>
      <c r="M9" s="184"/>
      <c r="N9" s="184"/>
      <c r="O9" s="184"/>
      <c r="P9" s="184"/>
      <c r="Q9" s="184"/>
      <c r="R9" s="184"/>
      <c r="S9" s="184"/>
      <c r="T9" s="184"/>
      <c r="U9" s="184"/>
      <c r="V9" s="184"/>
      <c r="W9" s="184"/>
      <c r="X9" s="184"/>
      <c r="Y9" s="184"/>
      <c r="Z9" s="184"/>
      <c r="AA9" s="184"/>
      <c r="AB9" s="184"/>
      <c r="AC9" s="184"/>
      <c r="AD9" s="184"/>
      <c r="AE9" s="184"/>
      <c r="AF9" s="184"/>
      <c r="AG9" s="184"/>
      <c r="AH9" s="184"/>
      <c r="AI9" s="184"/>
      <c r="AJ9" s="184"/>
      <c r="AK9" s="184"/>
      <c r="AL9" s="184"/>
      <c r="AM9" s="184"/>
      <c r="AN9" s="184"/>
      <c r="AO9" s="184"/>
      <c r="AP9" s="184"/>
      <c r="AQ9" s="184"/>
      <c r="AR9" s="221"/>
    </row>
    <row r="10" spans="1:44" ht="15.75" customHeight="1" x14ac:dyDescent="0.2">
      <c r="A10" s="187"/>
      <c r="B10" s="184"/>
      <c r="C10" s="184"/>
      <c r="D10" s="184"/>
      <c r="E10" s="184"/>
      <c r="F10" s="184"/>
      <c r="G10" s="184"/>
      <c r="H10" s="184"/>
      <c r="I10" s="184"/>
      <c r="J10" s="184"/>
      <c r="K10" s="184"/>
      <c r="L10" s="184"/>
      <c r="M10" s="184"/>
      <c r="N10" s="184"/>
      <c r="O10" s="184"/>
      <c r="P10" s="184"/>
      <c r="Q10" s="184"/>
      <c r="R10" s="184"/>
      <c r="S10" s="184"/>
      <c r="T10" s="184"/>
      <c r="U10" s="184"/>
      <c r="V10" s="184"/>
      <c r="W10" s="184"/>
      <c r="X10" s="184"/>
      <c r="Y10" s="184"/>
      <c r="Z10" s="184"/>
      <c r="AA10" s="184"/>
      <c r="AB10" s="184"/>
      <c r="AC10" s="184"/>
      <c r="AD10" s="184"/>
      <c r="AE10" s="184"/>
      <c r="AF10" s="184"/>
      <c r="AG10" s="184"/>
      <c r="AH10" s="184"/>
      <c r="AI10" s="184"/>
      <c r="AJ10" s="184"/>
      <c r="AK10" s="184"/>
      <c r="AL10" s="184"/>
      <c r="AM10" s="184"/>
      <c r="AN10" s="184"/>
      <c r="AO10" s="184"/>
      <c r="AP10" s="184"/>
      <c r="AQ10" s="184"/>
      <c r="AR10" s="221"/>
    </row>
    <row r="11" spans="1:44" ht="15.75" customHeight="1" x14ac:dyDescent="0.2">
      <c r="A11" s="187"/>
      <c r="B11" s="184"/>
      <c r="C11" s="184"/>
      <c r="D11" s="184"/>
      <c r="E11" s="184"/>
      <c r="F11" s="184"/>
      <c r="G11" s="184"/>
      <c r="H11" s="184"/>
      <c r="I11" s="184"/>
      <c r="J11" s="184"/>
      <c r="K11" s="184"/>
      <c r="L11" s="184"/>
      <c r="M11" s="184"/>
      <c r="N11" s="184"/>
      <c r="O11" s="184"/>
      <c r="P11" s="184"/>
      <c r="Q11" s="184"/>
      <c r="R11" s="184"/>
      <c r="S11" s="184"/>
      <c r="T11" s="184"/>
      <c r="U11" s="184"/>
      <c r="V11" s="184"/>
      <c r="W11" s="184"/>
      <c r="X11" s="184"/>
      <c r="Y11" s="184"/>
      <c r="Z11" s="184"/>
      <c r="AA11" s="184"/>
      <c r="AB11" s="184"/>
      <c r="AC11" s="184"/>
      <c r="AD11" s="184"/>
      <c r="AE11" s="184"/>
      <c r="AF11" s="184"/>
      <c r="AG11" s="184"/>
      <c r="AH11" s="184"/>
      <c r="AI11" s="184"/>
      <c r="AJ11" s="184"/>
      <c r="AK11" s="184"/>
      <c r="AL11" s="184"/>
      <c r="AM11" s="184"/>
      <c r="AN11" s="184"/>
      <c r="AO11" s="184"/>
      <c r="AP11" s="184"/>
      <c r="AQ11" s="184"/>
      <c r="AR11" s="221"/>
    </row>
    <row r="12" spans="1:44" ht="16.5" customHeight="1" x14ac:dyDescent="0.2">
      <c r="A12" s="187"/>
      <c r="B12" s="184"/>
      <c r="C12" s="184"/>
      <c r="D12" s="184"/>
      <c r="E12" s="184"/>
      <c r="F12" s="184"/>
      <c r="G12" s="184"/>
      <c r="H12" s="184"/>
      <c r="I12" s="184"/>
      <c r="J12" s="184"/>
      <c r="K12" s="184"/>
      <c r="L12" s="184"/>
      <c r="M12" s="184"/>
      <c r="N12" s="184"/>
      <c r="O12" s="184"/>
      <c r="P12" s="184"/>
      <c r="Q12" s="184"/>
      <c r="R12" s="184"/>
      <c r="S12" s="184"/>
      <c r="T12" s="184"/>
      <c r="U12" s="184"/>
      <c r="V12" s="184"/>
      <c r="W12" s="184"/>
      <c r="X12" s="184"/>
      <c r="Y12" s="184"/>
      <c r="Z12" s="184"/>
      <c r="AA12" s="184"/>
      <c r="AB12" s="184"/>
      <c r="AC12" s="184"/>
      <c r="AD12" s="184"/>
      <c r="AE12" s="184"/>
      <c r="AF12" s="184"/>
      <c r="AG12" s="184"/>
      <c r="AH12" s="184"/>
      <c r="AI12" s="184"/>
      <c r="AJ12" s="184"/>
      <c r="AK12" s="184"/>
      <c r="AL12" s="184"/>
      <c r="AM12" s="184"/>
      <c r="AN12" s="184"/>
      <c r="AO12" s="184"/>
      <c r="AP12" s="184"/>
      <c r="AQ12" s="184"/>
      <c r="AR12" s="221"/>
    </row>
    <row r="13" spans="1:44" ht="16.5" customHeight="1" x14ac:dyDescent="0.2">
      <c r="A13" s="187"/>
      <c r="B13" s="184"/>
      <c r="C13" s="184"/>
      <c r="D13" s="184"/>
      <c r="E13" s="184"/>
      <c r="F13" s="184"/>
      <c r="G13" s="184"/>
      <c r="H13" s="184"/>
      <c r="I13" s="184"/>
      <c r="J13" s="184"/>
      <c r="K13" s="184"/>
      <c r="L13" s="184"/>
      <c r="M13" s="184"/>
      <c r="N13" s="184"/>
      <c r="O13" s="184"/>
      <c r="P13" s="184"/>
      <c r="Q13" s="184"/>
      <c r="R13" s="184"/>
      <c r="S13" s="184"/>
      <c r="T13" s="184"/>
      <c r="U13" s="184"/>
      <c r="V13" s="184"/>
      <c r="W13" s="184"/>
      <c r="X13" s="184"/>
      <c r="Y13" s="184"/>
      <c r="Z13" s="184"/>
      <c r="AA13" s="184"/>
      <c r="AB13" s="184"/>
      <c r="AC13" s="184"/>
      <c r="AD13" s="184"/>
      <c r="AE13" s="184"/>
      <c r="AF13" s="184"/>
      <c r="AG13" s="184"/>
      <c r="AH13" s="184"/>
      <c r="AI13" s="184"/>
      <c r="AJ13" s="184"/>
      <c r="AK13" s="184"/>
      <c r="AL13" s="184"/>
      <c r="AM13" s="184"/>
      <c r="AN13" s="184"/>
      <c r="AO13" s="184"/>
      <c r="AP13" s="184"/>
      <c r="AQ13" s="184"/>
      <c r="AR13" s="221"/>
    </row>
    <row r="14" spans="1:44" ht="16.5" customHeight="1" x14ac:dyDescent="0.2">
      <c r="A14" s="187"/>
      <c r="B14" s="184"/>
      <c r="C14" s="184"/>
      <c r="D14" s="184"/>
      <c r="E14" s="184"/>
      <c r="F14" s="184"/>
      <c r="G14" s="184"/>
      <c r="H14" s="184"/>
      <c r="I14" s="184"/>
      <c r="J14" s="184"/>
      <c r="K14" s="184"/>
      <c r="L14" s="184"/>
      <c r="M14" s="184"/>
      <c r="N14" s="184"/>
      <c r="O14" s="184"/>
      <c r="P14" s="184"/>
      <c r="Q14" s="184"/>
      <c r="R14" s="184"/>
      <c r="S14" s="184"/>
      <c r="T14" s="184"/>
      <c r="U14" s="184"/>
      <c r="V14" s="184"/>
      <c r="W14" s="184"/>
      <c r="X14" s="184"/>
      <c r="Y14" s="184"/>
      <c r="Z14" s="184"/>
      <c r="AA14" s="184"/>
      <c r="AB14" s="184"/>
      <c r="AC14" s="184"/>
      <c r="AD14" s="184"/>
      <c r="AE14" s="184"/>
      <c r="AF14" s="184"/>
      <c r="AG14" s="184"/>
      <c r="AH14" s="184"/>
      <c r="AI14" s="184"/>
      <c r="AJ14" s="184"/>
      <c r="AK14" s="184"/>
      <c r="AL14" s="184"/>
      <c r="AM14" s="184"/>
      <c r="AN14" s="184"/>
      <c r="AO14" s="184"/>
      <c r="AP14" s="184"/>
      <c r="AQ14" s="184"/>
      <c r="AR14" s="221"/>
    </row>
    <row r="15" spans="1:44" ht="15.75" customHeight="1" x14ac:dyDescent="0.2">
      <c r="A15" s="187"/>
      <c r="B15" s="184"/>
      <c r="C15" s="184"/>
      <c r="D15" s="184"/>
      <c r="E15" s="184"/>
      <c r="F15" s="184"/>
      <c r="G15" s="184"/>
      <c r="H15" s="184"/>
      <c r="I15" s="184"/>
      <c r="J15" s="184"/>
      <c r="K15" s="184"/>
      <c r="L15" s="184"/>
      <c r="M15" s="184"/>
      <c r="N15" s="184"/>
      <c r="O15" s="184"/>
      <c r="P15" s="184"/>
      <c r="Q15" s="184"/>
      <c r="R15" s="184"/>
      <c r="S15" s="184"/>
      <c r="T15" s="184"/>
      <c r="U15" s="184"/>
      <c r="V15" s="184"/>
      <c r="W15" s="184"/>
      <c r="X15" s="184"/>
      <c r="Y15" s="184"/>
      <c r="Z15" s="184"/>
      <c r="AA15" s="184"/>
      <c r="AB15" s="184"/>
      <c r="AC15" s="184"/>
      <c r="AD15" s="184"/>
      <c r="AE15" s="184"/>
      <c r="AF15" s="184"/>
      <c r="AG15" s="184"/>
      <c r="AH15" s="184"/>
      <c r="AI15" s="184"/>
      <c r="AJ15" s="184"/>
      <c r="AK15" s="184"/>
      <c r="AL15" s="184"/>
      <c r="AM15" s="184"/>
      <c r="AN15" s="184"/>
      <c r="AO15" s="184"/>
      <c r="AP15" s="184"/>
      <c r="AQ15" s="184"/>
      <c r="AR15" s="221"/>
    </row>
    <row r="16" spans="1:44" ht="16.5" customHeight="1" x14ac:dyDescent="0.2">
      <c r="A16" s="187"/>
      <c r="B16" s="184"/>
      <c r="C16" s="184"/>
      <c r="D16" s="184"/>
      <c r="E16" s="184"/>
      <c r="F16" s="184"/>
      <c r="G16" s="184"/>
      <c r="H16" s="184"/>
      <c r="I16" s="184"/>
      <c r="J16" s="184"/>
      <c r="K16" s="184"/>
      <c r="L16" s="184"/>
      <c r="M16" s="184"/>
      <c r="N16" s="184"/>
      <c r="O16" s="184"/>
      <c r="P16" s="184"/>
      <c r="Q16" s="184"/>
      <c r="R16" s="184"/>
      <c r="S16" s="184"/>
      <c r="T16" s="184"/>
      <c r="U16" s="184"/>
      <c r="V16" s="184"/>
      <c r="W16" s="184"/>
      <c r="X16" s="184"/>
      <c r="Y16" s="184"/>
      <c r="Z16" s="184"/>
      <c r="AA16" s="184"/>
      <c r="AB16" s="184"/>
      <c r="AC16" s="184"/>
      <c r="AD16" s="184"/>
      <c r="AE16" s="184"/>
      <c r="AF16" s="184"/>
      <c r="AG16" s="184"/>
      <c r="AH16" s="184"/>
      <c r="AI16" s="184"/>
      <c r="AJ16" s="184"/>
      <c r="AK16" s="184"/>
      <c r="AL16" s="184"/>
      <c r="AM16" s="184"/>
      <c r="AN16" s="184"/>
      <c r="AO16" s="184"/>
      <c r="AP16" s="184"/>
      <c r="AQ16" s="184"/>
      <c r="AR16" s="221"/>
    </row>
    <row r="17" spans="1:44" ht="16.5" customHeight="1" x14ac:dyDescent="0.2">
      <c r="A17" s="187"/>
      <c r="B17" s="184"/>
      <c r="C17" s="184"/>
      <c r="D17" s="184"/>
      <c r="E17" s="184"/>
      <c r="F17" s="184"/>
      <c r="G17" s="184"/>
      <c r="H17" s="184"/>
      <c r="I17" s="184"/>
      <c r="J17" s="184"/>
      <c r="K17" s="184"/>
      <c r="L17" s="184"/>
      <c r="M17" s="184"/>
      <c r="N17" s="184"/>
      <c r="O17" s="184"/>
      <c r="P17" s="184"/>
      <c r="Q17" s="184"/>
      <c r="R17" s="184"/>
      <c r="S17" s="184"/>
      <c r="T17" s="184"/>
      <c r="U17" s="184"/>
      <c r="V17" s="184"/>
      <c r="W17" s="184"/>
      <c r="X17" s="184"/>
      <c r="Y17" s="184"/>
      <c r="Z17" s="184"/>
      <c r="AA17" s="184"/>
      <c r="AB17" s="184"/>
      <c r="AC17" s="184"/>
      <c r="AD17" s="184"/>
      <c r="AE17" s="184"/>
      <c r="AF17" s="184"/>
      <c r="AG17" s="184"/>
      <c r="AH17" s="184"/>
      <c r="AI17" s="184"/>
      <c r="AJ17" s="184"/>
      <c r="AK17" s="184"/>
      <c r="AL17" s="184"/>
      <c r="AM17" s="184"/>
      <c r="AN17" s="184"/>
      <c r="AO17" s="184"/>
      <c r="AP17" s="184"/>
      <c r="AQ17" s="184"/>
      <c r="AR17" s="221"/>
    </row>
    <row r="18" spans="1:44" ht="16.5" customHeight="1" x14ac:dyDescent="0.2">
      <c r="A18" s="187"/>
      <c r="B18" s="184"/>
      <c r="C18" s="184"/>
      <c r="D18" s="184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221"/>
    </row>
    <row r="19" spans="1:44" ht="16.5" customHeight="1" x14ac:dyDescent="0.2">
      <c r="A19" s="187"/>
      <c r="B19" s="184"/>
      <c r="C19" s="184"/>
      <c r="D19" s="184"/>
      <c r="E19" s="184"/>
      <c r="F19" s="184"/>
      <c r="G19" s="184"/>
      <c r="H19" s="184"/>
      <c r="I19" s="184"/>
      <c r="J19" s="184"/>
      <c r="K19" s="184"/>
      <c r="L19" s="184"/>
      <c r="M19" s="184"/>
      <c r="N19" s="184"/>
      <c r="O19" s="184"/>
      <c r="P19" s="184"/>
      <c r="Q19" s="184"/>
      <c r="R19" s="184"/>
      <c r="S19" s="184"/>
      <c r="T19" s="184"/>
      <c r="U19" s="184"/>
      <c r="V19" s="184"/>
      <c r="W19" s="184"/>
      <c r="X19" s="184"/>
      <c r="Y19" s="184"/>
      <c r="Z19" s="184"/>
      <c r="AA19" s="184"/>
      <c r="AB19" s="184"/>
      <c r="AC19" s="184"/>
      <c r="AD19" s="184"/>
      <c r="AE19" s="184"/>
      <c r="AF19" s="184"/>
      <c r="AG19" s="184"/>
      <c r="AH19" s="184"/>
      <c r="AI19" s="184"/>
      <c r="AJ19" s="184"/>
      <c r="AK19" s="184"/>
      <c r="AL19" s="184"/>
      <c r="AM19" s="184"/>
      <c r="AN19" s="184"/>
      <c r="AO19" s="184"/>
      <c r="AP19" s="184"/>
      <c r="AQ19" s="184"/>
      <c r="AR19" s="221"/>
    </row>
    <row r="20" spans="1:44" ht="16.5" customHeight="1" x14ac:dyDescent="0.2">
      <c r="A20" s="187"/>
      <c r="B20" s="184"/>
      <c r="C20" s="184"/>
      <c r="D20" s="184"/>
      <c r="E20" s="184"/>
      <c r="F20" s="184"/>
      <c r="G20" s="184"/>
      <c r="H20" s="184"/>
      <c r="I20" s="184"/>
      <c r="J20" s="184"/>
      <c r="K20" s="184"/>
      <c r="L20" s="184"/>
      <c r="M20" s="184"/>
      <c r="N20" s="184"/>
      <c r="O20" s="184"/>
      <c r="P20" s="184"/>
      <c r="Q20" s="184"/>
      <c r="R20" s="184"/>
      <c r="S20" s="184"/>
      <c r="T20" s="184"/>
      <c r="U20" s="184"/>
      <c r="V20" s="184"/>
      <c r="W20" s="184"/>
      <c r="X20" s="184"/>
      <c r="Y20" s="184"/>
      <c r="Z20" s="184"/>
      <c r="AA20" s="184"/>
      <c r="AB20" s="184"/>
      <c r="AC20" s="184"/>
      <c r="AD20" s="184"/>
      <c r="AE20" s="184"/>
      <c r="AF20" s="184"/>
      <c r="AG20" s="184"/>
      <c r="AH20" s="184"/>
      <c r="AI20" s="184"/>
      <c r="AJ20" s="184"/>
      <c r="AK20" s="184"/>
      <c r="AL20" s="184"/>
      <c r="AM20" s="184"/>
      <c r="AN20" s="184"/>
      <c r="AO20" s="184"/>
      <c r="AP20" s="184"/>
      <c r="AQ20" s="184"/>
      <c r="AR20" s="221"/>
    </row>
    <row r="21" spans="1:44" ht="16.5" customHeight="1" x14ac:dyDescent="0.2">
      <c r="A21" s="187"/>
      <c r="B21" s="184"/>
      <c r="C21" s="184"/>
      <c r="D21" s="184"/>
      <c r="E21" s="184"/>
      <c r="F21" s="184"/>
      <c r="G21" s="184"/>
      <c r="H21" s="184"/>
      <c r="I21" s="184"/>
      <c r="J21" s="184"/>
      <c r="K21" s="184"/>
      <c r="L21" s="184"/>
      <c r="M21" s="184"/>
      <c r="N21" s="184"/>
      <c r="O21" s="184"/>
      <c r="P21" s="184"/>
      <c r="Q21" s="184"/>
      <c r="R21" s="184"/>
      <c r="S21" s="184"/>
      <c r="T21" s="184"/>
      <c r="U21" s="184"/>
      <c r="V21" s="184"/>
      <c r="W21" s="184"/>
      <c r="X21" s="184"/>
      <c r="Y21" s="184"/>
      <c r="Z21" s="184"/>
      <c r="AA21" s="184"/>
      <c r="AB21" s="184"/>
      <c r="AC21" s="184"/>
      <c r="AD21" s="184"/>
      <c r="AE21" s="184"/>
      <c r="AF21" s="184"/>
      <c r="AG21" s="184"/>
      <c r="AH21" s="184"/>
      <c r="AI21" s="184"/>
      <c r="AJ21" s="184"/>
      <c r="AK21" s="184"/>
      <c r="AL21" s="184"/>
      <c r="AM21" s="184"/>
      <c r="AN21" s="184"/>
      <c r="AO21" s="184"/>
      <c r="AP21" s="184"/>
      <c r="AQ21" s="184"/>
      <c r="AR21" s="221"/>
    </row>
    <row r="22" spans="1:44" ht="16.5" customHeight="1" x14ac:dyDescent="0.2">
      <c r="A22" s="187"/>
      <c r="B22" s="184"/>
      <c r="C22" s="184"/>
      <c r="D22" s="184"/>
      <c r="E22" s="184"/>
      <c r="F22" s="184"/>
      <c r="G22" s="184"/>
      <c r="H22" s="184"/>
      <c r="I22" s="184"/>
      <c r="J22" s="184"/>
      <c r="K22" s="184"/>
      <c r="L22" s="184"/>
      <c r="M22" s="184"/>
      <c r="N22" s="184"/>
      <c r="O22" s="184"/>
      <c r="P22" s="184"/>
      <c r="Q22" s="184"/>
      <c r="R22" s="184"/>
      <c r="S22" s="184"/>
      <c r="T22" s="184"/>
      <c r="U22" s="184"/>
      <c r="V22" s="184"/>
      <c r="W22" s="184"/>
      <c r="X22" s="184"/>
      <c r="Y22" s="184"/>
      <c r="Z22" s="184"/>
      <c r="AA22" s="184"/>
      <c r="AB22" s="184"/>
      <c r="AC22" s="184"/>
      <c r="AD22" s="184"/>
      <c r="AE22" s="184"/>
      <c r="AF22" s="184"/>
      <c r="AG22" s="184"/>
      <c r="AH22" s="184"/>
      <c r="AI22" s="184"/>
      <c r="AJ22" s="184"/>
      <c r="AK22" s="184"/>
      <c r="AL22" s="184"/>
      <c r="AM22" s="184"/>
      <c r="AN22" s="184"/>
      <c r="AO22" s="184"/>
      <c r="AP22" s="184"/>
      <c r="AQ22" s="184"/>
      <c r="AR22" s="221"/>
    </row>
    <row r="23" spans="1:44" ht="16.5" customHeight="1" x14ac:dyDescent="0.2">
      <c r="A23" s="187"/>
      <c r="B23" s="184"/>
      <c r="C23" s="184"/>
      <c r="D23" s="184"/>
      <c r="E23" s="184"/>
      <c r="F23" s="184"/>
      <c r="G23" s="184"/>
      <c r="H23" s="184"/>
      <c r="I23" s="184"/>
      <c r="J23" s="184"/>
      <c r="K23" s="184"/>
      <c r="L23" s="184"/>
      <c r="M23" s="184"/>
      <c r="N23" s="184"/>
      <c r="O23" s="184"/>
      <c r="P23" s="184"/>
      <c r="Q23" s="184"/>
      <c r="R23" s="184"/>
      <c r="S23" s="184"/>
      <c r="T23" s="184"/>
      <c r="U23" s="184"/>
      <c r="V23" s="184"/>
      <c r="W23" s="184"/>
      <c r="X23" s="184"/>
      <c r="Y23" s="184"/>
      <c r="Z23" s="184"/>
      <c r="AA23" s="184"/>
      <c r="AB23" s="184"/>
      <c r="AC23" s="184"/>
      <c r="AD23" s="184"/>
      <c r="AE23" s="184"/>
      <c r="AF23" s="184"/>
      <c r="AG23" s="184"/>
      <c r="AH23" s="184"/>
      <c r="AI23" s="184"/>
      <c r="AJ23" s="184"/>
      <c r="AK23" s="184"/>
      <c r="AL23" s="184"/>
      <c r="AM23" s="184"/>
      <c r="AN23" s="184"/>
      <c r="AO23" s="184"/>
      <c r="AP23" s="184"/>
      <c r="AQ23" s="184"/>
      <c r="AR23" s="221"/>
    </row>
    <row r="24" spans="1:44" ht="16.5" customHeight="1" x14ac:dyDescent="0.2">
      <c r="A24" s="187"/>
      <c r="B24" s="184"/>
      <c r="C24" s="184"/>
      <c r="D24" s="184"/>
      <c r="E24" s="184"/>
      <c r="F24" s="184"/>
      <c r="G24" s="184"/>
      <c r="H24" s="184"/>
      <c r="I24" s="184"/>
      <c r="J24" s="184"/>
      <c r="K24" s="184"/>
      <c r="L24" s="184"/>
      <c r="M24" s="184"/>
      <c r="N24" s="184"/>
      <c r="O24" s="184"/>
      <c r="P24" s="184"/>
      <c r="Q24" s="184"/>
      <c r="R24" s="184"/>
      <c r="S24" s="184"/>
      <c r="T24" s="184"/>
      <c r="U24" s="184"/>
      <c r="V24" s="184"/>
      <c r="W24" s="184"/>
      <c r="X24" s="184"/>
      <c r="Y24" s="184"/>
      <c r="Z24" s="184"/>
      <c r="AA24" s="184"/>
      <c r="AB24" s="184"/>
      <c r="AC24" s="184"/>
      <c r="AD24" s="184"/>
      <c r="AE24" s="184"/>
      <c r="AF24" s="184"/>
      <c r="AG24" s="184"/>
      <c r="AH24" s="184"/>
      <c r="AI24" s="184"/>
      <c r="AJ24" s="184"/>
      <c r="AK24" s="184"/>
      <c r="AL24" s="184"/>
      <c r="AM24" s="184"/>
      <c r="AN24" s="184"/>
      <c r="AO24" s="184"/>
      <c r="AP24" s="184"/>
      <c r="AQ24" s="184"/>
      <c r="AR24" s="221"/>
    </row>
    <row r="25" spans="1:44" ht="16.5" customHeight="1" x14ac:dyDescent="0.2">
      <c r="A25" s="187"/>
      <c r="B25" s="184"/>
      <c r="C25" s="184"/>
      <c r="D25" s="184"/>
      <c r="E25" s="184"/>
      <c r="F25" s="184"/>
      <c r="G25" s="184"/>
      <c r="H25" s="184"/>
      <c r="I25" s="184"/>
      <c r="J25" s="184"/>
      <c r="K25" s="184"/>
      <c r="L25" s="184"/>
      <c r="M25" s="184"/>
      <c r="N25" s="184"/>
      <c r="O25" s="184"/>
      <c r="P25" s="184"/>
      <c r="Q25" s="184"/>
      <c r="R25" s="184"/>
      <c r="S25" s="184"/>
      <c r="T25" s="184"/>
      <c r="U25" s="184"/>
      <c r="V25" s="184"/>
      <c r="W25" s="184"/>
      <c r="X25" s="184"/>
      <c r="Y25" s="184"/>
      <c r="Z25" s="184"/>
      <c r="AA25" s="184"/>
      <c r="AB25" s="184"/>
      <c r="AC25" s="184"/>
      <c r="AD25" s="184"/>
      <c r="AE25" s="184"/>
      <c r="AF25" s="184"/>
      <c r="AG25" s="184"/>
      <c r="AH25" s="184"/>
      <c r="AI25" s="184"/>
      <c r="AJ25" s="184"/>
      <c r="AK25" s="184"/>
      <c r="AL25" s="184"/>
      <c r="AM25" s="184"/>
      <c r="AN25" s="184"/>
      <c r="AO25" s="184"/>
      <c r="AP25" s="184"/>
      <c r="AQ25" s="184"/>
      <c r="AR25" s="221"/>
    </row>
    <row r="26" spans="1:44" ht="16.5" customHeight="1" x14ac:dyDescent="0.2">
      <c r="A26" s="187"/>
      <c r="B26" s="184"/>
      <c r="C26" s="184"/>
      <c r="D26" s="184"/>
      <c r="E26" s="184"/>
      <c r="F26" s="184"/>
      <c r="G26" s="184"/>
      <c r="H26" s="184"/>
      <c r="I26" s="184"/>
      <c r="J26" s="184"/>
      <c r="K26" s="184"/>
      <c r="L26" s="184"/>
      <c r="M26" s="184"/>
      <c r="N26" s="184"/>
      <c r="O26" s="184"/>
      <c r="P26" s="184"/>
      <c r="Q26" s="184"/>
      <c r="R26" s="184"/>
      <c r="S26" s="184"/>
      <c r="T26" s="184"/>
      <c r="U26" s="184"/>
      <c r="V26" s="184"/>
      <c r="W26" s="184"/>
      <c r="X26" s="184"/>
      <c r="Y26" s="184"/>
      <c r="Z26" s="184"/>
      <c r="AA26" s="184"/>
      <c r="AB26" s="184"/>
      <c r="AC26" s="184"/>
      <c r="AD26" s="184"/>
      <c r="AE26" s="184"/>
      <c r="AF26" s="184"/>
      <c r="AG26" s="184"/>
      <c r="AH26" s="184"/>
      <c r="AI26" s="184"/>
      <c r="AJ26" s="184"/>
      <c r="AK26" s="184"/>
      <c r="AL26" s="184"/>
      <c r="AM26" s="184"/>
      <c r="AN26" s="184"/>
      <c r="AO26" s="184"/>
      <c r="AP26" s="184"/>
      <c r="AQ26" s="184"/>
      <c r="AR26" s="221"/>
    </row>
    <row r="27" spans="1:44" ht="16.5" customHeight="1" x14ac:dyDescent="0.2">
      <c r="A27" s="187"/>
      <c r="B27" s="184"/>
      <c r="C27" s="184"/>
      <c r="D27" s="184"/>
      <c r="E27" s="184"/>
      <c r="F27" s="184"/>
      <c r="G27" s="184"/>
      <c r="H27" s="184"/>
      <c r="I27" s="184"/>
      <c r="J27" s="184"/>
      <c r="K27" s="184"/>
      <c r="L27" s="184"/>
      <c r="M27" s="184"/>
      <c r="N27" s="184"/>
      <c r="O27" s="184"/>
      <c r="P27" s="184"/>
      <c r="Q27" s="184"/>
      <c r="R27" s="184"/>
      <c r="S27" s="184"/>
      <c r="T27" s="184"/>
      <c r="U27" s="184"/>
      <c r="V27" s="184"/>
      <c r="W27" s="184"/>
      <c r="X27" s="184"/>
      <c r="Y27" s="184"/>
      <c r="Z27" s="184"/>
      <c r="AA27" s="184"/>
      <c r="AB27" s="184"/>
      <c r="AC27" s="184"/>
      <c r="AD27" s="184"/>
      <c r="AE27" s="184"/>
      <c r="AF27" s="184"/>
      <c r="AG27" s="184"/>
      <c r="AH27" s="184"/>
      <c r="AI27" s="184"/>
      <c r="AJ27" s="184"/>
      <c r="AK27" s="184"/>
      <c r="AL27" s="184"/>
      <c r="AM27" s="184"/>
      <c r="AN27" s="184"/>
      <c r="AO27" s="184"/>
      <c r="AP27" s="184"/>
      <c r="AQ27" s="184"/>
      <c r="AR27" s="221"/>
    </row>
    <row r="28" spans="1:44" ht="16.5" customHeight="1" x14ac:dyDescent="0.2">
      <c r="A28" s="187"/>
      <c r="B28" s="184"/>
      <c r="C28" s="184"/>
      <c r="D28" s="184"/>
      <c r="E28" s="184"/>
      <c r="F28" s="184"/>
      <c r="G28" s="184"/>
      <c r="H28" s="184"/>
      <c r="I28" s="184"/>
      <c r="J28" s="184"/>
      <c r="K28" s="184"/>
      <c r="L28" s="184"/>
      <c r="M28" s="184"/>
      <c r="N28" s="184"/>
      <c r="O28" s="184"/>
      <c r="P28" s="184"/>
      <c r="Q28" s="184"/>
      <c r="R28" s="184"/>
      <c r="S28" s="184"/>
      <c r="T28" s="184"/>
      <c r="U28" s="184"/>
      <c r="V28" s="184"/>
      <c r="W28" s="184"/>
      <c r="X28" s="184"/>
      <c r="Y28" s="184"/>
      <c r="Z28" s="184"/>
      <c r="AA28" s="184"/>
      <c r="AB28" s="184"/>
      <c r="AC28" s="184"/>
      <c r="AD28" s="184"/>
      <c r="AE28" s="184"/>
      <c r="AF28" s="184"/>
      <c r="AG28" s="184"/>
      <c r="AH28" s="184"/>
      <c r="AI28" s="184"/>
      <c r="AJ28" s="184"/>
      <c r="AK28" s="184"/>
      <c r="AL28" s="184"/>
      <c r="AM28" s="184"/>
      <c r="AN28" s="184"/>
      <c r="AO28" s="184"/>
      <c r="AP28" s="184"/>
      <c r="AQ28" s="184"/>
      <c r="AR28" s="221"/>
    </row>
    <row r="29" spans="1:44" ht="16.5" customHeight="1" x14ac:dyDescent="0.2">
      <c r="A29" s="187"/>
      <c r="B29" s="184"/>
      <c r="C29" s="184"/>
      <c r="D29" s="184"/>
      <c r="E29" s="184"/>
      <c r="F29" s="184"/>
      <c r="G29" s="184"/>
      <c r="H29" s="184"/>
      <c r="I29" s="184"/>
      <c r="J29" s="184"/>
      <c r="K29" s="184"/>
      <c r="L29" s="184"/>
      <c r="M29" s="184"/>
      <c r="N29" s="184"/>
      <c r="O29" s="184"/>
      <c r="P29" s="184"/>
      <c r="Q29" s="184"/>
      <c r="R29" s="184"/>
      <c r="S29" s="184"/>
      <c r="T29" s="184"/>
      <c r="U29" s="184"/>
      <c r="V29" s="184"/>
      <c r="W29" s="184"/>
      <c r="X29" s="184"/>
      <c r="Y29" s="184"/>
      <c r="Z29" s="184"/>
      <c r="AA29" s="184"/>
      <c r="AB29" s="184"/>
      <c r="AC29" s="184"/>
      <c r="AD29" s="184"/>
      <c r="AE29" s="184"/>
      <c r="AF29" s="184"/>
      <c r="AG29" s="184"/>
      <c r="AH29" s="184"/>
      <c r="AI29" s="184"/>
      <c r="AJ29" s="184"/>
      <c r="AK29" s="184"/>
      <c r="AL29" s="184"/>
      <c r="AM29" s="184"/>
      <c r="AN29" s="184"/>
      <c r="AO29" s="184"/>
      <c r="AP29" s="184"/>
      <c r="AQ29" s="184"/>
      <c r="AR29" s="221"/>
    </row>
    <row r="30" spans="1:44" ht="16.5" customHeight="1" x14ac:dyDescent="0.2">
      <c r="A30" s="187"/>
      <c r="B30" s="184"/>
      <c r="C30" s="184"/>
      <c r="D30" s="184"/>
      <c r="E30" s="184"/>
      <c r="F30" s="184"/>
      <c r="G30" s="184"/>
      <c r="H30" s="184"/>
      <c r="I30" s="184"/>
      <c r="J30" s="184"/>
      <c r="K30" s="184"/>
      <c r="L30" s="184"/>
      <c r="M30" s="184"/>
      <c r="N30" s="184"/>
      <c r="O30" s="184"/>
      <c r="P30" s="184"/>
      <c r="Q30" s="184"/>
      <c r="R30" s="184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4"/>
      <c r="AN30" s="184"/>
      <c r="AO30" s="184"/>
      <c r="AP30" s="184"/>
      <c r="AQ30" s="184"/>
      <c r="AR30" s="221"/>
    </row>
    <row r="31" spans="1:44" ht="16.5" customHeight="1" x14ac:dyDescent="0.2">
      <c r="A31" s="187"/>
      <c r="B31" s="184"/>
      <c r="C31" s="184"/>
      <c r="D31" s="184"/>
      <c r="E31" s="184"/>
      <c r="F31" s="184"/>
      <c r="G31" s="184"/>
      <c r="H31" s="184"/>
      <c r="I31" s="184"/>
      <c r="J31" s="184"/>
      <c r="K31" s="184"/>
      <c r="L31" s="184"/>
      <c r="M31" s="184"/>
      <c r="N31" s="184"/>
      <c r="O31" s="184"/>
      <c r="P31" s="184"/>
      <c r="Q31" s="184"/>
      <c r="R31" s="184"/>
      <c r="S31" s="184"/>
      <c r="T31" s="184"/>
      <c r="U31" s="184"/>
      <c r="V31" s="184"/>
      <c r="W31" s="184"/>
      <c r="X31" s="184"/>
      <c r="Y31" s="184"/>
      <c r="Z31" s="184"/>
      <c r="AA31" s="184"/>
      <c r="AB31" s="184"/>
      <c r="AC31" s="184"/>
      <c r="AD31" s="184"/>
      <c r="AE31" s="184"/>
      <c r="AF31" s="184"/>
      <c r="AG31" s="184"/>
      <c r="AH31" s="184"/>
      <c r="AI31" s="184"/>
      <c r="AJ31" s="184"/>
      <c r="AK31" s="184"/>
      <c r="AL31" s="184"/>
      <c r="AM31" s="184"/>
      <c r="AN31" s="184"/>
      <c r="AO31" s="184"/>
      <c r="AP31" s="184"/>
      <c r="AQ31" s="184"/>
      <c r="AR31" s="221"/>
    </row>
    <row r="32" spans="1:44" ht="16.5" customHeight="1" x14ac:dyDescent="0.2">
      <c r="A32" s="187"/>
      <c r="B32" s="184"/>
      <c r="C32" s="184"/>
      <c r="D32" s="184"/>
      <c r="E32" s="184"/>
      <c r="F32" s="184"/>
      <c r="G32" s="184"/>
      <c r="H32" s="184"/>
      <c r="I32" s="184"/>
      <c r="J32" s="184"/>
      <c r="K32" s="184"/>
      <c r="L32" s="184"/>
      <c r="M32" s="184"/>
      <c r="N32" s="184"/>
      <c r="O32" s="184"/>
      <c r="P32" s="184"/>
      <c r="Q32" s="184"/>
      <c r="R32" s="184"/>
      <c r="S32" s="184"/>
      <c r="T32" s="184"/>
      <c r="U32" s="184"/>
      <c r="V32" s="184"/>
      <c r="W32" s="184"/>
      <c r="X32" s="184"/>
      <c r="Y32" s="184"/>
      <c r="Z32" s="184"/>
      <c r="AA32" s="184"/>
      <c r="AB32" s="184"/>
      <c r="AC32" s="184"/>
      <c r="AD32" s="184"/>
      <c r="AE32" s="184"/>
      <c r="AF32" s="184"/>
      <c r="AG32" s="184"/>
      <c r="AH32" s="184"/>
      <c r="AI32" s="184"/>
      <c r="AJ32" s="184"/>
      <c r="AK32" s="184"/>
      <c r="AL32" s="184"/>
      <c r="AM32" s="184"/>
      <c r="AN32" s="184"/>
      <c r="AO32" s="184"/>
      <c r="AP32" s="184"/>
      <c r="AQ32" s="184"/>
      <c r="AR32" s="221"/>
    </row>
    <row r="33" spans="1:44" ht="16.5" customHeight="1" x14ac:dyDescent="0.2">
      <c r="A33" s="187"/>
      <c r="B33" s="184"/>
      <c r="C33" s="184"/>
      <c r="D33" s="184"/>
      <c r="E33" s="184"/>
      <c r="F33" s="184"/>
      <c r="G33" s="184"/>
      <c r="H33" s="184"/>
      <c r="I33" s="184"/>
      <c r="J33" s="184"/>
      <c r="K33" s="184"/>
      <c r="L33" s="184"/>
      <c r="M33" s="184"/>
      <c r="N33" s="184"/>
      <c r="O33" s="184"/>
      <c r="P33" s="184"/>
      <c r="Q33" s="184"/>
      <c r="R33" s="184"/>
      <c r="S33" s="184"/>
      <c r="T33" s="184"/>
      <c r="U33" s="184"/>
      <c r="V33" s="184"/>
      <c r="W33" s="184"/>
      <c r="X33" s="184"/>
      <c r="Y33" s="184"/>
      <c r="Z33" s="184"/>
      <c r="AA33" s="184"/>
      <c r="AB33" s="184"/>
      <c r="AC33" s="184"/>
      <c r="AD33" s="184"/>
      <c r="AE33" s="184"/>
      <c r="AF33" s="184"/>
      <c r="AG33" s="184"/>
      <c r="AH33" s="184"/>
      <c r="AI33" s="184"/>
      <c r="AJ33" s="184"/>
      <c r="AK33" s="184"/>
      <c r="AL33" s="184"/>
      <c r="AM33" s="184"/>
      <c r="AN33" s="184"/>
      <c r="AO33" s="184"/>
      <c r="AP33" s="184"/>
      <c r="AQ33" s="184"/>
      <c r="AR33" s="221"/>
    </row>
    <row r="34" spans="1:44" ht="16.5" customHeight="1" x14ac:dyDescent="0.2">
      <c r="A34" s="187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221"/>
    </row>
    <row r="35" spans="1:44" ht="16.5" customHeight="1" x14ac:dyDescent="0.2">
      <c r="A35" s="187"/>
      <c r="B35" s="184"/>
      <c r="C35" s="184"/>
      <c r="D35" s="184"/>
      <c r="E35" s="184"/>
      <c r="F35" s="184"/>
      <c r="G35" s="184"/>
      <c r="H35" s="184"/>
      <c r="I35" s="184"/>
      <c r="J35" s="184"/>
      <c r="K35" s="184"/>
      <c r="L35" s="184"/>
      <c r="M35" s="184"/>
      <c r="N35" s="184"/>
      <c r="O35" s="184"/>
      <c r="P35" s="184"/>
      <c r="Q35" s="184"/>
      <c r="R35" s="184"/>
      <c r="S35" s="184"/>
      <c r="T35" s="184"/>
      <c r="U35" s="184"/>
      <c r="V35" s="184"/>
      <c r="W35" s="184"/>
      <c r="X35" s="184"/>
      <c r="Y35" s="184"/>
      <c r="Z35" s="184"/>
      <c r="AA35" s="184"/>
      <c r="AB35" s="184"/>
      <c r="AC35" s="184"/>
      <c r="AD35" s="184"/>
      <c r="AE35" s="184"/>
      <c r="AF35" s="184"/>
      <c r="AG35" s="184"/>
      <c r="AH35" s="184"/>
      <c r="AI35" s="184"/>
      <c r="AJ35" s="184"/>
      <c r="AK35" s="184"/>
      <c r="AL35" s="184"/>
      <c r="AM35" s="184"/>
      <c r="AN35" s="184"/>
      <c r="AO35" s="184"/>
      <c r="AP35" s="184"/>
      <c r="AQ35" s="184"/>
      <c r="AR35" s="221"/>
    </row>
    <row r="36" spans="1:44" ht="15.75" customHeight="1" x14ac:dyDescent="0.2">
      <c r="A36" s="187"/>
      <c r="B36" s="184"/>
      <c r="C36" s="184"/>
      <c r="D36" s="184"/>
      <c r="E36" s="184"/>
      <c r="F36" s="184"/>
      <c r="G36" s="184"/>
      <c r="H36" s="184"/>
      <c r="I36" s="184"/>
      <c r="J36" s="184"/>
      <c r="K36" s="184"/>
      <c r="L36" s="184"/>
      <c r="M36" s="184"/>
      <c r="N36" s="184"/>
      <c r="O36" s="184"/>
      <c r="P36" s="184"/>
      <c r="Q36" s="184"/>
      <c r="R36" s="184"/>
      <c r="S36" s="184"/>
      <c r="T36" s="184"/>
      <c r="U36" s="184"/>
      <c r="V36" s="184"/>
      <c r="W36" s="184"/>
      <c r="X36" s="184"/>
      <c r="Y36" s="184"/>
      <c r="Z36" s="184"/>
      <c r="AA36" s="184"/>
      <c r="AB36" s="184"/>
      <c r="AC36" s="184"/>
      <c r="AD36" s="184"/>
      <c r="AE36" s="184"/>
      <c r="AF36" s="184"/>
      <c r="AG36" s="184"/>
      <c r="AH36" s="184"/>
      <c r="AI36" s="184"/>
      <c r="AJ36" s="184"/>
      <c r="AK36" s="184"/>
      <c r="AL36" s="184"/>
      <c r="AM36" s="184"/>
      <c r="AN36" s="184"/>
      <c r="AO36" s="184"/>
      <c r="AP36" s="184"/>
      <c r="AQ36" s="184"/>
      <c r="AR36" s="221"/>
    </row>
    <row r="37" spans="1:44" ht="15.75" customHeight="1" x14ac:dyDescent="0.2">
      <c r="A37" s="187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  <c r="R37" s="184"/>
      <c r="S37" s="184"/>
      <c r="T37" s="184"/>
      <c r="U37" s="184"/>
      <c r="V37" s="184"/>
      <c r="W37" s="184"/>
      <c r="X37" s="184"/>
      <c r="Y37" s="184"/>
      <c r="Z37" s="184"/>
      <c r="AA37" s="184"/>
      <c r="AB37" s="184"/>
      <c r="AC37" s="184"/>
      <c r="AD37" s="184"/>
      <c r="AE37" s="184"/>
      <c r="AF37" s="184"/>
      <c r="AG37" s="184"/>
      <c r="AH37" s="184"/>
      <c r="AI37" s="184"/>
      <c r="AJ37" s="184"/>
      <c r="AK37" s="184"/>
      <c r="AL37" s="184"/>
      <c r="AM37" s="184"/>
      <c r="AN37" s="184"/>
      <c r="AO37" s="184"/>
      <c r="AP37" s="184"/>
      <c r="AQ37" s="184"/>
      <c r="AR37" s="221"/>
    </row>
    <row r="38" spans="1:44" ht="15.75" customHeight="1" x14ac:dyDescent="0.2">
      <c r="A38" s="187"/>
      <c r="B38" s="184"/>
      <c r="C38" s="184"/>
      <c r="D38" s="184"/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184"/>
      <c r="Q38" s="184"/>
      <c r="R38" s="184"/>
      <c r="S38" s="184"/>
      <c r="T38" s="184"/>
      <c r="U38" s="184"/>
      <c r="V38" s="184"/>
      <c r="W38" s="184"/>
      <c r="X38" s="184"/>
      <c r="Y38" s="184"/>
      <c r="Z38" s="184"/>
      <c r="AA38" s="184"/>
      <c r="AB38" s="184"/>
      <c r="AC38" s="184"/>
      <c r="AD38" s="184"/>
      <c r="AE38" s="184"/>
      <c r="AF38" s="184"/>
      <c r="AG38" s="184"/>
      <c r="AH38" s="184"/>
      <c r="AI38" s="184"/>
      <c r="AJ38" s="184"/>
      <c r="AK38" s="184"/>
      <c r="AL38" s="184"/>
      <c r="AM38" s="184"/>
      <c r="AN38" s="184"/>
      <c r="AO38" s="184"/>
      <c r="AP38" s="184"/>
      <c r="AQ38" s="184"/>
      <c r="AR38" s="221"/>
    </row>
    <row r="39" spans="1:44" ht="16.5" customHeight="1" x14ac:dyDescent="0.2">
      <c r="A39" s="187"/>
      <c r="B39" s="184"/>
      <c r="C39" s="184"/>
      <c r="D39" s="184"/>
      <c r="E39" s="184"/>
      <c r="F39" s="184"/>
      <c r="G39" s="184"/>
      <c r="H39" s="184"/>
      <c r="I39" s="184"/>
      <c r="J39" s="184"/>
      <c r="K39" s="184"/>
      <c r="L39" s="184"/>
      <c r="M39" s="184"/>
      <c r="N39" s="184"/>
      <c r="O39" s="184"/>
      <c r="P39" s="184"/>
      <c r="Q39" s="184"/>
      <c r="R39" s="184"/>
      <c r="S39" s="184"/>
      <c r="T39" s="184"/>
      <c r="U39" s="184"/>
      <c r="V39" s="184"/>
      <c r="W39" s="184"/>
      <c r="X39" s="184"/>
      <c r="Y39" s="184"/>
      <c r="Z39" s="184"/>
      <c r="AA39" s="184"/>
      <c r="AB39" s="184"/>
      <c r="AC39" s="184"/>
      <c r="AD39" s="184"/>
      <c r="AE39" s="184"/>
      <c r="AF39" s="184"/>
      <c r="AG39" s="184"/>
      <c r="AH39" s="184"/>
      <c r="AI39" s="184"/>
      <c r="AJ39" s="184"/>
      <c r="AK39" s="184"/>
      <c r="AL39" s="184"/>
      <c r="AM39" s="184"/>
      <c r="AN39" s="184"/>
      <c r="AO39" s="184"/>
      <c r="AP39" s="184"/>
      <c r="AQ39" s="184"/>
      <c r="AR39" s="221"/>
    </row>
    <row r="40" spans="1:44" ht="15.75" customHeight="1" x14ac:dyDescent="0.2">
      <c r="A40" s="187"/>
      <c r="B40" s="184"/>
      <c r="C40" s="184"/>
      <c r="D40" s="184"/>
      <c r="E40" s="184"/>
      <c r="F40" s="184"/>
      <c r="G40" s="184"/>
      <c r="H40" s="184"/>
      <c r="I40" s="184"/>
      <c r="J40" s="184"/>
      <c r="K40" s="184"/>
      <c r="L40" s="184"/>
      <c r="M40" s="184"/>
      <c r="N40" s="184"/>
      <c r="O40" s="184"/>
      <c r="P40" s="184"/>
      <c r="Q40" s="184"/>
      <c r="R40" s="184"/>
      <c r="S40" s="184"/>
      <c r="T40" s="184"/>
      <c r="U40" s="184"/>
      <c r="V40" s="184"/>
      <c r="W40" s="184"/>
      <c r="X40" s="184"/>
      <c r="Y40" s="184"/>
      <c r="Z40" s="184"/>
      <c r="AA40" s="184"/>
      <c r="AB40" s="184"/>
      <c r="AC40" s="184"/>
      <c r="AD40" s="184"/>
      <c r="AE40" s="184"/>
      <c r="AF40" s="184"/>
      <c r="AG40" s="184"/>
      <c r="AH40" s="184"/>
      <c r="AI40" s="184"/>
      <c r="AJ40" s="184"/>
      <c r="AK40" s="184"/>
      <c r="AL40" s="184"/>
      <c r="AM40" s="184"/>
      <c r="AN40" s="184"/>
      <c r="AO40" s="184"/>
      <c r="AP40" s="184"/>
      <c r="AQ40" s="184"/>
      <c r="AR40" s="221"/>
    </row>
    <row r="41" spans="1:44" ht="17.25" customHeight="1" x14ac:dyDescent="0.2">
      <c r="A41" s="187"/>
      <c r="B41" s="184"/>
      <c r="C41" s="184"/>
      <c r="D41" s="184"/>
      <c r="E41" s="184"/>
      <c r="F41" s="184"/>
      <c r="G41" s="184"/>
      <c r="H41" s="184"/>
      <c r="I41" s="184"/>
      <c r="J41" s="184"/>
      <c r="K41" s="184"/>
      <c r="L41" s="184"/>
      <c r="M41" s="184"/>
      <c r="N41" s="184"/>
      <c r="O41" s="184"/>
      <c r="P41" s="184"/>
      <c r="Q41" s="184"/>
      <c r="R41" s="184"/>
      <c r="S41" s="184"/>
      <c r="T41" s="184"/>
      <c r="U41" s="184"/>
      <c r="V41" s="184"/>
      <c r="W41" s="184"/>
      <c r="X41" s="184"/>
      <c r="Y41" s="184"/>
      <c r="Z41" s="184"/>
      <c r="AA41" s="184"/>
      <c r="AB41" s="184"/>
      <c r="AC41" s="184"/>
      <c r="AD41" s="184"/>
      <c r="AE41" s="184"/>
      <c r="AF41" s="184"/>
      <c r="AG41" s="184"/>
      <c r="AH41" s="184"/>
      <c r="AI41" s="184"/>
      <c r="AJ41" s="184"/>
      <c r="AK41" s="184"/>
      <c r="AL41" s="184"/>
      <c r="AM41" s="184"/>
      <c r="AN41" s="184"/>
      <c r="AO41" s="184"/>
      <c r="AP41" s="184"/>
      <c r="AQ41" s="184"/>
      <c r="AR41" s="221"/>
    </row>
    <row r="42" spans="1:44" ht="27.75" x14ac:dyDescent="0.2">
      <c r="A42" s="1357" t="s">
        <v>362</v>
      </c>
      <c r="B42" s="1358"/>
      <c r="C42" s="1358"/>
      <c r="D42" s="1358"/>
      <c r="E42" s="1358"/>
      <c r="F42" s="1358"/>
      <c r="G42" s="1358"/>
      <c r="H42" s="1358"/>
      <c r="I42" s="1358"/>
      <c r="J42" s="1358"/>
      <c r="K42" s="1358"/>
      <c r="L42" s="1358"/>
      <c r="M42" s="1358"/>
      <c r="N42" s="1358"/>
      <c r="O42" s="1358"/>
      <c r="P42" s="1358"/>
      <c r="Q42" s="1358"/>
      <c r="R42" s="1358"/>
      <c r="S42" s="1358"/>
      <c r="T42" s="1358"/>
      <c r="U42" s="1358"/>
      <c r="V42" s="1358"/>
      <c r="W42" s="1358"/>
      <c r="X42" s="1358"/>
      <c r="Y42" s="1358"/>
      <c r="Z42" s="1358"/>
      <c r="AA42" s="1358"/>
      <c r="AB42" s="1358"/>
      <c r="AC42" s="1358"/>
      <c r="AD42" s="1358"/>
      <c r="AE42" s="1358"/>
      <c r="AF42" s="1358"/>
      <c r="AG42" s="1358"/>
      <c r="AH42" s="1358"/>
      <c r="AI42" s="1358"/>
      <c r="AJ42" s="1358"/>
      <c r="AK42" s="1358"/>
      <c r="AL42" s="1358"/>
      <c r="AM42" s="1358"/>
      <c r="AN42" s="1358"/>
      <c r="AO42" s="1358"/>
      <c r="AP42" s="1358"/>
      <c r="AQ42" s="1358"/>
      <c r="AR42" s="1359"/>
    </row>
    <row r="43" spans="1:44" ht="16.5" customHeight="1" x14ac:dyDescent="0.2">
      <c r="A43" s="187"/>
      <c r="B43" s="184"/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4"/>
      <c r="P43" s="184"/>
      <c r="Q43" s="184"/>
      <c r="R43" s="184"/>
      <c r="S43" s="184"/>
      <c r="T43" s="184"/>
      <c r="U43" s="184"/>
      <c r="V43" s="184"/>
      <c r="W43" s="184"/>
      <c r="X43" s="184"/>
      <c r="Y43" s="184"/>
      <c r="Z43" s="184"/>
      <c r="AA43" s="184"/>
      <c r="AB43" s="184"/>
      <c r="AC43" s="184"/>
      <c r="AD43" s="184"/>
      <c r="AE43" s="184"/>
      <c r="AF43" s="184" t="s">
        <v>398</v>
      </c>
      <c r="AG43" s="184"/>
      <c r="AH43" s="184"/>
      <c r="AI43" s="184"/>
      <c r="AJ43" s="184"/>
      <c r="AK43" s="184"/>
      <c r="AL43" s="184"/>
      <c r="AM43" s="184"/>
      <c r="AN43" s="184"/>
      <c r="AO43" s="184"/>
      <c r="AP43" s="184"/>
      <c r="AQ43" s="184"/>
      <c r="AR43" s="221"/>
    </row>
    <row r="44" spans="1:44" ht="15.75" customHeight="1" x14ac:dyDescent="0.2">
      <c r="A44" s="187"/>
      <c r="B44" s="184"/>
      <c r="C44" s="184"/>
      <c r="D44" s="184"/>
      <c r="E44" s="184"/>
      <c r="F44" s="184"/>
      <c r="G44" s="184"/>
      <c r="H44" s="184"/>
      <c r="I44" s="184"/>
      <c r="J44" s="184"/>
      <c r="K44" s="184"/>
      <c r="L44" s="184"/>
      <c r="M44" s="184"/>
      <c r="N44" s="184"/>
      <c r="O44" s="184"/>
      <c r="P44" s="184"/>
      <c r="Q44" s="184"/>
      <c r="R44" s="184"/>
      <c r="S44" s="184"/>
      <c r="T44" s="184"/>
      <c r="U44" s="184"/>
      <c r="V44" s="184"/>
      <c r="W44" s="184"/>
      <c r="X44" s="184"/>
      <c r="Y44" s="184"/>
      <c r="Z44" s="184"/>
      <c r="AA44" s="184"/>
      <c r="AB44" s="184"/>
      <c r="AC44" s="184"/>
      <c r="AD44" s="184"/>
      <c r="AE44" s="184"/>
      <c r="AF44" s="184"/>
      <c r="AG44" s="184"/>
      <c r="AH44" s="184"/>
      <c r="AI44" s="184"/>
      <c r="AJ44" s="184"/>
      <c r="AK44" s="184"/>
      <c r="AL44" s="184"/>
      <c r="AM44" s="184"/>
      <c r="AN44" s="184"/>
      <c r="AO44" s="184"/>
      <c r="AP44" s="184"/>
      <c r="AQ44" s="184"/>
      <c r="AR44" s="221"/>
    </row>
    <row r="45" spans="1:44" ht="16.5" customHeight="1" x14ac:dyDescent="0.2">
      <c r="A45" s="187"/>
      <c r="B45" s="184"/>
      <c r="C45" s="184"/>
      <c r="D45" s="184"/>
      <c r="E45" s="184"/>
      <c r="F45" s="184"/>
      <c r="G45" s="184"/>
      <c r="H45" s="184"/>
      <c r="I45" s="184"/>
      <c r="J45" s="184"/>
      <c r="K45" s="184"/>
      <c r="L45" s="184"/>
      <c r="M45" s="184"/>
      <c r="N45" s="184"/>
      <c r="O45" s="184"/>
      <c r="P45" s="184"/>
      <c r="Q45" s="184"/>
      <c r="R45" s="184"/>
      <c r="S45" s="184"/>
      <c r="T45" s="184"/>
      <c r="U45" s="184"/>
      <c r="V45" s="184"/>
      <c r="W45" s="184"/>
      <c r="X45" s="184"/>
      <c r="Y45" s="184"/>
      <c r="Z45" s="184"/>
      <c r="AA45" s="184"/>
      <c r="AB45" s="184"/>
      <c r="AC45" s="184"/>
      <c r="AD45" s="184"/>
      <c r="AE45" s="184"/>
      <c r="AF45" s="184"/>
      <c r="AG45" s="184"/>
      <c r="AH45" s="184"/>
      <c r="AI45" s="184"/>
      <c r="AJ45" s="184"/>
      <c r="AK45" s="184"/>
      <c r="AL45" s="184"/>
      <c r="AM45" s="184"/>
      <c r="AN45" s="184"/>
      <c r="AO45" s="184"/>
      <c r="AP45" s="184"/>
      <c r="AQ45" s="184"/>
      <c r="AR45" s="221"/>
    </row>
    <row r="46" spans="1:44" ht="14.25" customHeight="1" x14ac:dyDescent="0.2">
      <c r="A46" s="187"/>
      <c r="B46" s="184"/>
      <c r="C46" s="184"/>
      <c r="D46" s="184"/>
      <c r="E46" s="184"/>
      <c r="F46" s="184"/>
      <c r="G46" s="184"/>
      <c r="H46" s="184"/>
      <c r="I46" s="184"/>
      <c r="J46" s="184"/>
      <c r="K46" s="184"/>
      <c r="L46" s="184"/>
      <c r="M46" s="184"/>
      <c r="N46" s="184"/>
      <c r="O46" s="184"/>
      <c r="P46" s="184"/>
      <c r="Q46" s="184"/>
      <c r="R46" s="184"/>
      <c r="S46" s="184"/>
      <c r="T46" s="184"/>
      <c r="U46" s="184"/>
      <c r="V46" s="184"/>
      <c r="W46" s="184"/>
      <c r="X46" s="184"/>
      <c r="Y46" s="184"/>
      <c r="Z46" s="184"/>
      <c r="AA46" s="184"/>
      <c r="AB46" s="184"/>
      <c r="AC46" s="184"/>
      <c r="AD46" s="184"/>
      <c r="AE46" s="184"/>
      <c r="AF46" s="184"/>
      <c r="AG46" s="184"/>
      <c r="AH46" s="184"/>
      <c r="AI46" s="184"/>
      <c r="AJ46" s="184"/>
      <c r="AK46" s="184"/>
      <c r="AL46" s="184"/>
      <c r="AM46" s="184"/>
      <c r="AN46" s="184"/>
      <c r="AO46" s="184"/>
      <c r="AP46" s="184"/>
      <c r="AQ46" s="184"/>
      <c r="AR46" s="221"/>
    </row>
    <row r="47" spans="1:44" ht="16.5" customHeight="1" x14ac:dyDescent="0.2">
      <c r="A47" s="187"/>
      <c r="B47" s="184"/>
      <c r="C47" s="184"/>
      <c r="D47" s="184"/>
      <c r="E47" s="184"/>
      <c r="F47" s="184"/>
      <c r="G47" s="184"/>
      <c r="H47" s="184"/>
      <c r="I47" s="184"/>
      <c r="J47" s="184"/>
      <c r="K47" s="184"/>
      <c r="L47" s="184"/>
      <c r="M47" s="184"/>
      <c r="N47" s="184"/>
      <c r="O47" s="184"/>
      <c r="P47" s="184"/>
      <c r="Q47" s="184"/>
      <c r="R47" s="184"/>
      <c r="S47" s="184"/>
      <c r="T47" s="184"/>
      <c r="U47" s="184"/>
      <c r="V47" s="184"/>
      <c r="W47" s="184"/>
      <c r="X47" s="184"/>
      <c r="Y47" s="184"/>
      <c r="Z47" s="184"/>
      <c r="AA47" s="184"/>
      <c r="AB47" s="184"/>
      <c r="AC47" s="184"/>
      <c r="AD47" s="184"/>
      <c r="AE47" s="184"/>
      <c r="AF47" s="184"/>
      <c r="AG47" s="184"/>
      <c r="AH47" s="184"/>
      <c r="AI47" s="184"/>
      <c r="AJ47" s="184"/>
      <c r="AK47" s="184"/>
      <c r="AL47" s="184"/>
      <c r="AM47" s="184"/>
      <c r="AN47" s="184"/>
      <c r="AO47" s="184"/>
      <c r="AP47" s="184"/>
      <c r="AQ47" s="184"/>
      <c r="AR47" s="221"/>
    </row>
    <row r="48" spans="1:44" ht="16.5" customHeight="1" x14ac:dyDescent="0.2">
      <c r="A48" s="187"/>
      <c r="B48" s="184"/>
      <c r="C48" s="184"/>
      <c r="D48" s="184"/>
      <c r="E48" s="184"/>
      <c r="F48" s="184"/>
      <c r="G48" s="184"/>
      <c r="H48" s="184"/>
      <c r="I48" s="184"/>
      <c r="J48" s="184"/>
      <c r="K48" s="184"/>
      <c r="L48" s="184"/>
      <c r="M48" s="184"/>
      <c r="N48" s="184"/>
      <c r="O48" s="184"/>
      <c r="P48" s="184"/>
      <c r="Q48" s="184"/>
      <c r="R48" s="184"/>
      <c r="S48" s="184"/>
      <c r="T48" s="184"/>
      <c r="U48" s="184"/>
      <c r="V48" s="184"/>
      <c r="W48" s="184"/>
      <c r="X48" s="184"/>
      <c r="Y48" s="184"/>
      <c r="Z48" s="184"/>
      <c r="AA48" s="184"/>
      <c r="AB48" s="184"/>
      <c r="AC48" s="184"/>
      <c r="AD48" s="184"/>
      <c r="AE48" s="184"/>
      <c r="AF48" s="184"/>
      <c r="AG48" s="184"/>
      <c r="AH48" s="184"/>
      <c r="AI48" s="184"/>
      <c r="AJ48" s="184"/>
      <c r="AK48" s="184"/>
      <c r="AL48" s="184"/>
      <c r="AM48" s="184"/>
      <c r="AN48" s="184"/>
      <c r="AO48" s="184"/>
      <c r="AP48" s="184"/>
      <c r="AQ48" s="184"/>
      <c r="AR48" s="221"/>
    </row>
    <row r="49" spans="1:44" ht="16.5" customHeight="1" x14ac:dyDescent="0.2">
      <c r="A49" s="187"/>
      <c r="B49" s="184"/>
      <c r="C49" s="184"/>
      <c r="D49" s="184"/>
      <c r="E49" s="184"/>
      <c r="F49" s="184"/>
      <c r="G49" s="184"/>
      <c r="H49" s="184"/>
      <c r="I49" s="184"/>
      <c r="J49" s="184"/>
      <c r="K49" s="184"/>
      <c r="L49" s="184"/>
      <c r="M49" s="184"/>
      <c r="N49" s="184"/>
      <c r="O49" s="184"/>
      <c r="P49" s="184"/>
      <c r="Q49" s="184"/>
      <c r="R49" s="184"/>
      <c r="S49" s="184"/>
      <c r="T49" s="184"/>
      <c r="U49" s="184"/>
      <c r="V49" s="184"/>
      <c r="W49" s="184"/>
      <c r="X49" s="184"/>
      <c r="Y49" s="184"/>
      <c r="Z49" s="184"/>
      <c r="AA49" s="184"/>
      <c r="AB49" s="184"/>
      <c r="AC49" s="184"/>
      <c r="AD49" s="184"/>
      <c r="AE49" s="184"/>
      <c r="AF49" s="184"/>
      <c r="AG49" s="184"/>
      <c r="AH49" s="184"/>
      <c r="AI49" s="184"/>
      <c r="AJ49" s="184"/>
      <c r="AK49" s="184"/>
      <c r="AL49" s="184"/>
      <c r="AM49" s="184"/>
      <c r="AN49" s="184"/>
      <c r="AO49" s="184"/>
      <c r="AP49" s="184"/>
      <c r="AQ49" s="184"/>
      <c r="AR49" s="221"/>
    </row>
    <row r="50" spans="1:44" ht="16.5" customHeight="1" x14ac:dyDescent="0.2">
      <c r="A50" s="188"/>
      <c r="B50" s="186"/>
      <c r="C50" s="186"/>
      <c r="D50" s="186"/>
      <c r="E50" s="186"/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184"/>
      <c r="Q50" s="184"/>
      <c r="R50" s="184"/>
      <c r="S50" s="184"/>
      <c r="T50" s="184"/>
      <c r="U50" s="184"/>
      <c r="V50" s="184"/>
      <c r="W50" s="184"/>
      <c r="X50" s="184"/>
      <c r="Y50" s="184"/>
      <c r="Z50" s="28"/>
      <c r="AA50" s="28"/>
      <c r="AB50" s="28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</row>
    <row r="51" spans="1:44" ht="16.5" customHeight="1" x14ac:dyDescent="0.2">
      <c r="A51" s="121"/>
      <c r="B51" s="189"/>
      <c r="C51" s="189"/>
      <c r="D51" s="189"/>
      <c r="E51" s="189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28"/>
      <c r="AA51" s="28"/>
      <c r="AB51" s="140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</row>
    <row r="52" spans="1:44" ht="16.5" customHeight="1" x14ac:dyDescent="0.2">
      <c r="A52" s="121"/>
      <c r="B52" s="189"/>
      <c r="C52" s="189"/>
      <c r="D52" s="189"/>
      <c r="E52" s="189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28"/>
      <c r="AA52" s="28"/>
      <c r="AB52" s="140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</row>
    <row r="53" spans="1:44" ht="15.75" customHeight="1" x14ac:dyDescent="0.2">
      <c r="A53" s="121"/>
      <c r="B53" s="189"/>
      <c r="C53" s="189"/>
      <c r="D53" s="189"/>
      <c r="E53" s="189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28"/>
      <c r="AA53" s="28"/>
      <c r="AB53" s="140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</row>
    <row r="54" spans="1:44" ht="16.5" customHeight="1" x14ac:dyDescent="0.2">
      <c r="A54" s="121"/>
      <c r="B54" s="189"/>
      <c r="C54" s="189"/>
      <c r="D54" s="189"/>
      <c r="E54" s="189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28"/>
      <c r="AA54" s="28"/>
      <c r="AB54" s="140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</row>
    <row r="55" spans="1:44" ht="16.5" customHeight="1" x14ac:dyDescent="0.2">
      <c r="A55" s="121"/>
      <c r="B55" s="189"/>
      <c r="C55" s="189"/>
      <c r="D55" s="189"/>
      <c r="E55" s="189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28"/>
      <c r="AA55" s="28"/>
      <c r="AB55" s="140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</row>
    <row r="56" spans="1:44" ht="16.5" customHeight="1" x14ac:dyDescent="0.2">
      <c r="A56" s="121"/>
      <c r="B56" s="189"/>
      <c r="C56" s="189"/>
      <c r="D56" s="189"/>
      <c r="E56" s="189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28"/>
      <c r="AA56" s="28"/>
      <c r="AB56" s="140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</row>
    <row r="57" spans="1:44" ht="16.5" customHeight="1" x14ac:dyDescent="0.2">
      <c r="A57" s="121"/>
      <c r="B57" s="189"/>
      <c r="C57" s="189"/>
      <c r="D57" s="189"/>
      <c r="E57" s="189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28"/>
      <c r="AA57" s="28"/>
      <c r="AB57" s="140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</row>
    <row r="58" spans="1:44" ht="16.5" customHeight="1" x14ac:dyDescent="0.2">
      <c r="A58" s="121"/>
      <c r="B58" s="189"/>
      <c r="C58" s="189"/>
      <c r="D58" s="189"/>
      <c r="E58" s="189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28"/>
      <c r="AA58" s="28"/>
      <c r="AB58" s="140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</row>
    <row r="59" spans="1:44" ht="16.5" customHeight="1" x14ac:dyDescent="0.2">
      <c r="A59" s="121"/>
      <c r="B59" s="189"/>
      <c r="C59" s="189"/>
      <c r="D59" s="189"/>
      <c r="E59" s="189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28"/>
      <c r="AA59" s="28"/>
      <c r="AB59" s="140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</row>
    <row r="60" spans="1:44" ht="16.5" customHeight="1" x14ac:dyDescent="0.2">
      <c r="A60" s="121"/>
      <c r="B60" s="189"/>
      <c r="C60" s="189"/>
      <c r="D60" s="189"/>
      <c r="E60" s="189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28"/>
      <c r="AA60" s="28"/>
      <c r="AB60" s="140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</row>
    <row r="61" spans="1:44" ht="16.5" customHeight="1" x14ac:dyDescent="0.2">
      <c r="A61" s="121"/>
      <c r="B61" s="1355"/>
      <c r="C61" s="1355"/>
      <c r="D61" s="1355"/>
      <c r="E61" s="1355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28"/>
      <c r="AA61" s="28"/>
      <c r="AB61" s="140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</row>
    <row r="62" spans="1:44" ht="5.25" customHeight="1" x14ac:dyDescent="0.2">
      <c r="A62" s="121"/>
      <c r="B62" s="113"/>
      <c r="C62" s="113"/>
      <c r="D62" s="113"/>
      <c r="E62" s="113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28"/>
      <c r="AA62" s="28"/>
      <c r="AB62" s="140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</row>
    <row r="63" spans="1:44" ht="14.25" customHeight="1" x14ac:dyDescent="0.2">
      <c r="A63" s="121"/>
      <c r="B63" s="121"/>
      <c r="C63" s="121"/>
      <c r="D63" s="184"/>
      <c r="E63" s="18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21"/>
      <c r="R63" s="121"/>
      <c r="S63" s="121"/>
      <c r="T63" s="121"/>
      <c r="U63" s="190"/>
      <c r="V63" s="190"/>
      <c r="W63" s="190"/>
      <c r="X63" s="190"/>
      <c r="Y63" s="190"/>
      <c r="Z63" s="190"/>
      <c r="AA63" s="190"/>
      <c r="AB63" s="140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</row>
    <row r="64" spans="1:44" ht="14.25" customHeight="1" x14ac:dyDescent="0.2">
      <c r="A64" s="121"/>
      <c r="B64" s="116"/>
      <c r="C64" s="116"/>
      <c r="D64" s="116"/>
      <c r="E64" s="116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28"/>
      <c r="AA64" s="28"/>
      <c r="AB64" s="140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</row>
    <row r="65" spans="1:44" ht="14.25" customHeight="1" x14ac:dyDescent="0.2">
      <c r="A65" s="121"/>
      <c r="B65" s="113"/>
      <c r="C65" s="113"/>
      <c r="D65" s="113"/>
      <c r="E65" s="113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28"/>
      <c r="AA65" s="28"/>
      <c r="AB65" s="140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</row>
    <row r="66" spans="1:44" ht="14.25" x14ac:dyDescent="0.2">
      <c r="A66" s="140"/>
      <c r="B66" s="140"/>
      <c r="C66" s="140"/>
      <c r="D66" s="140"/>
      <c r="E66" s="140"/>
      <c r="F66" s="28"/>
      <c r="G66" s="140"/>
      <c r="H66" s="140"/>
      <c r="I66" s="140"/>
      <c r="J66" s="140"/>
      <c r="K66" s="140"/>
      <c r="L66" s="140"/>
      <c r="M66" s="140"/>
      <c r="N66" s="140"/>
      <c r="O66" s="140"/>
      <c r="P66" s="140"/>
      <c r="Q66" s="140"/>
      <c r="R66" s="140"/>
      <c r="S66" s="140"/>
      <c r="T66" s="140"/>
      <c r="U66" s="140"/>
      <c r="V66" s="140"/>
      <c r="W66" s="140"/>
      <c r="X66" s="140"/>
      <c r="Y66" s="140"/>
      <c r="Z66" s="140"/>
      <c r="AA66" s="140"/>
      <c r="AB66" s="140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</row>
    <row r="67" spans="1:44" ht="14.25" x14ac:dyDescent="0.2">
      <c r="A67" s="140"/>
      <c r="B67" s="140"/>
      <c r="C67" s="140"/>
      <c r="D67" s="140"/>
      <c r="E67" s="140"/>
      <c r="F67" s="28"/>
      <c r="G67" s="140"/>
      <c r="H67" s="140"/>
      <c r="I67" s="140"/>
      <c r="J67" s="140"/>
      <c r="K67" s="140"/>
      <c r="L67" s="140"/>
      <c r="M67" s="140"/>
      <c r="N67" s="140"/>
      <c r="O67" s="140"/>
      <c r="P67" s="140"/>
      <c r="Q67" s="140"/>
      <c r="R67" s="140"/>
      <c r="S67" s="140"/>
      <c r="T67" s="140"/>
      <c r="U67" s="140"/>
      <c r="V67" s="140"/>
      <c r="W67" s="140"/>
      <c r="X67" s="140"/>
      <c r="Y67" s="140"/>
      <c r="Z67" s="140"/>
      <c r="AA67" s="140"/>
      <c r="AB67" s="140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</row>
    <row r="68" spans="1:44" ht="14.25" x14ac:dyDescent="0.2">
      <c r="A68" s="140"/>
      <c r="B68" s="140"/>
      <c r="C68" s="140"/>
      <c r="D68" s="140"/>
      <c r="E68" s="140"/>
      <c r="F68" s="28"/>
      <c r="G68" s="140"/>
      <c r="H68" s="140"/>
      <c r="I68" s="140"/>
      <c r="J68" s="140"/>
      <c r="K68" s="140"/>
      <c r="L68" s="140"/>
      <c r="M68" s="140"/>
      <c r="N68" s="140"/>
      <c r="O68" s="140"/>
      <c r="P68" s="140"/>
      <c r="Q68" s="140"/>
      <c r="R68" s="140"/>
      <c r="S68" s="140"/>
      <c r="T68" s="140"/>
      <c r="U68" s="140"/>
      <c r="V68" s="140"/>
      <c r="W68" s="140"/>
      <c r="X68" s="140"/>
      <c r="Y68" s="140"/>
      <c r="Z68" s="140"/>
      <c r="AA68" s="140"/>
      <c r="AB68" s="140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</row>
    <row r="69" spans="1:44" ht="14.25" x14ac:dyDescent="0.2">
      <c r="A69" s="140"/>
      <c r="B69" s="140"/>
      <c r="C69" s="140"/>
      <c r="D69" s="140"/>
      <c r="E69" s="140"/>
      <c r="F69" s="28"/>
      <c r="G69" s="140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</row>
    <row r="70" spans="1:44" ht="14.25" x14ac:dyDescent="0.2">
      <c r="A70" s="140"/>
      <c r="B70" s="140"/>
      <c r="C70" s="140"/>
      <c r="D70" s="140"/>
      <c r="E70" s="140"/>
      <c r="F70" s="28"/>
      <c r="G70" s="140"/>
      <c r="H70" s="140"/>
      <c r="I70" s="140"/>
      <c r="J70" s="140"/>
      <c r="K70" s="140"/>
      <c r="L70" s="140"/>
      <c r="M70" s="140"/>
      <c r="N70" s="140"/>
      <c r="O70" s="140"/>
      <c r="P70" s="140"/>
      <c r="Q70" s="140"/>
      <c r="R70" s="140"/>
      <c r="S70" s="140"/>
      <c r="T70" s="140"/>
      <c r="U70" s="140"/>
      <c r="V70" s="140"/>
      <c r="W70" s="140"/>
      <c r="X70" s="140"/>
      <c r="Y70" s="140"/>
      <c r="Z70" s="140"/>
      <c r="AA70" s="140"/>
      <c r="AB70" s="140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</row>
    <row r="71" spans="1:44" ht="14.25" x14ac:dyDescent="0.2">
      <c r="A71" s="140"/>
      <c r="B71" s="140"/>
      <c r="C71" s="140"/>
      <c r="D71" s="140"/>
      <c r="E71" s="140"/>
      <c r="F71" s="28"/>
      <c r="G71" s="140"/>
      <c r="H71" s="140"/>
      <c r="I71" s="140"/>
      <c r="J71" s="140"/>
      <c r="K71" s="140"/>
      <c r="L71" s="140"/>
      <c r="M71" s="140"/>
      <c r="N71" s="140"/>
      <c r="O71" s="140"/>
      <c r="P71" s="140"/>
      <c r="Q71" s="140"/>
      <c r="R71" s="140"/>
      <c r="S71" s="140"/>
      <c r="T71" s="140"/>
      <c r="U71" s="140"/>
      <c r="V71" s="140"/>
      <c r="W71" s="140"/>
      <c r="X71" s="140"/>
      <c r="Y71" s="140"/>
      <c r="Z71" s="140"/>
      <c r="AA71" s="140"/>
      <c r="AB71" s="140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</row>
    <row r="72" spans="1:44" ht="14.25" x14ac:dyDescent="0.2">
      <c r="A72" s="140"/>
      <c r="B72" s="140"/>
      <c r="C72" s="140"/>
      <c r="D72" s="140"/>
      <c r="E72" s="140"/>
      <c r="F72" s="28"/>
      <c r="G72" s="140"/>
      <c r="H72" s="140"/>
      <c r="I72" s="140"/>
      <c r="J72" s="140"/>
      <c r="K72" s="140"/>
      <c r="L72" s="140"/>
      <c r="M72" s="140"/>
      <c r="N72" s="140"/>
      <c r="O72" s="140"/>
      <c r="P72" s="140"/>
      <c r="Q72" s="140"/>
      <c r="R72" s="140"/>
      <c r="S72" s="140"/>
      <c r="T72" s="140"/>
      <c r="U72" s="140"/>
      <c r="V72" s="140"/>
      <c r="W72" s="140"/>
      <c r="X72" s="140"/>
      <c r="Y72" s="140"/>
      <c r="Z72" s="140"/>
      <c r="AA72" s="140"/>
      <c r="AB72" s="140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</row>
    <row r="73" spans="1:44" ht="14.25" x14ac:dyDescent="0.2">
      <c r="A73" s="140"/>
      <c r="B73" s="140"/>
      <c r="C73" s="140"/>
      <c r="D73" s="140"/>
      <c r="E73" s="140"/>
      <c r="F73" s="28"/>
      <c r="G73" s="140"/>
      <c r="H73" s="140"/>
      <c r="I73" s="140"/>
      <c r="J73" s="140"/>
      <c r="K73" s="140"/>
      <c r="L73" s="140"/>
      <c r="M73" s="140"/>
      <c r="N73" s="140"/>
      <c r="O73" s="140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</row>
    <row r="74" spans="1:44" ht="14.25" x14ac:dyDescent="0.2">
      <c r="A74" s="140"/>
      <c r="B74" s="140"/>
      <c r="C74" s="140"/>
      <c r="D74" s="140"/>
      <c r="E74" s="140"/>
      <c r="F74" s="28"/>
      <c r="G74" s="140"/>
      <c r="H74" s="140"/>
      <c r="I74" s="140"/>
      <c r="J74" s="140"/>
      <c r="K74" s="140"/>
      <c r="L74" s="140"/>
      <c r="M74" s="140"/>
      <c r="N74" s="140"/>
      <c r="O74" s="140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</row>
    <row r="75" spans="1:44" ht="14.25" x14ac:dyDescent="0.2">
      <c r="A75" s="140"/>
      <c r="B75" s="140"/>
      <c r="C75" s="140"/>
      <c r="D75" s="140"/>
      <c r="E75" s="140"/>
      <c r="F75" s="28"/>
      <c r="G75" s="140"/>
      <c r="H75" s="140"/>
      <c r="I75" s="140"/>
      <c r="J75" s="140"/>
      <c r="K75" s="140"/>
      <c r="L75" s="140"/>
      <c r="M75" s="140"/>
      <c r="N75" s="140"/>
      <c r="O75" s="140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</row>
    <row r="76" spans="1:44" ht="14.25" x14ac:dyDescent="0.2">
      <c r="A76" s="140"/>
      <c r="B76" s="140"/>
      <c r="C76" s="140"/>
      <c r="D76" s="140"/>
      <c r="E76" s="140"/>
      <c r="F76" s="28"/>
      <c r="G76" s="140"/>
      <c r="H76" s="140"/>
      <c r="I76" s="140"/>
      <c r="J76" s="140"/>
      <c r="K76" s="140"/>
      <c r="L76" s="140"/>
      <c r="M76" s="140"/>
      <c r="N76" s="140"/>
      <c r="O76" s="140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</row>
    <row r="77" spans="1:44" ht="14.25" x14ac:dyDescent="0.2">
      <c r="A77" s="140"/>
      <c r="B77" s="140"/>
      <c r="C77" s="140"/>
      <c r="D77" s="140"/>
      <c r="E77" s="140"/>
      <c r="F77" s="28"/>
      <c r="G77" s="140"/>
      <c r="H77" s="140"/>
      <c r="I77" s="140"/>
      <c r="J77" s="140"/>
      <c r="K77" s="140"/>
      <c r="L77" s="140"/>
      <c r="M77" s="140"/>
      <c r="N77" s="140"/>
      <c r="O77" s="140"/>
      <c r="P77" s="140"/>
      <c r="Q77" s="140"/>
      <c r="R77" s="140"/>
      <c r="S77" s="140"/>
      <c r="T77" s="140"/>
      <c r="U77" s="140"/>
      <c r="V77" s="140"/>
      <c r="W77" s="140"/>
      <c r="X77" s="140"/>
      <c r="Y77" s="140"/>
      <c r="Z77" s="140"/>
      <c r="AA77" s="140"/>
      <c r="AB77" s="140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</row>
    <row r="78" spans="1:44" ht="14.25" x14ac:dyDescent="0.2">
      <c r="A78" s="140"/>
      <c r="B78" s="140"/>
      <c r="C78" s="140"/>
      <c r="D78" s="140"/>
      <c r="E78" s="140"/>
      <c r="F78" s="28"/>
      <c r="G78" s="140"/>
      <c r="H78" s="140"/>
      <c r="I78" s="140"/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</row>
    <row r="79" spans="1:44" ht="14.25" x14ac:dyDescent="0.2">
      <c r="A79" s="140"/>
      <c r="B79" s="140"/>
      <c r="C79" s="140"/>
      <c r="D79" s="140"/>
      <c r="E79" s="140"/>
      <c r="F79" s="28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</row>
    <row r="80" spans="1:44" ht="14.25" x14ac:dyDescent="0.2">
      <c r="A80" s="140"/>
      <c r="B80" s="140"/>
      <c r="C80" s="140"/>
      <c r="D80" s="140"/>
      <c r="E80" s="140"/>
      <c r="F80" s="28"/>
      <c r="G80" s="140"/>
      <c r="H80" s="140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</row>
    <row r="81" spans="1:44" ht="14.25" x14ac:dyDescent="0.2">
      <c r="A81" s="140"/>
      <c r="B81" s="140"/>
      <c r="C81" s="140"/>
      <c r="D81" s="140"/>
      <c r="E81" s="140"/>
      <c r="F81" s="28"/>
      <c r="G81" s="140"/>
      <c r="H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  <c r="X81" s="140"/>
      <c r="Y81" s="140"/>
      <c r="Z81" s="140"/>
      <c r="AA81" s="140"/>
      <c r="AB81" s="140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</row>
    <row r="82" spans="1:44" ht="14.25" x14ac:dyDescent="0.2">
      <c r="A82" s="140"/>
      <c r="B82" s="140"/>
      <c r="C82" s="140"/>
      <c r="D82" s="140"/>
      <c r="E82" s="140"/>
      <c r="F82" s="28"/>
      <c r="G82" s="140"/>
      <c r="H82" s="140"/>
      <c r="I82" s="140"/>
      <c r="J82" s="140"/>
      <c r="K82" s="140"/>
      <c r="L82" s="140"/>
      <c r="M82" s="140"/>
      <c r="N82" s="140"/>
      <c r="O82" s="140"/>
      <c r="P82" s="140"/>
      <c r="Q82" s="140"/>
      <c r="R82" s="140"/>
      <c r="S82" s="140"/>
      <c r="T82" s="140"/>
      <c r="U82" s="140"/>
      <c r="V82" s="140"/>
      <c r="W82" s="140"/>
      <c r="X82" s="140"/>
      <c r="Y82" s="140"/>
      <c r="Z82" s="140"/>
      <c r="AA82" s="140"/>
      <c r="AB82" s="140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</row>
    <row r="83" spans="1:44" ht="14.25" x14ac:dyDescent="0.2">
      <c r="A83" s="140"/>
      <c r="B83" s="140"/>
      <c r="C83" s="140"/>
      <c r="D83" s="140"/>
      <c r="E83" s="140"/>
      <c r="F83" s="28"/>
      <c r="G83" s="140"/>
      <c r="H83" s="140"/>
      <c r="I83" s="140"/>
      <c r="J83" s="140"/>
      <c r="K83" s="140"/>
      <c r="L83" s="140"/>
      <c r="M83" s="140"/>
      <c r="N83" s="140"/>
      <c r="O83" s="140"/>
      <c r="P83" s="140"/>
      <c r="Q83" s="140"/>
      <c r="R83" s="140"/>
      <c r="S83" s="140"/>
      <c r="T83" s="140"/>
      <c r="U83" s="140"/>
      <c r="V83" s="140"/>
      <c r="W83" s="140"/>
      <c r="X83" s="140"/>
      <c r="Y83" s="140"/>
      <c r="Z83" s="140"/>
      <c r="AA83" s="140"/>
      <c r="AB83" s="140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</row>
    <row r="84" spans="1:44" ht="14.25" x14ac:dyDescent="0.2">
      <c r="A84" s="140"/>
      <c r="B84" s="140"/>
      <c r="C84" s="140"/>
      <c r="D84" s="140"/>
      <c r="E84" s="140"/>
      <c r="F84" s="28"/>
      <c r="G84" s="140"/>
      <c r="H84" s="140"/>
      <c r="I84" s="140"/>
      <c r="J84" s="140"/>
      <c r="K84" s="140"/>
      <c r="L84" s="140"/>
      <c r="M84" s="140"/>
      <c r="N84" s="140"/>
      <c r="O84" s="140"/>
      <c r="P84" s="140"/>
      <c r="Q84" s="140"/>
      <c r="R84" s="140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</row>
    <row r="85" spans="1:44" ht="14.25" x14ac:dyDescent="0.2">
      <c r="A85" s="140"/>
      <c r="B85" s="140"/>
      <c r="C85" s="140"/>
      <c r="D85" s="140"/>
      <c r="E85" s="140"/>
      <c r="F85" s="28"/>
      <c r="G85" s="140"/>
      <c r="H85" s="140"/>
      <c r="I85" s="140"/>
      <c r="J85" s="140"/>
      <c r="K85" s="140"/>
      <c r="L85" s="140"/>
      <c r="M85" s="140"/>
      <c r="N85" s="140"/>
      <c r="O85" s="140"/>
      <c r="P85" s="140"/>
      <c r="Q85" s="140"/>
      <c r="R85" s="140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</row>
    <row r="86" spans="1:44" ht="14.25" x14ac:dyDescent="0.2">
      <c r="A86" s="140"/>
      <c r="B86" s="140"/>
      <c r="C86" s="140"/>
      <c r="D86" s="140"/>
      <c r="E86" s="140"/>
      <c r="F86" s="28"/>
      <c r="G86" s="140"/>
      <c r="H86" s="140"/>
      <c r="I86" s="140"/>
      <c r="J86" s="140"/>
      <c r="K86" s="140"/>
      <c r="L86" s="140"/>
      <c r="M86" s="140"/>
      <c r="N86" s="140"/>
      <c r="O86" s="140"/>
      <c r="P86" s="140"/>
      <c r="Q86" s="140"/>
      <c r="R86" s="140"/>
      <c r="S86" s="140"/>
      <c r="T86" s="140"/>
      <c r="U86" s="140"/>
      <c r="V86" s="140"/>
      <c r="W86" s="140"/>
      <c r="X86" s="140"/>
      <c r="Y86" s="140"/>
      <c r="Z86" s="140"/>
      <c r="AA86" s="140"/>
      <c r="AB86" s="140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</row>
    <row r="87" spans="1:44" ht="14.25" x14ac:dyDescent="0.2">
      <c r="A87" s="140"/>
      <c r="B87" s="140"/>
      <c r="C87" s="140"/>
      <c r="D87" s="140"/>
      <c r="E87" s="140"/>
      <c r="F87" s="28"/>
      <c r="G87" s="140"/>
      <c r="H87" s="140"/>
      <c r="I87" s="140"/>
      <c r="J87" s="140"/>
      <c r="K87" s="140"/>
      <c r="L87" s="140"/>
      <c r="M87" s="140"/>
      <c r="N87" s="140"/>
      <c r="O87" s="140"/>
      <c r="P87" s="140"/>
      <c r="Q87" s="140"/>
      <c r="R87" s="140"/>
      <c r="S87" s="140"/>
      <c r="T87" s="140"/>
      <c r="U87" s="140"/>
      <c r="V87" s="140"/>
      <c r="W87" s="140"/>
      <c r="X87" s="140"/>
      <c r="Y87" s="140"/>
      <c r="Z87" s="140"/>
      <c r="AA87" s="140"/>
      <c r="AB87" s="140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</row>
    <row r="88" spans="1:44" ht="14.25" x14ac:dyDescent="0.2">
      <c r="A88" s="140"/>
      <c r="B88" s="140"/>
      <c r="C88" s="140"/>
      <c r="D88" s="140"/>
      <c r="E88" s="140"/>
      <c r="F88" s="28"/>
      <c r="G88" s="140"/>
      <c r="H88" s="140"/>
      <c r="I88" s="140"/>
      <c r="J88" s="140"/>
      <c r="K88" s="140"/>
      <c r="L88" s="140"/>
      <c r="M88" s="140"/>
      <c r="N88" s="140"/>
      <c r="O88" s="140"/>
      <c r="P88" s="140"/>
      <c r="Q88" s="140"/>
      <c r="R88" s="140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</row>
    <row r="89" spans="1:44" ht="14.25" x14ac:dyDescent="0.2">
      <c r="A89" s="140"/>
      <c r="B89" s="140"/>
      <c r="C89" s="140"/>
      <c r="D89" s="140"/>
      <c r="E89" s="140"/>
      <c r="F89" s="28"/>
      <c r="G89" s="140"/>
      <c r="H89" s="140"/>
      <c r="I89" s="140"/>
      <c r="J89" s="140"/>
      <c r="K89" s="140"/>
      <c r="L89" s="140"/>
      <c r="M89" s="140"/>
      <c r="N89" s="140"/>
      <c r="O89" s="140"/>
      <c r="P89" s="140"/>
      <c r="Q89" s="140"/>
      <c r="R89" s="140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</row>
    <row r="90" spans="1:44" ht="14.25" x14ac:dyDescent="0.2">
      <c r="A90" s="140"/>
      <c r="B90" s="140"/>
      <c r="C90" s="140"/>
      <c r="D90" s="140"/>
      <c r="E90" s="140"/>
      <c r="F90" s="28"/>
      <c r="G90" s="140"/>
      <c r="H90" s="140"/>
      <c r="I90" s="140"/>
      <c r="J90" s="140"/>
      <c r="K90" s="140"/>
      <c r="L90" s="140"/>
      <c r="M90" s="140"/>
      <c r="N90" s="140"/>
      <c r="O90" s="140"/>
      <c r="P90" s="140"/>
      <c r="Q90" s="140"/>
      <c r="R90" s="140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</row>
    <row r="91" spans="1:44" ht="14.25" x14ac:dyDescent="0.2">
      <c r="A91" s="140"/>
      <c r="B91" s="140"/>
      <c r="C91" s="140"/>
      <c r="D91" s="140"/>
      <c r="E91" s="140"/>
      <c r="F91" s="28"/>
      <c r="G91" s="140"/>
      <c r="H91" s="140"/>
      <c r="I91" s="140"/>
      <c r="J91" s="140"/>
      <c r="K91" s="140"/>
      <c r="L91" s="140"/>
      <c r="M91" s="140"/>
      <c r="N91" s="140"/>
      <c r="O91" s="140"/>
      <c r="P91" s="140"/>
      <c r="Q91" s="140"/>
      <c r="R91" s="140"/>
      <c r="S91" s="140"/>
      <c r="T91" s="140"/>
      <c r="U91" s="140"/>
      <c r="V91" s="140"/>
      <c r="W91" s="140"/>
      <c r="X91" s="140"/>
      <c r="Y91" s="140"/>
      <c r="Z91" s="140"/>
      <c r="AA91" s="140"/>
      <c r="AB91" s="140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</row>
    <row r="92" spans="1:44" ht="14.25" x14ac:dyDescent="0.2">
      <c r="A92" s="140"/>
      <c r="B92" s="140"/>
      <c r="C92" s="140"/>
      <c r="D92" s="140"/>
      <c r="E92" s="140"/>
      <c r="F92" s="28"/>
      <c r="G92" s="140"/>
      <c r="H92" s="140"/>
      <c r="I92" s="140"/>
      <c r="J92" s="140"/>
      <c r="K92" s="140"/>
      <c r="L92" s="140"/>
      <c r="M92" s="140"/>
      <c r="N92" s="140"/>
      <c r="O92" s="140"/>
      <c r="P92" s="140"/>
      <c r="Q92" s="140"/>
      <c r="R92" s="140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</row>
    <row r="93" spans="1:44" ht="14.25" x14ac:dyDescent="0.2">
      <c r="A93" s="140"/>
      <c r="B93" s="140"/>
      <c r="C93" s="140"/>
      <c r="D93" s="140"/>
      <c r="E93" s="140"/>
      <c r="F93" s="28"/>
      <c r="G93" s="140"/>
      <c r="H93" s="140"/>
      <c r="I93" s="140"/>
      <c r="J93" s="140"/>
      <c r="K93" s="140"/>
      <c r="L93" s="140"/>
      <c r="M93" s="140"/>
      <c r="N93" s="140"/>
      <c r="O93" s="140"/>
      <c r="P93" s="140"/>
      <c r="Q93" s="140"/>
      <c r="R93" s="140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</row>
    <row r="94" spans="1:44" ht="14.25" x14ac:dyDescent="0.2">
      <c r="A94" s="140"/>
      <c r="B94" s="140"/>
      <c r="C94" s="140"/>
      <c r="D94" s="140"/>
      <c r="E94" s="140"/>
      <c r="F94" s="28"/>
      <c r="G94" s="140"/>
      <c r="H94" s="140"/>
      <c r="I94" s="140"/>
      <c r="J94" s="140"/>
      <c r="K94" s="140"/>
      <c r="L94" s="140"/>
      <c r="M94" s="140"/>
      <c r="N94" s="140"/>
      <c r="O94" s="140"/>
      <c r="P94" s="140"/>
      <c r="Q94" s="140"/>
      <c r="R94" s="140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</row>
    <row r="95" spans="1:44" ht="14.25" x14ac:dyDescent="0.2">
      <c r="A95" s="140"/>
      <c r="B95" s="140"/>
      <c r="C95" s="140"/>
      <c r="D95" s="140"/>
      <c r="E95" s="140"/>
      <c r="F95" s="28"/>
      <c r="G95" s="140"/>
      <c r="H95" s="140"/>
      <c r="I95" s="140"/>
      <c r="J95" s="140"/>
      <c r="K95" s="140"/>
      <c r="L95" s="140"/>
      <c r="M95" s="140"/>
      <c r="N95" s="140"/>
      <c r="O95" s="140"/>
      <c r="P95" s="140"/>
      <c r="Q95" s="140"/>
      <c r="R95" s="140"/>
      <c r="S95" s="140"/>
      <c r="T95" s="140"/>
      <c r="U95" s="140"/>
      <c r="V95" s="140"/>
      <c r="W95" s="140"/>
      <c r="X95" s="140"/>
      <c r="Y95" s="140"/>
      <c r="Z95" s="140"/>
      <c r="AA95" s="140"/>
      <c r="AB95" s="140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</row>
    <row r="96" spans="1:44" ht="14.25" x14ac:dyDescent="0.2">
      <c r="A96" s="140"/>
      <c r="B96" s="140"/>
      <c r="C96" s="140"/>
      <c r="D96" s="140"/>
      <c r="E96" s="140"/>
      <c r="F96" s="28"/>
      <c r="G96" s="140"/>
      <c r="H96" s="140"/>
      <c r="I96" s="140"/>
      <c r="J96" s="140"/>
      <c r="K96" s="140"/>
      <c r="L96" s="140"/>
      <c r="M96" s="140"/>
      <c r="N96" s="140"/>
      <c r="O96" s="140"/>
      <c r="P96" s="140"/>
      <c r="Q96" s="140"/>
      <c r="R96" s="140"/>
      <c r="S96" s="140"/>
      <c r="T96" s="140"/>
      <c r="U96" s="140"/>
      <c r="V96" s="140"/>
      <c r="W96" s="140"/>
      <c r="X96" s="140"/>
      <c r="Y96" s="140"/>
      <c r="Z96" s="140"/>
      <c r="AA96" s="140"/>
      <c r="AB96" s="140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</row>
    <row r="97" spans="1:44" ht="14.25" x14ac:dyDescent="0.2">
      <c r="A97" s="140"/>
      <c r="B97" s="140"/>
      <c r="C97" s="140"/>
      <c r="D97" s="140"/>
      <c r="E97" s="140"/>
      <c r="F97" s="28"/>
      <c r="G97" s="140"/>
      <c r="H97" s="140"/>
      <c r="I97" s="140"/>
      <c r="J97" s="140"/>
      <c r="K97" s="140"/>
      <c r="L97" s="140"/>
      <c r="M97" s="140"/>
      <c r="N97" s="140"/>
      <c r="O97" s="140"/>
      <c r="P97" s="140"/>
      <c r="Q97" s="140"/>
      <c r="R97" s="140"/>
      <c r="S97" s="140"/>
      <c r="T97" s="140"/>
      <c r="U97" s="140"/>
      <c r="V97" s="140"/>
      <c r="W97" s="140"/>
      <c r="X97" s="140"/>
      <c r="Y97" s="140"/>
      <c r="Z97" s="140"/>
      <c r="AA97" s="140"/>
      <c r="AB97" s="140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</row>
    <row r="98" spans="1:44" ht="14.25" x14ac:dyDescent="0.2">
      <c r="A98" s="140"/>
      <c r="B98" s="140"/>
      <c r="C98" s="140"/>
      <c r="D98" s="140"/>
      <c r="E98" s="140"/>
      <c r="F98" s="28"/>
      <c r="G98" s="140"/>
      <c r="H98" s="140"/>
      <c r="I98" s="140"/>
      <c r="J98" s="140"/>
      <c r="K98" s="140"/>
      <c r="L98" s="140"/>
      <c r="M98" s="140"/>
      <c r="N98" s="140"/>
      <c r="O98" s="140"/>
      <c r="P98" s="140"/>
      <c r="Q98" s="140"/>
      <c r="R98" s="140"/>
      <c r="S98" s="140"/>
      <c r="T98" s="140"/>
      <c r="U98" s="140"/>
      <c r="V98" s="140"/>
      <c r="W98" s="140"/>
      <c r="X98" s="140"/>
      <c r="Y98" s="140"/>
      <c r="Z98" s="140"/>
      <c r="AA98" s="140"/>
      <c r="AB98" s="140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</row>
    <row r="99" spans="1:44" ht="14.25" x14ac:dyDescent="0.2">
      <c r="A99" s="140"/>
      <c r="B99" s="140"/>
      <c r="C99" s="140"/>
      <c r="D99" s="140"/>
      <c r="E99" s="140"/>
      <c r="F99" s="28"/>
      <c r="G99" s="140"/>
      <c r="H99" s="140"/>
      <c r="I99" s="140"/>
      <c r="J99" s="140"/>
      <c r="K99" s="140"/>
      <c r="L99" s="140"/>
      <c r="M99" s="140"/>
      <c r="N99" s="140"/>
      <c r="O99" s="140"/>
      <c r="P99" s="140"/>
      <c r="Q99" s="140"/>
      <c r="R99" s="140"/>
      <c r="S99" s="140"/>
      <c r="T99" s="140"/>
      <c r="U99" s="140"/>
      <c r="V99" s="140"/>
      <c r="W99" s="140"/>
      <c r="X99" s="140"/>
      <c r="Y99" s="140"/>
      <c r="Z99" s="140"/>
      <c r="AA99" s="140"/>
      <c r="AB99" s="140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</row>
    <row r="100" spans="1:44" ht="14.25" x14ac:dyDescent="0.2">
      <c r="A100" s="140"/>
      <c r="B100" s="140"/>
      <c r="C100" s="140"/>
      <c r="D100" s="140"/>
      <c r="E100" s="140"/>
      <c r="F100" s="28"/>
      <c r="G100" s="140"/>
      <c r="H100" s="140"/>
      <c r="I100" s="140"/>
      <c r="J100" s="140"/>
      <c r="K100" s="140"/>
      <c r="L100" s="140"/>
      <c r="M100" s="140"/>
      <c r="N100" s="140"/>
      <c r="O100" s="140"/>
      <c r="P100" s="140"/>
      <c r="Q100" s="140"/>
      <c r="R100" s="140"/>
      <c r="S100" s="140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</row>
    <row r="101" spans="1:44" ht="14.25" x14ac:dyDescent="0.2">
      <c r="A101" s="140"/>
      <c r="B101" s="140"/>
      <c r="C101" s="140"/>
      <c r="D101" s="140"/>
      <c r="E101" s="140"/>
      <c r="F101" s="28"/>
      <c r="G101" s="140"/>
      <c r="H101" s="140"/>
      <c r="I101" s="140"/>
      <c r="J101" s="140"/>
      <c r="K101" s="140"/>
      <c r="L101" s="140"/>
      <c r="M101" s="140"/>
      <c r="N101" s="140"/>
      <c r="O101" s="140"/>
      <c r="P101" s="140"/>
      <c r="Q101" s="140"/>
      <c r="R101" s="140"/>
      <c r="S101" s="140"/>
      <c r="T101" s="140"/>
      <c r="U101" s="140"/>
      <c r="V101" s="140"/>
      <c r="W101" s="140"/>
      <c r="X101" s="140"/>
      <c r="Y101" s="140"/>
      <c r="Z101" s="140"/>
      <c r="AA101" s="140"/>
      <c r="AB101" s="140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</row>
    <row r="102" spans="1:44" ht="14.25" x14ac:dyDescent="0.2">
      <c r="A102" s="140"/>
      <c r="B102" s="140"/>
      <c r="C102" s="140"/>
      <c r="D102" s="140"/>
      <c r="E102" s="140"/>
      <c r="F102" s="28"/>
      <c r="G102" s="140"/>
      <c r="H102" s="140"/>
      <c r="I102" s="140"/>
      <c r="J102" s="140"/>
      <c r="K102" s="140"/>
      <c r="L102" s="140"/>
      <c r="M102" s="140"/>
      <c r="N102" s="140"/>
      <c r="O102" s="140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</row>
    <row r="103" spans="1:44" ht="14.25" x14ac:dyDescent="0.2">
      <c r="A103" s="140"/>
      <c r="B103" s="140"/>
      <c r="C103" s="140"/>
      <c r="D103" s="140"/>
      <c r="E103" s="140"/>
      <c r="F103" s="28"/>
      <c r="G103" s="140"/>
      <c r="H103" s="140"/>
      <c r="I103" s="140"/>
      <c r="J103" s="140"/>
      <c r="K103" s="140"/>
      <c r="L103" s="140"/>
      <c r="M103" s="140"/>
      <c r="N103" s="140"/>
      <c r="O103" s="140"/>
      <c r="P103" s="140"/>
      <c r="Q103" s="140"/>
      <c r="R103" s="140"/>
      <c r="S103" s="140"/>
      <c r="T103" s="140"/>
      <c r="U103" s="140"/>
      <c r="V103" s="140"/>
      <c r="W103" s="140"/>
      <c r="X103" s="140"/>
      <c r="Y103" s="140"/>
      <c r="Z103" s="140"/>
      <c r="AA103" s="140"/>
      <c r="AB103" s="140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</row>
    <row r="104" spans="1:44" ht="14.25" x14ac:dyDescent="0.2">
      <c r="A104" s="140"/>
      <c r="B104" s="140"/>
      <c r="C104" s="140"/>
      <c r="D104" s="140"/>
      <c r="E104" s="140"/>
      <c r="F104" s="28"/>
      <c r="G104" s="140"/>
      <c r="H104" s="140"/>
      <c r="I104" s="140"/>
      <c r="J104" s="140"/>
      <c r="K104" s="140"/>
      <c r="L104" s="140"/>
      <c r="M104" s="140"/>
      <c r="N104" s="140"/>
      <c r="O104" s="140"/>
      <c r="P104" s="140"/>
      <c r="Q104" s="140"/>
      <c r="R104" s="140"/>
      <c r="S104" s="140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</row>
    <row r="105" spans="1:44" ht="14.25" x14ac:dyDescent="0.2">
      <c r="A105" s="140"/>
      <c r="B105" s="140"/>
      <c r="C105" s="140"/>
      <c r="D105" s="140"/>
      <c r="E105" s="140"/>
      <c r="F105" s="28"/>
      <c r="G105" s="140"/>
      <c r="H105" s="140"/>
      <c r="I105" s="140"/>
      <c r="J105" s="140"/>
      <c r="K105" s="140"/>
      <c r="L105" s="140"/>
      <c r="M105" s="140"/>
      <c r="N105" s="140"/>
      <c r="O105" s="140"/>
      <c r="P105" s="140"/>
      <c r="Q105" s="140"/>
      <c r="R105" s="140"/>
      <c r="S105" s="140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</row>
    <row r="106" spans="1:44" ht="14.25" x14ac:dyDescent="0.2">
      <c r="A106" s="140"/>
      <c r="B106" s="140"/>
      <c r="C106" s="140"/>
      <c r="D106" s="140"/>
      <c r="E106" s="140"/>
      <c r="F106" s="28"/>
      <c r="G106" s="140"/>
      <c r="H106" s="140"/>
      <c r="I106" s="140"/>
      <c r="J106" s="140"/>
      <c r="K106" s="140"/>
      <c r="L106" s="140"/>
      <c r="M106" s="140"/>
      <c r="N106" s="140"/>
      <c r="O106" s="140"/>
      <c r="P106" s="140"/>
      <c r="Q106" s="140"/>
      <c r="R106" s="140"/>
      <c r="S106" s="140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</row>
    <row r="107" spans="1:44" ht="14.25" x14ac:dyDescent="0.2">
      <c r="A107" s="140"/>
      <c r="B107" s="140"/>
      <c r="C107" s="140"/>
      <c r="D107" s="140"/>
      <c r="E107" s="140"/>
      <c r="F107" s="28"/>
      <c r="G107" s="140"/>
      <c r="H107" s="140"/>
      <c r="I107" s="140"/>
      <c r="J107" s="140"/>
      <c r="K107" s="140"/>
      <c r="L107" s="140"/>
      <c r="M107" s="140"/>
      <c r="N107" s="140"/>
      <c r="O107" s="140"/>
      <c r="P107" s="140"/>
      <c r="Q107" s="140"/>
      <c r="R107" s="140"/>
      <c r="S107" s="140"/>
      <c r="T107" s="140"/>
      <c r="U107" s="140"/>
      <c r="V107" s="140"/>
      <c r="W107" s="140"/>
      <c r="X107" s="140"/>
      <c r="Y107" s="140"/>
      <c r="Z107" s="140"/>
      <c r="AA107" s="140"/>
      <c r="AB107" s="140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</row>
    <row r="108" spans="1:44" ht="14.25" x14ac:dyDescent="0.2">
      <c r="A108" s="140"/>
      <c r="B108" s="140"/>
      <c r="C108" s="140"/>
      <c r="D108" s="140"/>
      <c r="E108" s="140"/>
      <c r="F108" s="28"/>
      <c r="G108" s="140"/>
      <c r="H108" s="140"/>
      <c r="I108" s="140"/>
      <c r="J108" s="140"/>
      <c r="K108" s="140"/>
      <c r="L108" s="140"/>
      <c r="M108" s="140"/>
      <c r="N108" s="140"/>
      <c r="O108" s="140"/>
      <c r="P108" s="140"/>
      <c r="Q108" s="140"/>
      <c r="R108" s="140"/>
      <c r="S108" s="140"/>
      <c r="T108" s="140"/>
      <c r="U108" s="140"/>
      <c r="V108" s="140"/>
      <c r="W108" s="140"/>
      <c r="X108" s="140"/>
      <c r="Y108" s="140"/>
      <c r="Z108" s="140"/>
      <c r="AA108" s="140"/>
      <c r="AB108" s="140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</row>
    <row r="109" spans="1:44" ht="14.25" x14ac:dyDescent="0.2">
      <c r="A109" s="140"/>
      <c r="B109" s="140"/>
      <c r="C109" s="140"/>
      <c r="D109" s="140"/>
      <c r="E109" s="140"/>
      <c r="F109" s="28"/>
      <c r="G109" s="140"/>
      <c r="H109" s="140"/>
      <c r="I109" s="140"/>
      <c r="J109" s="140"/>
      <c r="K109" s="140"/>
      <c r="L109" s="140"/>
      <c r="M109" s="140"/>
      <c r="N109" s="140"/>
      <c r="O109" s="140"/>
      <c r="P109" s="140"/>
      <c r="Q109" s="140"/>
      <c r="R109" s="140"/>
      <c r="S109" s="140"/>
      <c r="T109" s="140"/>
      <c r="U109" s="140"/>
      <c r="V109" s="140"/>
      <c r="W109" s="140"/>
      <c r="X109" s="140"/>
      <c r="Y109" s="140"/>
      <c r="Z109" s="140"/>
      <c r="AA109" s="140"/>
      <c r="AB109" s="140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</row>
    <row r="110" spans="1:44" ht="14.25" x14ac:dyDescent="0.2">
      <c r="A110" s="140"/>
      <c r="B110" s="140"/>
      <c r="C110" s="140"/>
      <c r="D110" s="140"/>
      <c r="E110" s="140"/>
      <c r="F110" s="28"/>
      <c r="G110" s="140"/>
      <c r="H110" s="140"/>
      <c r="I110" s="140"/>
      <c r="J110" s="140"/>
      <c r="K110" s="140"/>
      <c r="L110" s="140"/>
      <c r="M110" s="140"/>
      <c r="N110" s="140"/>
      <c r="O110" s="140"/>
      <c r="P110" s="140"/>
      <c r="Q110" s="140"/>
      <c r="R110" s="140"/>
      <c r="S110" s="140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</row>
    <row r="111" spans="1:44" ht="14.25" x14ac:dyDescent="0.2">
      <c r="A111" s="140"/>
      <c r="B111" s="140"/>
      <c r="C111" s="140"/>
      <c r="D111" s="140"/>
      <c r="E111" s="140"/>
      <c r="F111" s="28"/>
      <c r="G111" s="140"/>
      <c r="H111" s="140"/>
      <c r="I111" s="140"/>
      <c r="J111" s="140"/>
      <c r="K111" s="140"/>
      <c r="L111" s="140"/>
      <c r="M111" s="140"/>
      <c r="N111" s="140"/>
      <c r="O111" s="140"/>
      <c r="P111" s="140"/>
      <c r="Q111" s="140"/>
      <c r="R111" s="140"/>
      <c r="S111" s="140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</row>
    <row r="112" spans="1:44" ht="14.25" x14ac:dyDescent="0.2">
      <c r="A112" s="140"/>
      <c r="B112" s="140"/>
      <c r="C112" s="140"/>
      <c r="D112" s="140"/>
      <c r="E112" s="140"/>
      <c r="F112" s="28"/>
      <c r="G112" s="140"/>
      <c r="H112" s="140"/>
      <c r="I112" s="140"/>
      <c r="J112" s="140"/>
      <c r="K112" s="140"/>
      <c r="L112" s="140"/>
      <c r="M112" s="140"/>
      <c r="N112" s="140"/>
      <c r="O112" s="140"/>
      <c r="P112" s="140"/>
      <c r="Q112" s="140"/>
      <c r="R112" s="140"/>
      <c r="S112" s="140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</row>
    <row r="113" spans="1:44" ht="14.25" x14ac:dyDescent="0.2">
      <c r="A113" s="140"/>
      <c r="B113" s="140"/>
      <c r="C113" s="140"/>
      <c r="D113" s="140"/>
      <c r="E113" s="140"/>
      <c r="F113" s="28"/>
      <c r="G113" s="140"/>
      <c r="H113" s="140"/>
      <c r="I113" s="140"/>
      <c r="J113" s="140"/>
      <c r="K113" s="140"/>
      <c r="L113" s="140"/>
      <c r="M113" s="140"/>
      <c r="N113" s="140"/>
      <c r="O113" s="140"/>
      <c r="P113" s="140"/>
      <c r="Q113" s="140"/>
      <c r="R113" s="140"/>
      <c r="S113" s="140"/>
      <c r="T113" s="140"/>
      <c r="U113" s="140"/>
      <c r="V113" s="140"/>
      <c r="W113" s="140"/>
      <c r="X113" s="140"/>
      <c r="Y113" s="140"/>
      <c r="Z113" s="140"/>
      <c r="AA113" s="140"/>
      <c r="AB113" s="140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</row>
    <row r="114" spans="1:44" ht="14.25" x14ac:dyDescent="0.2">
      <c r="A114" s="140"/>
      <c r="B114" s="140"/>
      <c r="C114" s="140"/>
      <c r="D114" s="140"/>
      <c r="E114" s="140"/>
      <c r="F114" s="28"/>
      <c r="G114" s="140"/>
      <c r="H114" s="140"/>
      <c r="I114" s="140"/>
      <c r="J114" s="140"/>
      <c r="K114" s="140"/>
      <c r="L114" s="140"/>
      <c r="M114" s="140"/>
      <c r="N114" s="140"/>
      <c r="O114" s="140"/>
      <c r="P114" s="140"/>
      <c r="Q114" s="140"/>
      <c r="R114" s="140"/>
      <c r="S114" s="140"/>
      <c r="T114" s="140"/>
      <c r="U114" s="140"/>
      <c r="V114" s="140"/>
      <c r="W114" s="140"/>
      <c r="X114" s="140"/>
      <c r="Y114" s="140"/>
      <c r="Z114" s="140"/>
      <c r="AA114" s="140"/>
      <c r="AB114" s="140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</row>
    <row r="115" spans="1:44" ht="14.25" x14ac:dyDescent="0.2">
      <c r="A115" s="140"/>
      <c r="B115" s="140"/>
      <c r="C115" s="140"/>
      <c r="D115" s="140"/>
      <c r="E115" s="140"/>
      <c r="F115" s="28"/>
      <c r="G115" s="140"/>
      <c r="H115" s="140"/>
      <c r="I115" s="140"/>
      <c r="J115" s="140"/>
      <c r="K115" s="140"/>
      <c r="L115" s="140"/>
      <c r="M115" s="140"/>
      <c r="N115" s="140"/>
      <c r="O115" s="140"/>
      <c r="P115" s="140"/>
      <c r="Q115" s="140"/>
      <c r="R115" s="140"/>
      <c r="S115" s="140"/>
      <c r="T115" s="140"/>
      <c r="U115" s="140"/>
      <c r="V115" s="140"/>
      <c r="W115" s="140"/>
      <c r="X115" s="140"/>
      <c r="Y115" s="140"/>
      <c r="Z115" s="140"/>
      <c r="AA115" s="140"/>
      <c r="AB115" s="140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</row>
    <row r="116" spans="1:44" ht="14.25" x14ac:dyDescent="0.2">
      <c r="A116" s="140"/>
      <c r="B116" s="140"/>
      <c r="C116" s="140"/>
      <c r="D116" s="140"/>
      <c r="E116" s="140"/>
      <c r="F116" s="28"/>
      <c r="G116" s="140"/>
      <c r="H116" s="140"/>
      <c r="I116" s="140"/>
      <c r="J116" s="140"/>
      <c r="K116" s="140"/>
      <c r="L116" s="140"/>
      <c r="M116" s="140"/>
      <c r="N116" s="140"/>
      <c r="O116" s="140"/>
      <c r="P116" s="140"/>
      <c r="Q116" s="140"/>
      <c r="R116" s="140"/>
      <c r="S116" s="140"/>
      <c r="T116" s="140"/>
      <c r="U116" s="140"/>
      <c r="V116" s="140"/>
      <c r="W116" s="140"/>
      <c r="X116" s="140"/>
      <c r="Y116" s="140"/>
      <c r="Z116" s="140"/>
      <c r="AA116" s="140"/>
      <c r="AB116" s="140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</row>
    <row r="117" spans="1:44" ht="14.25" x14ac:dyDescent="0.2">
      <c r="A117" s="140"/>
      <c r="B117" s="140"/>
      <c r="C117" s="140"/>
      <c r="D117" s="140"/>
      <c r="E117" s="140"/>
      <c r="F117" s="28"/>
      <c r="G117" s="140"/>
      <c r="H117" s="140"/>
      <c r="I117" s="140"/>
      <c r="J117" s="140"/>
      <c r="K117" s="140"/>
      <c r="L117" s="140"/>
      <c r="M117" s="140"/>
      <c r="N117" s="140"/>
      <c r="O117" s="140"/>
      <c r="P117" s="140"/>
      <c r="Q117" s="140"/>
      <c r="R117" s="140"/>
      <c r="S117" s="140"/>
      <c r="T117" s="140"/>
      <c r="U117" s="140"/>
      <c r="V117" s="140"/>
      <c r="W117" s="140"/>
      <c r="X117" s="140"/>
      <c r="Y117" s="140"/>
      <c r="Z117" s="140"/>
      <c r="AA117" s="140"/>
      <c r="AB117" s="140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</row>
    <row r="118" spans="1:44" ht="14.25" x14ac:dyDescent="0.2">
      <c r="A118" s="140"/>
      <c r="B118" s="140"/>
      <c r="C118" s="140"/>
      <c r="D118" s="140"/>
      <c r="E118" s="140"/>
      <c r="F118" s="28"/>
      <c r="G118" s="140"/>
      <c r="H118" s="140"/>
      <c r="I118" s="140"/>
      <c r="J118" s="140"/>
      <c r="K118" s="140"/>
      <c r="L118" s="140"/>
      <c r="M118" s="140"/>
      <c r="N118" s="140"/>
      <c r="O118" s="140"/>
      <c r="P118" s="140"/>
      <c r="Q118" s="140"/>
      <c r="R118" s="140"/>
      <c r="S118" s="140"/>
      <c r="T118" s="140"/>
      <c r="U118" s="140"/>
      <c r="V118" s="140"/>
      <c r="W118" s="140"/>
      <c r="X118" s="140"/>
      <c r="Y118" s="140"/>
      <c r="Z118" s="140"/>
      <c r="AA118" s="140"/>
      <c r="AB118" s="140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</row>
    <row r="119" spans="1:44" ht="14.25" x14ac:dyDescent="0.2">
      <c r="A119" s="140"/>
      <c r="B119" s="140"/>
      <c r="C119" s="140"/>
      <c r="D119" s="140"/>
      <c r="E119" s="140"/>
      <c r="F119" s="28"/>
      <c r="G119" s="140"/>
      <c r="H119" s="140"/>
      <c r="I119" s="140"/>
      <c r="J119" s="140"/>
      <c r="K119" s="140"/>
      <c r="L119" s="140"/>
      <c r="M119" s="140"/>
      <c r="N119" s="140"/>
      <c r="O119" s="140"/>
      <c r="P119" s="140"/>
      <c r="Q119" s="140"/>
      <c r="R119" s="140"/>
      <c r="S119" s="140"/>
      <c r="T119" s="140"/>
      <c r="U119" s="140"/>
      <c r="V119" s="140"/>
      <c r="W119" s="140"/>
      <c r="X119" s="140"/>
      <c r="Y119" s="140"/>
      <c r="Z119" s="140"/>
      <c r="AA119" s="140"/>
      <c r="AB119" s="140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</row>
    <row r="120" spans="1:44" ht="14.25" x14ac:dyDescent="0.2">
      <c r="A120" s="140"/>
      <c r="B120" s="140"/>
      <c r="C120" s="140"/>
      <c r="D120" s="140"/>
      <c r="E120" s="140"/>
      <c r="F120" s="28"/>
      <c r="G120" s="140"/>
      <c r="H120" s="140"/>
      <c r="I120" s="140"/>
      <c r="J120" s="140"/>
      <c r="K120" s="140"/>
      <c r="L120" s="140"/>
      <c r="M120" s="140"/>
      <c r="N120" s="140"/>
      <c r="O120" s="140"/>
      <c r="P120" s="140"/>
      <c r="Q120" s="140"/>
      <c r="R120" s="140"/>
      <c r="S120" s="140"/>
      <c r="T120" s="140"/>
      <c r="U120" s="140"/>
      <c r="V120" s="140"/>
      <c r="W120" s="140"/>
      <c r="X120" s="140"/>
      <c r="Y120" s="140"/>
      <c r="Z120" s="140"/>
      <c r="AA120" s="140"/>
      <c r="AB120" s="140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</row>
    <row r="121" spans="1:44" ht="14.25" x14ac:dyDescent="0.2">
      <c r="A121" s="140"/>
      <c r="B121" s="140"/>
      <c r="C121" s="140"/>
      <c r="D121" s="140"/>
      <c r="E121" s="140"/>
      <c r="F121" s="28"/>
      <c r="G121" s="140"/>
      <c r="H121" s="140"/>
      <c r="I121" s="140"/>
      <c r="J121" s="140"/>
      <c r="K121" s="140"/>
      <c r="L121" s="140"/>
      <c r="M121" s="140"/>
      <c r="N121" s="140"/>
      <c r="O121" s="140"/>
      <c r="P121" s="140"/>
      <c r="Q121" s="140"/>
      <c r="R121" s="140"/>
      <c r="S121" s="140"/>
      <c r="T121" s="140"/>
      <c r="U121" s="140"/>
      <c r="V121" s="140"/>
      <c r="W121" s="140"/>
      <c r="X121" s="140"/>
      <c r="Y121" s="140"/>
      <c r="Z121" s="140"/>
      <c r="AA121" s="140"/>
      <c r="AB121" s="140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</row>
    <row r="122" spans="1:44" ht="14.25" x14ac:dyDescent="0.2">
      <c r="A122" s="140"/>
      <c r="B122" s="140"/>
      <c r="C122" s="140"/>
      <c r="D122" s="140"/>
      <c r="E122" s="140"/>
      <c r="F122" s="28"/>
      <c r="G122" s="140"/>
      <c r="H122" s="140"/>
      <c r="I122" s="140"/>
      <c r="J122" s="140"/>
      <c r="K122" s="140"/>
      <c r="L122" s="140"/>
      <c r="M122" s="140"/>
      <c r="N122" s="140"/>
      <c r="O122" s="140"/>
      <c r="P122" s="140"/>
      <c r="Q122" s="140"/>
      <c r="R122" s="140"/>
      <c r="S122" s="140"/>
      <c r="T122" s="140"/>
      <c r="U122" s="140"/>
      <c r="V122" s="140"/>
      <c r="W122" s="140"/>
      <c r="X122" s="140"/>
      <c r="Y122" s="140"/>
      <c r="Z122" s="140"/>
      <c r="AA122" s="140"/>
      <c r="AB122" s="140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</row>
    <row r="123" spans="1:44" ht="14.25" x14ac:dyDescent="0.2">
      <c r="A123" s="140"/>
      <c r="B123" s="140"/>
      <c r="C123" s="140"/>
      <c r="D123" s="140"/>
      <c r="E123" s="140"/>
      <c r="F123" s="28"/>
      <c r="G123" s="140"/>
      <c r="H123" s="140"/>
      <c r="I123" s="140"/>
      <c r="J123" s="140"/>
      <c r="K123" s="140"/>
      <c r="L123" s="140"/>
      <c r="M123" s="140"/>
      <c r="N123" s="140"/>
      <c r="O123" s="140"/>
      <c r="P123" s="140"/>
      <c r="Q123" s="140"/>
      <c r="R123" s="140"/>
      <c r="S123" s="140"/>
      <c r="T123" s="140"/>
      <c r="U123" s="140"/>
      <c r="V123" s="140"/>
      <c r="W123" s="140"/>
      <c r="X123" s="140"/>
      <c r="Y123" s="140"/>
      <c r="Z123" s="140"/>
      <c r="AA123" s="140"/>
      <c r="AB123" s="140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</row>
    <row r="124" spans="1:44" ht="14.25" x14ac:dyDescent="0.2">
      <c r="A124" s="140"/>
      <c r="B124" s="140"/>
      <c r="C124" s="140"/>
      <c r="D124" s="140"/>
      <c r="E124" s="140"/>
      <c r="F124" s="28"/>
      <c r="G124" s="140"/>
      <c r="H124" s="140"/>
      <c r="I124" s="140"/>
      <c r="J124" s="140"/>
      <c r="K124" s="140"/>
      <c r="L124" s="140"/>
      <c r="M124" s="140"/>
      <c r="N124" s="140"/>
      <c r="O124" s="140"/>
      <c r="P124" s="140"/>
      <c r="Q124" s="140"/>
      <c r="R124" s="140"/>
      <c r="S124" s="140"/>
      <c r="T124" s="140"/>
      <c r="U124" s="140"/>
      <c r="V124" s="140"/>
      <c r="W124" s="140"/>
      <c r="X124" s="140"/>
      <c r="Y124" s="140"/>
      <c r="Z124" s="140"/>
      <c r="AA124" s="140"/>
      <c r="AB124" s="140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</row>
    <row r="125" spans="1:44" ht="14.25" x14ac:dyDescent="0.2">
      <c r="A125" s="140"/>
      <c r="B125" s="140"/>
      <c r="C125" s="140"/>
      <c r="D125" s="140"/>
      <c r="E125" s="140"/>
      <c r="F125" s="28"/>
      <c r="G125" s="140"/>
      <c r="H125" s="140"/>
      <c r="I125" s="140"/>
      <c r="J125" s="140"/>
      <c r="K125" s="140"/>
      <c r="L125" s="140"/>
      <c r="M125" s="140"/>
      <c r="N125" s="140"/>
      <c r="O125" s="140"/>
      <c r="P125" s="140"/>
      <c r="Q125" s="140"/>
      <c r="R125" s="140"/>
      <c r="S125" s="140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</row>
    <row r="126" spans="1:44" ht="14.25" x14ac:dyDescent="0.2">
      <c r="A126" s="140"/>
      <c r="B126" s="140"/>
      <c r="C126" s="140"/>
      <c r="D126" s="140"/>
      <c r="E126" s="140"/>
      <c r="F126" s="28"/>
      <c r="G126" s="140"/>
      <c r="H126" s="140"/>
      <c r="I126" s="140"/>
      <c r="J126" s="140"/>
      <c r="K126" s="140"/>
      <c r="L126" s="140"/>
      <c r="M126" s="140"/>
      <c r="N126" s="140"/>
      <c r="O126" s="140"/>
      <c r="P126" s="140"/>
      <c r="Q126" s="140"/>
      <c r="R126" s="140"/>
      <c r="S126" s="140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</row>
    <row r="127" spans="1:44" ht="14.25" x14ac:dyDescent="0.2">
      <c r="A127" s="140"/>
      <c r="B127" s="140"/>
      <c r="C127" s="140"/>
      <c r="D127" s="140"/>
      <c r="E127" s="140"/>
      <c r="F127" s="28"/>
      <c r="G127" s="140"/>
      <c r="H127" s="140"/>
      <c r="I127" s="140"/>
      <c r="J127" s="140"/>
      <c r="K127" s="140"/>
      <c r="L127" s="140"/>
      <c r="M127" s="140"/>
      <c r="N127" s="140"/>
      <c r="O127" s="140"/>
      <c r="P127" s="140"/>
      <c r="Q127" s="140"/>
      <c r="R127" s="140"/>
      <c r="S127" s="140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</row>
    <row r="128" spans="1:44" ht="14.25" x14ac:dyDescent="0.2">
      <c r="A128" s="140"/>
      <c r="B128" s="140"/>
      <c r="C128" s="140"/>
      <c r="D128" s="140"/>
      <c r="E128" s="140"/>
      <c r="F128" s="28"/>
      <c r="G128" s="140"/>
      <c r="H128" s="140"/>
      <c r="I128" s="140"/>
      <c r="J128" s="140"/>
      <c r="K128" s="140"/>
      <c r="L128" s="140"/>
      <c r="M128" s="140"/>
      <c r="N128" s="140"/>
      <c r="O128" s="140"/>
      <c r="P128" s="140"/>
      <c r="Q128" s="140"/>
      <c r="R128" s="140"/>
      <c r="S128" s="140"/>
      <c r="T128" s="140"/>
      <c r="U128" s="140"/>
      <c r="V128" s="140"/>
      <c r="W128" s="140"/>
      <c r="X128" s="140"/>
      <c r="Y128" s="140"/>
      <c r="Z128" s="140"/>
      <c r="AA128" s="140"/>
      <c r="AB128" s="140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</row>
    <row r="129" spans="1:44" ht="14.25" x14ac:dyDescent="0.2">
      <c r="A129" s="140"/>
      <c r="B129" s="140"/>
      <c r="C129" s="140"/>
      <c r="D129" s="140"/>
      <c r="E129" s="140"/>
      <c r="F129" s="28"/>
      <c r="G129" s="140"/>
      <c r="H129" s="140"/>
      <c r="I129" s="140"/>
      <c r="J129" s="140"/>
      <c r="K129" s="140"/>
      <c r="L129" s="140"/>
      <c r="M129" s="140"/>
      <c r="N129" s="140"/>
      <c r="O129" s="140"/>
      <c r="P129" s="140"/>
      <c r="Q129" s="140"/>
      <c r="R129" s="140"/>
      <c r="S129" s="140"/>
      <c r="T129" s="140"/>
      <c r="U129" s="140"/>
      <c r="V129" s="140"/>
      <c r="W129" s="140"/>
      <c r="X129" s="140"/>
      <c r="Y129" s="140"/>
      <c r="Z129" s="140"/>
      <c r="AA129" s="140"/>
      <c r="AB129" s="140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</row>
    <row r="130" spans="1:44" ht="14.25" x14ac:dyDescent="0.2">
      <c r="A130" s="140"/>
      <c r="B130" s="140"/>
      <c r="C130" s="140"/>
      <c r="D130" s="140"/>
      <c r="E130" s="140"/>
      <c r="F130" s="28"/>
      <c r="G130" s="140"/>
      <c r="H130" s="140"/>
      <c r="I130" s="140"/>
      <c r="J130" s="140"/>
      <c r="K130" s="140"/>
      <c r="L130" s="140"/>
      <c r="M130" s="140"/>
      <c r="N130" s="140"/>
      <c r="O130" s="140"/>
      <c r="P130" s="140"/>
      <c r="Q130" s="140"/>
      <c r="R130" s="140"/>
      <c r="S130" s="140"/>
      <c r="T130" s="140"/>
      <c r="U130" s="140"/>
      <c r="V130" s="140"/>
      <c r="W130" s="140"/>
      <c r="X130" s="140"/>
      <c r="Y130" s="140"/>
      <c r="Z130" s="140"/>
      <c r="AA130" s="140"/>
      <c r="AB130" s="140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</row>
    <row r="131" spans="1:44" ht="14.25" x14ac:dyDescent="0.2">
      <c r="A131" s="140"/>
      <c r="B131" s="140"/>
      <c r="C131" s="140"/>
      <c r="D131" s="140"/>
      <c r="E131" s="140"/>
      <c r="F131" s="28"/>
      <c r="G131" s="140"/>
      <c r="H131" s="140"/>
      <c r="I131" s="140"/>
      <c r="J131" s="140"/>
      <c r="K131" s="140"/>
      <c r="L131" s="140"/>
      <c r="M131" s="140"/>
      <c r="N131" s="140"/>
      <c r="O131" s="140"/>
      <c r="P131" s="140"/>
      <c r="Q131" s="140"/>
      <c r="R131" s="140"/>
      <c r="S131" s="140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</row>
    <row r="132" spans="1:44" ht="14.25" x14ac:dyDescent="0.2">
      <c r="A132" s="140"/>
      <c r="B132" s="140"/>
      <c r="C132" s="140"/>
      <c r="D132" s="140"/>
      <c r="E132" s="140"/>
      <c r="F132" s="28"/>
      <c r="G132" s="140"/>
      <c r="H132" s="140"/>
      <c r="I132" s="140"/>
      <c r="J132" s="140"/>
      <c r="K132" s="140"/>
      <c r="L132" s="140"/>
      <c r="M132" s="140"/>
      <c r="N132" s="140"/>
      <c r="O132" s="140"/>
      <c r="P132" s="140"/>
      <c r="Q132" s="140"/>
      <c r="R132" s="140"/>
      <c r="S132" s="140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</row>
    <row r="133" spans="1:44" ht="14.25" x14ac:dyDescent="0.2">
      <c r="A133" s="140"/>
      <c r="B133" s="140"/>
      <c r="C133" s="140"/>
      <c r="D133" s="140"/>
      <c r="E133" s="140"/>
      <c r="F133" s="28"/>
      <c r="G133" s="140"/>
      <c r="H133" s="140"/>
      <c r="I133" s="140"/>
      <c r="J133" s="140"/>
      <c r="K133" s="140"/>
      <c r="L133" s="140"/>
      <c r="M133" s="140"/>
      <c r="N133" s="140"/>
      <c r="O133" s="140"/>
      <c r="P133" s="140"/>
      <c r="Q133" s="140"/>
      <c r="R133" s="140"/>
      <c r="S133" s="140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</row>
    <row r="134" spans="1:44" ht="14.25" x14ac:dyDescent="0.2">
      <c r="A134" s="140"/>
      <c r="B134" s="140"/>
      <c r="C134" s="140"/>
      <c r="D134" s="140"/>
      <c r="E134" s="140"/>
      <c r="F134" s="28"/>
      <c r="G134" s="140"/>
      <c r="H134" s="140"/>
      <c r="I134" s="140"/>
      <c r="J134" s="140"/>
      <c r="K134" s="140"/>
      <c r="L134" s="140"/>
      <c r="M134" s="140"/>
      <c r="N134" s="140"/>
      <c r="O134" s="140"/>
      <c r="P134" s="140"/>
      <c r="Q134" s="140"/>
      <c r="R134" s="140"/>
      <c r="S134" s="140"/>
      <c r="T134" s="140"/>
      <c r="U134" s="140"/>
      <c r="V134" s="140"/>
      <c r="W134" s="140"/>
      <c r="X134" s="140"/>
      <c r="Y134" s="140"/>
      <c r="Z134" s="140"/>
      <c r="AA134" s="140"/>
      <c r="AB134" s="140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</row>
    <row r="135" spans="1:44" ht="14.25" x14ac:dyDescent="0.2">
      <c r="A135" s="140"/>
      <c r="B135" s="140"/>
      <c r="C135" s="140"/>
      <c r="D135" s="140"/>
      <c r="E135" s="140"/>
      <c r="F135" s="28"/>
      <c r="G135" s="140"/>
      <c r="H135" s="140"/>
      <c r="I135" s="140"/>
      <c r="J135" s="140"/>
      <c r="K135" s="140"/>
      <c r="L135" s="140"/>
      <c r="M135" s="140"/>
      <c r="N135" s="140"/>
      <c r="O135" s="140"/>
      <c r="P135" s="140"/>
      <c r="Q135" s="140"/>
      <c r="R135" s="140"/>
      <c r="S135" s="140"/>
      <c r="T135" s="140"/>
      <c r="U135" s="140"/>
      <c r="V135" s="140"/>
      <c r="W135" s="140"/>
      <c r="X135" s="140"/>
      <c r="Y135" s="140"/>
      <c r="Z135" s="140"/>
      <c r="AA135" s="140"/>
      <c r="AB135" s="140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</row>
    <row r="136" spans="1:44" ht="14.25" x14ac:dyDescent="0.2">
      <c r="A136" s="140"/>
      <c r="B136" s="140"/>
      <c r="C136" s="140"/>
      <c r="D136" s="140"/>
      <c r="E136" s="140"/>
      <c r="F136" s="28"/>
      <c r="G136" s="140"/>
      <c r="H136" s="140"/>
      <c r="I136" s="140"/>
      <c r="J136" s="140"/>
      <c r="K136" s="140"/>
      <c r="L136" s="140"/>
      <c r="M136" s="140"/>
      <c r="N136" s="140"/>
      <c r="O136" s="140"/>
      <c r="P136" s="140"/>
      <c r="Q136" s="140"/>
      <c r="R136" s="140"/>
      <c r="S136" s="140"/>
      <c r="T136" s="140"/>
      <c r="U136" s="140"/>
      <c r="V136" s="140"/>
      <c r="W136" s="140"/>
      <c r="X136" s="140"/>
      <c r="Y136" s="140"/>
      <c r="Z136" s="140"/>
      <c r="AA136" s="140"/>
      <c r="AB136" s="140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</row>
    <row r="137" spans="1:44" ht="14.25" x14ac:dyDescent="0.2">
      <c r="A137" s="140"/>
      <c r="B137" s="140"/>
      <c r="C137" s="140"/>
      <c r="D137" s="140"/>
      <c r="E137" s="140"/>
      <c r="F137" s="28"/>
      <c r="G137" s="140"/>
      <c r="H137" s="140"/>
      <c r="I137" s="140"/>
      <c r="J137" s="140"/>
      <c r="K137" s="140"/>
      <c r="L137" s="140"/>
      <c r="M137" s="140"/>
      <c r="N137" s="140"/>
      <c r="O137" s="140"/>
      <c r="P137" s="140"/>
      <c r="Q137" s="140"/>
      <c r="R137" s="140"/>
      <c r="S137" s="140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</row>
    <row r="138" spans="1:44" ht="14.25" x14ac:dyDescent="0.2">
      <c r="A138" s="140"/>
      <c r="B138" s="140"/>
      <c r="C138" s="140"/>
      <c r="D138" s="140"/>
      <c r="E138" s="140"/>
      <c r="F138" s="28"/>
      <c r="G138" s="140"/>
      <c r="H138" s="140"/>
      <c r="I138" s="140"/>
      <c r="J138" s="140"/>
      <c r="K138" s="140"/>
      <c r="L138" s="140"/>
      <c r="M138" s="140"/>
      <c r="N138" s="140"/>
      <c r="O138" s="140"/>
      <c r="P138" s="140"/>
      <c r="Q138" s="140"/>
      <c r="R138" s="140"/>
      <c r="S138" s="140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</row>
    <row r="139" spans="1:44" ht="14.25" x14ac:dyDescent="0.2">
      <c r="A139" s="140"/>
      <c r="B139" s="140"/>
      <c r="C139" s="140"/>
      <c r="D139" s="140"/>
      <c r="E139" s="140"/>
      <c r="F139" s="28"/>
      <c r="G139" s="140"/>
      <c r="H139" s="140"/>
      <c r="I139" s="140"/>
      <c r="J139" s="140"/>
      <c r="K139" s="140"/>
      <c r="L139" s="140"/>
      <c r="M139" s="140"/>
      <c r="N139" s="140"/>
      <c r="O139" s="140"/>
      <c r="P139" s="140"/>
      <c r="Q139" s="140"/>
      <c r="R139" s="140"/>
      <c r="S139" s="140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</row>
    <row r="140" spans="1:44" ht="14.25" x14ac:dyDescent="0.2">
      <c r="A140" s="140"/>
      <c r="B140" s="140"/>
      <c r="C140" s="140"/>
      <c r="D140" s="140"/>
      <c r="E140" s="140"/>
      <c r="F140" s="28"/>
      <c r="G140" s="140"/>
      <c r="H140" s="140"/>
      <c r="I140" s="140"/>
      <c r="J140" s="140"/>
      <c r="K140" s="140"/>
      <c r="L140" s="140"/>
      <c r="M140" s="140"/>
      <c r="N140" s="140"/>
      <c r="O140" s="140"/>
      <c r="P140" s="140"/>
      <c r="Q140" s="140"/>
      <c r="R140" s="140"/>
      <c r="S140" s="140"/>
      <c r="T140" s="140"/>
      <c r="U140" s="140"/>
      <c r="V140" s="140"/>
      <c r="W140" s="140"/>
      <c r="X140" s="140"/>
      <c r="Y140" s="140"/>
      <c r="Z140" s="140"/>
      <c r="AA140" s="140"/>
      <c r="AB140" s="140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</row>
    <row r="141" spans="1:44" ht="14.25" x14ac:dyDescent="0.2">
      <c r="A141" s="140"/>
      <c r="B141" s="140"/>
      <c r="C141" s="140"/>
      <c r="D141" s="140"/>
      <c r="E141" s="140"/>
      <c r="F141" s="28"/>
      <c r="G141" s="140"/>
      <c r="H141" s="140"/>
      <c r="I141" s="140"/>
      <c r="J141" s="140"/>
      <c r="K141" s="140"/>
      <c r="L141" s="140"/>
      <c r="M141" s="140"/>
      <c r="N141" s="140"/>
      <c r="O141" s="140"/>
      <c r="P141" s="140"/>
      <c r="Q141" s="140"/>
      <c r="R141" s="140"/>
      <c r="S141" s="140"/>
      <c r="T141" s="140"/>
      <c r="U141" s="140"/>
      <c r="V141" s="140"/>
      <c r="W141" s="140"/>
      <c r="X141" s="140"/>
      <c r="Y141" s="140"/>
      <c r="Z141" s="140"/>
      <c r="AA141" s="140"/>
      <c r="AB141" s="140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</row>
    <row r="142" spans="1:44" ht="14.25" x14ac:dyDescent="0.2">
      <c r="A142" s="140"/>
      <c r="B142" s="140"/>
      <c r="C142" s="140"/>
      <c r="D142" s="140"/>
      <c r="E142" s="140"/>
      <c r="F142" s="28"/>
      <c r="G142" s="140"/>
      <c r="H142" s="140"/>
      <c r="I142" s="140"/>
      <c r="J142" s="140"/>
      <c r="K142" s="140"/>
      <c r="L142" s="140"/>
      <c r="M142" s="140"/>
      <c r="N142" s="140"/>
      <c r="O142" s="140"/>
      <c r="P142" s="140"/>
      <c r="Q142" s="140"/>
      <c r="R142" s="140"/>
      <c r="S142" s="140"/>
      <c r="T142" s="140"/>
      <c r="U142" s="140"/>
      <c r="V142" s="140"/>
      <c r="W142" s="140"/>
      <c r="X142" s="140"/>
      <c r="Y142" s="140"/>
      <c r="Z142" s="140"/>
      <c r="AA142" s="140"/>
      <c r="AB142" s="140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</row>
    <row r="143" spans="1:44" ht="14.25" x14ac:dyDescent="0.2">
      <c r="A143" s="140"/>
      <c r="B143" s="140"/>
      <c r="C143" s="140"/>
      <c r="D143" s="140"/>
      <c r="E143" s="140"/>
      <c r="F143" s="28"/>
      <c r="G143" s="140"/>
      <c r="H143" s="140"/>
      <c r="I143" s="140"/>
      <c r="J143" s="140"/>
      <c r="K143" s="140"/>
      <c r="L143" s="140"/>
      <c r="M143" s="140"/>
      <c r="N143" s="140"/>
      <c r="O143" s="140"/>
      <c r="P143" s="140"/>
      <c r="Q143" s="140"/>
      <c r="R143" s="140"/>
      <c r="S143" s="140"/>
      <c r="T143" s="140"/>
      <c r="U143" s="140"/>
      <c r="V143" s="140"/>
      <c r="W143" s="140"/>
      <c r="X143" s="140"/>
      <c r="Y143" s="140"/>
      <c r="Z143" s="140"/>
      <c r="AA143" s="140"/>
      <c r="AB143" s="140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</row>
    <row r="144" spans="1:44" ht="14.25" x14ac:dyDescent="0.2">
      <c r="A144" s="140"/>
      <c r="B144" s="140"/>
      <c r="C144" s="140"/>
      <c r="D144" s="140"/>
      <c r="E144" s="140"/>
      <c r="F144" s="28"/>
      <c r="G144" s="140"/>
      <c r="H144" s="140"/>
      <c r="I144" s="140"/>
      <c r="J144" s="140"/>
      <c r="K144" s="140"/>
      <c r="L144" s="140"/>
      <c r="M144" s="140"/>
      <c r="N144" s="140"/>
      <c r="O144" s="140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  <c r="AA144" s="140"/>
      <c r="AB144" s="140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</row>
    <row r="145" spans="1:44" ht="14.25" x14ac:dyDescent="0.2">
      <c r="A145" s="140"/>
      <c r="B145" s="140"/>
      <c r="C145" s="140"/>
      <c r="D145" s="140"/>
      <c r="E145" s="140"/>
      <c r="F145" s="28"/>
      <c r="G145" s="140"/>
      <c r="H145" s="140"/>
      <c r="I145" s="140"/>
      <c r="J145" s="140"/>
      <c r="K145" s="140"/>
      <c r="L145" s="140"/>
      <c r="M145" s="140"/>
      <c r="N145" s="140"/>
      <c r="O145" s="140"/>
      <c r="P145" s="140"/>
      <c r="Q145" s="140"/>
      <c r="R145" s="140"/>
      <c r="S145" s="140"/>
      <c r="T145" s="140"/>
      <c r="U145" s="140"/>
      <c r="V145" s="140"/>
      <c r="W145" s="140"/>
      <c r="X145" s="140"/>
      <c r="Y145" s="140"/>
      <c r="Z145" s="140"/>
      <c r="AA145" s="140"/>
      <c r="AB145" s="140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</row>
    <row r="146" spans="1:44" ht="14.25" x14ac:dyDescent="0.2">
      <c r="A146" s="140"/>
      <c r="B146" s="140"/>
      <c r="C146" s="140"/>
      <c r="D146" s="140"/>
      <c r="E146" s="140"/>
      <c r="F146" s="28"/>
      <c r="G146" s="140"/>
      <c r="H146" s="140"/>
      <c r="I146" s="140"/>
      <c r="J146" s="140"/>
      <c r="K146" s="140"/>
      <c r="L146" s="140"/>
      <c r="M146" s="140"/>
      <c r="N146" s="140"/>
      <c r="O146" s="140"/>
      <c r="P146" s="140"/>
      <c r="Q146" s="140"/>
      <c r="R146" s="140"/>
      <c r="S146" s="140"/>
      <c r="T146" s="140"/>
      <c r="U146" s="140"/>
      <c r="V146" s="140"/>
      <c r="W146" s="140"/>
      <c r="X146" s="140"/>
      <c r="Y146" s="140"/>
      <c r="Z146" s="140"/>
      <c r="AA146" s="140"/>
      <c r="AB146" s="140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</row>
    <row r="147" spans="1:44" ht="14.25" x14ac:dyDescent="0.2">
      <c r="A147" s="140"/>
      <c r="B147" s="140"/>
      <c r="C147" s="140"/>
      <c r="D147" s="140"/>
      <c r="E147" s="140"/>
      <c r="F147" s="28"/>
      <c r="G147" s="140"/>
      <c r="H147" s="140"/>
      <c r="I147" s="140"/>
      <c r="J147" s="140"/>
      <c r="K147" s="140"/>
      <c r="L147" s="140"/>
      <c r="M147" s="140"/>
      <c r="N147" s="140"/>
      <c r="O147" s="140"/>
      <c r="P147" s="140"/>
      <c r="Q147" s="140"/>
      <c r="R147" s="140"/>
      <c r="S147" s="140"/>
      <c r="T147" s="140"/>
      <c r="U147" s="140"/>
      <c r="V147" s="140"/>
      <c r="W147" s="140"/>
      <c r="X147" s="140"/>
      <c r="Y147" s="140"/>
      <c r="Z147" s="140"/>
      <c r="AA147" s="140"/>
      <c r="AB147" s="140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</row>
    <row r="148" spans="1:44" ht="14.25" x14ac:dyDescent="0.2">
      <c r="A148" s="140"/>
      <c r="B148" s="140"/>
      <c r="C148" s="140"/>
      <c r="D148" s="140"/>
      <c r="E148" s="140"/>
      <c r="F148" s="28"/>
      <c r="G148" s="140"/>
      <c r="H148" s="140"/>
      <c r="I148" s="140"/>
      <c r="J148" s="140"/>
      <c r="K148" s="140"/>
      <c r="L148" s="140"/>
      <c r="M148" s="140"/>
      <c r="N148" s="140"/>
      <c r="O148" s="140"/>
      <c r="P148" s="140"/>
      <c r="Q148" s="140"/>
      <c r="R148" s="140"/>
      <c r="S148" s="140"/>
      <c r="T148" s="140"/>
      <c r="U148" s="140"/>
      <c r="V148" s="140"/>
      <c r="W148" s="140"/>
      <c r="X148" s="140"/>
      <c r="Y148" s="140"/>
      <c r="Z148" s="140"/>
      <c r="AA148" s="140"/>
      <c r="AB148" s="140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</row>
    <row r="149" spans="1:44" ht="14.25" x14ac:dyDescent="0.2">
      <c r="A149" s="140"/>
      <c r="B149" s="140"/>
      <c r="C149" s="140"/>
      <c r="D149" s="140"/>
      <c r="E149" s="140"/>
      <c r="F149" s="28"/>
      <c r="G149" s="140"/>
      <c r="H149" s="140"/>
      <c r="I149" s="140"/>
      <c r="J149" s="140"/>
      <c r="K149" s="140"/>
      <c r="L149" s="140"/>
      <c r="M149" s="140"/>
      <c r="N149" s="140"/>
      <c r="O149" s="140"/>
      <c r="P149" s="140"/>
      <c r="Q149" s="140"/>
      <c r="R149" s="140"/>
      <c r="S149" s="140"/>
      <c r="T149" s="140"/>
      <c r="U149" s="140"/>
      <c r="V149" s="140"/>
      <c r="W149" s="140"/>
      <c r="X149" s="140"/>
      <c r="Y149" s="140"/>
      <c r="Z149" s="140"/>
      <c r="AA149" s="140"/>
      <c r="AB149" s="140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</row>
    <row r="150" spans="1:44" ht="14.25" x14ac:dyDescent="0.2">
      <c r="A150" s="140"/>
      <c r="B150" s="140"/>
      <c r="C150" s="140"/>
      <c r="D150" s="140"/>
      <c r="E150" s="140"/>
      <c r="F150" s="28"/>
      <c r="G150" s="140"/>
      <c r="H150" s="140"/>
      <c r="I150" s="140"/>
      <c r="J150" s="140"/>
      <c r="K150" s="140"/>
      <c r="L150" s="140"/>
      <c r="M150" s="140"/>
      <c r="N150" s="140"/>
      <c r="O150" s="140"/>
      <c r="P150" s="140"/>
      <c r="Q150" s="140"/>
      <c r="R150" s="140"/>
      <c r="S150" s="140"/>
      <c r="T150" s="140"/>
      <c r="U150" s="140"/>
      <c r="V150" s="140"/>
      <c r="W150" s="140"/>
      <c r="X150" s="140"/>
      <c r="Y150" s="140"/>
      <c r="Z150" s="140"/>
      <c r="AA150" s="140"/>
      <c r="AB150" s="140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</row>
    <row r="151" spans="1:44" ht="14.25" x14ac:dyDescent="0.2">
      <c r="A151" s="140"/>
      <c r="B151" s="140"/>
      <c r="C151" s="140"/>
      <c r="D151" s="140"/>
      <c r="E151" s="140"/>
      <c r="F151" s="28"/>
      <c r="G151" s="140"/>
      <c r="H151" s="140"/>
      <c r="I151" s="140"/>
      <c r="J151" s="140"/>
      <c r="K151" s="140"/>
      <c r="L151" s="140"/>
      <c r="M151" s="140"/>
      <c r="N151" s="140"/>
      <c r="O151" s="140"/>
      <c r="P151" s="140"/>
      <c r="Q151" s="140"/>
      <c r="R151" s="140"/>
      <c r="S151" s="140"/>
      <c r="T151" s="140"/>
      <c r="U151" s="140"/>
      <c r="V151" s="140"/>
      <c r="W151" s="140"/>
      <c r="X151" s="140"/>
      <c r="Y151" s="140"/>
      <c r="Z151" s="140"/>
      <c r="AA151" s="140"/>
      <c r="AB151" s="140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</row>
    <row r="152" spans="1:44" ht="14.25" x14ac:dyDescent="0.2">
      <c r="A152" s="140"/>
      <c r="B152" s="140"/>
      <c r="C152" s="140"/>
      <c r="D152" s="140"/>
      <c r="E152" s="140"/>
      <c r="F152" s="28"/>
      <c r="G152" s="140"/>
      <c r="H152" s="140"/>
      <c r="I152" s="140"/>
      <c r="J152" s="140"/>
      <c r="K152" s="140"/>
      <c r="L152" s="140"/>
      <c r="M152" s="140"/>
      <c r="N152" s="140"/>
      <c r="O152" s="140"/>
      <c r="P152" s="140"/>
      <c r="Q152" s="140"/>
      <c r="R152" s="140"/>
      <c r="S152" s="140"/>
      <c r="T152" s="140"/>
      <c r="U152" s="140"/>
      <c r="V152" s="140"/>
      <c r="W152" s="140"/>
      <c r="X152" s="140"/>
      <c r="Y152" s="140"/>
      <c r="Z152" s="140"/>
      <c r="AA152" s="140"/>
      <c r="AB152" s="140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</row>
    <row r="153" spans="1:44" ht="14.25" x14ac:dyDescent="0.2">
      <c r="A153" s="140"/>
      <c r="B153" s="140"/>
      <c r="C153" s="140"/>
      <c r="D153" s="140"/>
      <c r="E153" s="140"/>
      <c r="F153" s="28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  <c r="X153" s="140"/>
      <c r="Y153" s="140"/>
      <c r="Z153" s="140"/>
      <c r="AA153" s="140"/>
      <c r="AB153" s="140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</row>
    <row r="154" spans="1:44" ht="14.25" x14ac:dyDescent="0.2">
      <c r="A154" s="140"/>
      <c r="B154" s="140"/>
      <c r="C154" s="140"/>
      <c r="D154" s="140"/>
      <c r="E154" s="140"/>
      <c r="F154" s="28"/>
      <c r="G154" s="140"/>
      <c r="H154" s="140"/>
      <c r="I154" s="140"/>
      <c r="J154" s="140"/>
      <c r="K154" s="140"/>
      <c r="L154" s="140"/>
      <c r="M154" s="140"/>
      <c r="N154" s="140"/>
      <c r="O154" s="140"/>
      <c r="P154" s="140"/>
      <c r="Q154" s="140"/>
      <c r="R154" s="140"/>
      <c r="S154" s="140"/>
      <c r="T154" s="140"/>
      <c r="U154" s="140"/>
      <c r="V154" s="140"/>
      <c r="W154" s="140"/>
      <c r="X154" s="140"/>
      <c r="Y154" s="140"/>
      <c r="Z154" s="140"/>
      <c r="AA154" s="140"/>
      <c r="AB154" s="140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</row>
    <row r="155" spans="1:44" ht="14.25" x14ac:dyDescent="0.2">
      <c r="A155" s="140"/>
      <c r="B155" s="140"/>
      <c r="C155" s="140"/>
      <c r="D155" s="140"/>
      <c r="E155" s="140"/>
      <c r="F155" s="28"/>
      <c r="G155" s="140"/>
      <c r="H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  <c r="X155" s="140"/>
      <c r="Y155" s="140"/>
      <c r="Z155" s="140"/>
      <c r="AA155" s="140"/>
      <c r="AB155" s="140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</row>
    <row r="156" spans="1:44" ht="14.25" x14ac:dyDescent="0.2">
      <c r="A156" s="140"/>
      <c r="B156" s="140"/>
      <c r="C156" s="140"/>
      <c r="D156" s="140"/>
      <c r="E156" s="140"/>
      <c r="F156" s="28"/>
      <c r="G156" s="140"/>
      <c r="H156" s="140"/>
      <c r="I156" s="140"/>
      <c r="J156" s="140"/>
      <c r="K156" s="140"/>
      <c r="L156" s="140"/>
      <c r="M156" s="140"/>
      <c r="N156" s="140"/>
      <c r="O156" s="140"/>
      <c r="P156" s="140"/>
      <c r="Q156" s="140"/>
      <c r="R156" s="140"/>
      <c r="S156" s="140"/>
      <c r="T156" s="140"/>
      <c r="U156" s="140"/>
      <c r="V156" s="140"/>
      <c r="W156" s="140"/>
      <c r="X156" s="140"/>
      <c r="Y156" s="140"/>
      <c r="Z156" s="140"/>
      <c r="AA156" s="140"/>
      <c r="AB156" s="140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</row>
    <row r="157" spans="1:44" ht="14.25" x14ac:dyDescent="0.2">
      <c r="A157" s="140"/>
      <c r="B157" s="140"/>
      <c r="C157" s="140"/>
      <c r="D157" s="140"/>
      <c r="E157" s="140"/>
      <c r="F157" s="28"/>
      <c r="G157" s="140"/>
      <c r="H157" s="140"/>
      <c r="I157" s="140"/>
      <c r="J157" s="140"/>
      <c r="K157" s="140"/>
      <c r="L157" s="140"/>
      <c r="M157" s="140"/>
      <c r="N157" s="140"/>
      <c r="O157" s="140"/>
      <c r="P157" s="140"/>
      <c r="Q157" s="140"/>
      <c r="R157" s="140"/>
      <c r="S157" s="140"/>
      <c r="T157" s="140"/>
      <c r="U157" s="140"/>
      <c r="V157" s="140"/>
      <c r="W157" s="140"/>
      <c r="X157" s="140"/>
      <c r="Y157" s="140"/>
      <c r="Z157" s="140"/>
      <c r="AA157" s="140"/>
      <c r="AB157" s="140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</row>
    <row r="158" spans="1:44" ht="14.25" x14ac:dyDescent="0.2">
      <c r="A158" s="140"/>
      <c r="B158" s="140"/>
      <c r="C158" s="140"/>
      <c r="D158" s="140"/>
      <c r="E158" s="140"/>
      <c r="F158" s="28"/>
      <c r="G158" s="140"/>
      <c r="H158" s="140"/>
      <c r="I158" s="140"/>
      <c r="J158" s="140"/>
      <c r="K158" s="140"/>
      <c r="L158" s="140"/>
      <c r="M158" s="140"/>
      <c r="N158" s="140"/>
      <c r="O158" s="140"/>
      <c r="P158" s="140"/>
      <c r="Q158" s="140"/>
      <c r="R158" s="140"/>
      <c r="S158" s="140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</row>
    <row r="159" spans="1:44" ht="14.25" x14ac:dyDescent="0.2">
      <c r="A159" s="140"/>
      <c r="B159" s="140"/>
      <c r="C159" s="140"/>
      <c r="D159" s="140"/>
      <c r="E159" s="140"/>
      <c r="F159" s="28"/>
      <c r="G159" s="140"/>
      <c r="H159" s="140"/>
      <c r="I159" s="140"/>
      <c r="J159" s="140"/>
      <c r="K159" s="140"/>
      <c r="L159" s="140"/>
      <c r="M159" s="140"/>
      <c r="N159" s="140"/>
      <c r="O159" s="140"/>
      <c r="P159" s="140"/>
      <c r="Q159" s="140"/>
      <c r="R159" s="140"/>
      <c r="S159" s="140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</row>
    <row r="160" spans="1:44" ht="14.25" x14ac:dyDescent="0.2">
      <c r="A160" s="140"/>
      <c r="B160" s="140"/>
      <c r="C160" s="140"/>
      <c r="D160" s="140"/>
      <c r="E160" s="140"/>
      <c r="F160" s="28"/>
      <c r="G160" s="140"/>
      <c r="H160" s="140"/>
      <c r="I160" s="140"/>
      <c r="J160" s="140"/>
      <c r="K160" s="140"/>
      <c r="L160" s="140"/>
      <c r="M160" s="140"/>
      <c r="N160" s="140"/>
      <c r="O160" s="140"/>
      <c r="P160" s="140"/>
      <c r="Q160" s="140"/>
      <c r="R160" s="140"/>
      <c r="S160" s="140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</row>
    <row r="161" spans="1:44" ht="14.25" x14ac:dyDescent="0.2">
      <c r="A161" s="140"/>
      <c r="B161" s="140"/>
      <c r="C161" s="140"/>
      <c r="D161" s="140"/>
      <c r="E161" s="140"/>
      <c r="F161" s="28"/>
      <c r="G161" s="140"/>
      <c r="H161" s="140"/>
      <c r="I161" s="140"/>
      <c r="J161" s="140"/>
      <c r="K161" s="140"/>
      <c r="L161" s="140"/>
      <c r="M161" s="140"/>
      <c r="N161" s="140"/>
      <c r="O161" s="140"/>
      <c r="P161" s="140"/>
      <c r="Q161" s="140"/>
      <c r="R161" s="140"/>
      <c r="S161" s="140"/>
      <c r="T161" s="140"/>
      <c r="U161" s="140"/>
      <c r="V161" s="140"/>
      <c r="W161" s="140"/>
      <c r="X161" s="140"/>
      <c r="Y161" s="140"/>
      <c r="Z161" s="140"/>
      <c r="AA161" s="140"/>
      <c r="AB161" s="140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</row>
    <row r="162" spans="1:44" ht="14.25" x14ac:dyDescent="0.2">
      <c r="A162" s="140"/>
      <c r="B162" s="140"/>
      <c r="C162" s="140"/>
      <c r="D162" s="140"/>
      <c r="E162" s="140"/>
      <c r="F162" s="28"/>
      <c r="G162" s="140"/>
      <c r="H162" s="140"/>
      <c r="I162" s="140"/>
      <c r="J162" s="140"/>
      <c r="K162" s="140"/>
      <c r="L162" s="140"/>
      <c r="M162" s="140"/>
      <c r="N162" s="140"/>
      <c r="O162" s="140"/>
      <c r="P162" s="140"/>
      <c r="Q162" s="140"/>
      <c r="R162" s="140"/>
      <c r="S162" s="140"/>
      <c r="T162" s="140"/>
      <c r="U162" s="140"/>
      <c r="V162" s="140"/>
      <c r="W162" s="140"/>
      <c r="X162" s="140"/>
      <c r="Y162" s="140"/>
      <c r="Z162" s="140"/>
      <c r="AA162" s="140"/>
      <c r="AB162" s="140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</row>
    <row r="163" spans="1:44" ht="14.25" x14ac:dyDescent="0.2">
      <c r="A163" s="140"/>
      <c r="B163" s="140"/>
      <c r="C163" s="140"/>
      <c r="D163" s="140"/>
      <c r="E163" s="140"/>
      <c r="F163" s="28"/>
      <c r="G163" s="140"/>
      <c r="H163" s="140"/>
      <c r="I163" s="140"/>
      <c r="J163" s="140"/>
      <c r="K163" s="140"/>
      <c r="L163" s="140"/>
      <c r="M163" s="140"/>
      <c r="N163" s="140"/>
      <c r="O163" s="140"/>
      <c r="P163" s="140"/>
      <c r="Q163" s="140"/>
      <c r="R163" s="140"/>
      <c r="S163" s="140"/>
      <c r="T163" s="140"/>
      <c r="U163" s="140"/>
      <c r="V163" s="140"/>
      <c r="W163" s="140"/>
      <c r="X163" s="140"/>
      <c r="Y163" s="140"/>
      <c r="Z163" s="140"/>
      <c r="AA163" s="140"/>
      <c r="AB163" s="140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</row>
    <row r="164" spans="1:44" ht="14.25" x14ac:dyDescent="0.2">
      <c r="A164" s="140"/>
      <c r="B164" s="140"/>
      <c r="C164" s="140"/>
      <c r="D164" s="140"/>
      <c r="E164" s="140"/>
      <c r="F164" s="28"/>
      <c r="G164" s="140"/>
      <c r="H164" s="140"/>
      <c r="I164" s="140"/>
      <c r="J164" s="140"/>
      <c r="K164" s="140"/>
      <c r="L164" s="140"/>
      <c r="M164" s="140"/>
      <c r="N164" s="140"/>
      <c r="O164" s="140"/>
      <c r="P164" s="140"/>
      <c r="Q164" s="140"/>
      <c r="R164" s="140"/>
      <c r="S164" s="140"/>
      <c r="T164" s="140"/>
      <c r="U164" s="140"/>
      <c r="V164" s="140"/>
      <c r="W164" s="140"/>
      <c r="X164" s="140"/>
      <c r="Y164" s="140"/>
      <c r="Z164" s="140"/>
      <c r="AA164" s="140"/>
      <c r="AB164" s="140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</row>
    <row r="165" spans="1:44" ht="14.25" x14ac:dyDescent="0.2">
      <c r="A165" s="140"/>
      <c r="B165" s="140"/>
      <c r="C165" s="140"/>
      <c r="D165" s="140"/>
      <c r="E165" s="140"/>
      <c r="F165" s="28"/>
      <c r="G165" s="140"/>
      <c r="H165" s="140"/>
      <c r="I165" s="140"/>
      <c r="J165" s="140"/>
      <c r="K165" s="140"/>
      <c r="L165" s="140"/>
      <c r="M165" s="140"/>
      <c r="N165" s="140"/>
      <c r="O165" s="140"/>
      <c r="P165" s="140"/>
      <c r="Q165" s="140"/>
      <c r="R165" s="140"/>
      <c r="S165" s="140"/>
      <c r="T165" s="140"/>
      <c r="U165" s="140"/>
      <c r="V165" s="140"/>
      <c r="W165" s="140"/>
      <c r="X165" s="140"/>
      <c r="Y165" s="140"/>
      <c r="Z165" s="140"/>
      <c r="AA165" s="140"/>
      <c r="AB165" s="140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</row>
    <row r="166" spans="1:44" ht="14.25" x14ac:dyDescent="0.2">
      <c r="A166" s="140"/>
      <c r="B166" s="140"/>
      <c r="C166" s="140"/>
      <c r="D166" s="140"/>
      <c r="E166" s="140"/>
      <c r="F166" s="28"/>
      <c r="G166" s="140"/>
      <c r="H166" s="140"/>
      <c r="I166" s="140"/>
      <c r="J166" s="140"/>
      <c r="K166" s="140"/>
      <c r="L166" s="140"/>
      <c r="M166" s="140"/>
      <c r="N166" s="140"/>
      <c r="O166" s="140"/>
      <c r="P166" s="140"/>
      <c r="Q166" s="140"/>
      <c r="R166" s="140"/>
      <c r="S166" s="140"/>
      <c r="T166" s="140"/>
      <c r="U166" s="140"/>
      <c r="V166" s="140"/>
      <c r="W166" s="140"/>
      <c r="X166" s="140"/>
      <c r="Y166" s="140"/>
      <c r="Z166" s="140"/>
      <c r="AA166" s="140"/>
      <c r="AB166" s="140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</row>
    <row r="167" spans="1:44" ht="14.25" x14ac:dyDescent="0.2">
      <c r="A167" s="140"/>
      <c r="B167" s="140"/>
      <c r="C167" s="140"/>
      <c r="D167" s="140"/>
      <c r="E167" s="140"/>
      <c r="F167" s="28"/>
      <c r="G167" s="140"/>
      <c r="H167" s="140"/>
      <c r="I167" s="140"/>
      <c r="J167" s="140"/>
      <c r="K167" s="140"/>
      <c r="L167" s="140"/>
      <c r="M167" s="140"/>
      <c r="N167" s="140"/>
      <c r="O167" s="140"/>
      <c r="P167" s="140"/>
      <c r="Q167" s="140"/>
      <c r="R167" s="140"/>
      <c r="S167" s="140"/>
      <c r="T167" s="140"/>
      <c r="U167" s="140"/>
      <c r="V167" s="140"/>
      <c r="W167" s="140"/>
      <c r="X167" s="140"/>
      <c r="Y167" s="140"/>
      <c r="Z167" s="140"/>
      <c r="AA167" s="140"/>
      <c r="AB167" s="140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</row>
    <row r="168" spans="1:44" ht="14.25" x14ac:dyDescent="0.2">
      <c r="A168" s="140"/>
      <c r="B168" s="140"/>
      <c r="C168" s="140"/>
      <c r="D168" s="140"/>
      <c r="E168" s="140"/>
      <c r="F168" s="28"/>
      <c r="G168" s="140"/>
      <c r="H168" s="140"/>
      <c r="I168" s="140"/>
      <c r="J168" s="140"/>
      <c r="K168" s="140"/>
      <c r="L168" s="140"/>
      <c r="M168" s="140"/>
      <c r="N168" s="140"/>
      <c r="O168" s="140"/>
      <c r="P168" s="140"/>
      <c r="Q168" s="140"/>
      <c r="R168" s="140"/>
      <c r="S168" s="140"/>
      <c r="T168" s="140"/>
      <c r="U168" s="140"/>
      <c r="V168" s="140"/>
      <c r="W168" s="140"/>
      <c r="X168" s="140"/>
      <c r="Y168" s="140"/>
      <c r="Z168" s="140"/>
      <c r="AA168" s="140"/>
      <c r="AB168" s="140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</row>
    <row r="169" spans="1:44" ht="14.25" x14ac:dyDescent="0.2">
      <c r="A169" s="140"/>
      <c r="B169" s="140"/>
      <c r="C169" s="140"/>
      <c r="D169" s="140"/>
      <c r="E169" s="140"/>
      <c r="F169" s="28"/>
      <c r="G169" s="140"/>
      <c r="H169" s="140"/>
      <c r="I169" s="140"/>
      <c r="J169" s="140"/>
      <c r="K169" s="140"/>
      <c r="L169" s="140"/>
      <c r="M169" s="140"/>
      <c r="N169" s="140"/>
      <c r="O169" s="140"/>
      <c r="P169" s="140"/>
      <c r="Q169" s="140"/>
      <c r="R169" s="140"/>
      <c r="S169" s="140"/>
      <c r="T169" s="140"/>
      <c r="U169" s="140"/>
      <c r="V169" s="140"/>
      <c r="W169" s="140"/>
      <c r="X169" s="140"/>
      <c r="Y169" s="140"/>
      <c r="Z169" s="140"/>
      <c r="AA169" s="140"/>
      <c r="AB169" s="140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</row>
    <row r="170" spans="1:44" ht="14.25" x14ac:dyDescent="0.2">
      <c r="A170" s="140"/>
      <c r="B170" s="140"/>
      <c r="C170" s="140"/>
      <c r="D170" s="140"/>
      <c r="E170" s="140"/>
      <c r="F170" s="28"/>
      <c r="G170" s="140"/>
      <c r="H170" s="140"/>
      <c r="I170" s="140"/>
      <c r="J170" s="140"/>
      <c r="K170" s="140"/>
      <c r="L170" s="140"/>
      <c r="M170" s="140"/>
      <c r="N170" s="140"/>
      <c r="O170" s="140"/>
      <c r="P170" s="140"/>
      <c r="Q170" s="140"/>
      <c r="R170" s="140"/>
      <c r="S170" s="140"/>
      <c r="T170" s="140"/>
      <c r="U170" s="140"/>
      <c r="V170" s="140"/>
      <c r="W170" s="140"/>
      <c r="X170" s="140"/>
      <c r="Y170" s="140"/>
      <c r="Z170" s="140"/>
      <c r="AA170" s="140"/>
      <c r="AB170" s="140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</row>
    <row r="171" spans="1:44" ht="14.25" x14ac:dyDescent="0.2">
      <c r="A171" s="140"/>
      <c r="B171" s="140"/>
      <c r="C171" s="140"/>
      <c r="D171" s="140"/>
      <c r="E171" s="140"/>
      <c r="F171" s="28"/>
      <c r="G171" s="140"/>
      <c r="H171" s="140"/>
      <c r="I171" s="140"/>
      <c r="J171" s="140"/>
      <c r="K171" s="140"/>
      <c r="L171" s="140"/>
      <c r="M171" s="140"/>
      <c r="N171" s="140"/>
      <c r="O171" s="140"/>
      <c r="P171" s="140"/>
      <c r="Q171" s="140"/>
      <c r="R171" s="140"/>
      <c r="S171" s="140"/>
      <c r="T171" s="140"/>
      <c r="U171" s="140"/>
      <c r="V171" s="140"/>
      <c r="W171" s="140"/>
      <c r="X171" s="140"/>
      <c r="Y171" s="140"/>
      <c r="Z171" s="140"/>
      <c r="AA171" s="140"/>
      <c r="AB171" s="140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</row>
    <row r="172" spans="1:44" ht="14.25" x14ac:dyDescent="0.2">
      <c r="A172" s="140"/>
      <c r="B172" s="140"/>
      <c r="C172" s="140"/>
      <c r="D172" s="140"/>
      <c r="E172" s="140"/>
      <c r="F172" s="28"/>
      <c r="G172" s="140"/>
      <c r="H172" s="140"/>
      <c r="I172" s="140"/>
      <c r="J172" s="140"/>
      <c r="K172" s="140"/>
      <c r="L172" s="140"/>
      <c r="M172" s="140"/>
      <c r="N172" s="140"/>
      <c r="O172" s="140"/>
      <c r="P172" s="140"/>
      <c r="Q172" s="140"/>
      <c r="R172" s="140"/>
      <c r="S172" s="140"/>
      <c r="T172" s="140"/>
      <c r="U172" s="140"/>
      <c r="V172" s="140"/>
      <c r="W172" s="140"/>
      <c r="X172" s="140"/>
      <c r="Y172" s="140"/>
      <c r="Z172" s="140"/>
      <c r="AA172" s="140"/>
      <c r="AB172" s="140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</row>
    <row r="173" spans="1:44" ht="14.25" x14ac:dyDescent="0.2">
      <c r="A173" s="140"/>
      <c r="B173" s="140"/>
      <c r="C173" s="140"/>
      <c r="D173" s="140"/>
      <c r="E173" s="140"/>
      <c r="F173" s="28"/>
      <c r="G173" s="140"/>
      <c r="H173" s="140"/>
      <c r="I173" s="140"/>
      <c r="J173" s="140"/>
      <c r="K173" s="140"/>
      <c r="L173" s="140"/>
      <c r="M173" s="140"/>
      <c r="N173" s="140"/>
      <c r="O173" s="140"/>
      <c r="P173" s="140"/>
      <c r="Q173" s="140"/>
      <c r="R173" s="140"/>
      <c r="S173" s="140"/>
      <c r="T173" s="140"/>
      <c r="U173" s="140"/>
      <c r="V173" s="140"/>
      <c r="W173" s="140"/>
      <c r="X173" s="140"/>
      <c r="Y173" s="140"/>
      <c r="Z173" s="140"/>
      <c r="AA173" s="140"/>
      <c r="AB173" s="140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</row>
    <row r="174" spans="1:44" ht="14.25" x14ac:dyDescent="0.2">
      <c r="A174" s="140"/>
      <c r="B174" s="140"/>
      <c r="C174" s="140"/>
      <c r="D174" s="140"/>
      <c r="E174" s="140"/>
      <c r="F174" s="28"/>
      <c r="G174" s="140"/>
      <c r="H174" s="140"/>
      <c r="I174" s="140"/>
      <c r="J174" s="140"/>
      <c r="K174" s="140"/>
      <c r="L174" s="140"/>
      <c r="M174" s="140"/>
      <c r="N174" s="140"/>
      <c r="O174" s="140"/>
      <c r="P174" s="140"/>
      <c r="Q174" s="140"/>
      <c r="R174" s="140"/>
      <c r="S174" s="140"/>
      <c r="T174" s="140"/>
      <c r="U174" s="140"/>
      <c r="V174" s="140"/>
      <c r="W174" s="140"/>
      <c r="X174" s="140"/>
      <c r="Y174" s="140"/>
      <c r="Z174" s="140"/>
      <c r="AA174" s="140"/>
      <c r="AB174" s="140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</row>
    <row r="175" spans="1:44" ht="14.25" x14ac:dyDescent="0.2">
      <c r="A175" s="140"/>
      <c r="B175" s="140"/>
      <c r="C175" s="140"/>
      <c r="D175" s="140"/>
      <c r="E175" s="140"/>
      <c r="F175" s="28"/>
      <c r="G175" s="140"/>
      <c r="H175" s="140"/>
      <c r="I175" s="140"/>
      <c r="J175" s="140"/>
      <c r="K175" s="140"/>
      <c r="L175" s="140"/>
      <c r="M175" s="140"/>
      <c r="N175" s="140"/>
      <c r="O175" s="140"/>
      <c r="P175" s="140"/>
      <c r="Q175" s="140"/>
      <c r="R175" s="140"/>
      <c r="S175" s="140"/>
      <c r="T175" s="140"/>
      <c r="U175" s="140"/>
      <c r="V175" s="140"/>
      <c r="W175" s="140"/>
      <c r="X175" s="140"/>
      <c r="Y175" s="140"/>
      <c r="Z175" s="140"/>
      <c r="AA175" s="140"/>
      <c r="AB175" s="140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</row>
    <row r="176" spans="1:44" ht="14.25" x14ac:dyDescent="0.2">
      <c r="A176" s="140"/>
      <c r="B176" s="140"/>
      <c r="C176" s="140"/>
      <c r="D176" s="140"/>
      <c r="E176" s="140"/>
      <c r="F176" s="28"/>
      <c r="G176" s="140"/>
      <c r="H176" s="140"/>
      <c r="I176" s="140"/>
      <c r="J176" s="140"/>
      <c r="K176" s="140"/>
      <c r="L176" s="140"/>
      <c r="M176" s="140"/>
      <c r="N176" s="140"/>
      <c r="O176" s="140"/>
      <c r="P176" s="140"/>
      <c r="Q176" s="140"/>
      <c r="R176" s="140"/>
      <c r="S176" s="140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</row>
    <row r="177" spans="1:44" ht="14.25" x14ac:dyDescent="0.2">
      <c r="A177" s="140"/>
      <c r="B177" s="140"/>
      <c r="C177" s="140"/>
      <c r="D177" s="140"/>
      <c r="E177" s="140"/>
      <c r="F177" s="28"/>
      <c r="G177" s="140"/>
      <c r="H177" s="140"/>
      <c r="I177" s="140"/>
      <c r="J177" s="140"/>
      <c r="K177" s="140"/>
      <c r="L177" s="140"/>
      <c r="M177" s="140"/>
      <c r="N177" s="140"/>
      <c r="O177" s="140"/>
      <c r="P177" s="140"/>
      <c r="Q177" s="140"/>
      <c r="R177" s="140"/>
      <c r="S177" s="140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</row>
    <row r="178" spans="1:44" ht="14.25" x14ac:dyDescent="0.2">
      <c r="A178" s="140"/>
      <c r="B178" s="140"/>
      <c r="C178" s="140"/>
      <c r="D178" s="140"/>
      <c r="E178" s="140"/>
      <c r="F178" s="28"/>
      <c r="G178" s="140"/>
      <c r="H178" s="140"/>
      <c r="I178" s="140"/>
      <c r="J178" s="140"/>
      <c r="K178" s="140"/>
      <c r="L178" s="140"/>
      <c r="M178" s="140"/>
      <c r="N178" s="140"/>
      <c r="O178" s="140"/>
      <c r="P178" s="140"/>
      <c r="Q178" s="140"/>
      <c r="R178" s="140"/>
      <c r="S178" s="140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</row>
    <row r="179" spans="1:44" ht="14.25" x14ac:dyDescent="0.2">
      <c r="A179" s="140"/>
      <c r="B179" s="140"/>
      <c r="C179" s="140"/>
      <c r="D179" s="140"/>
      <c r="E179" s="140"/>
      <c r="F179" s="28"/>
      <c r="G179" s="140"/>
      <c r="H179" s="140"/>
      <c r="I179" s="140"/>
      <c r="J179" s="140"/>
      <c r="K179" s="140"/>
      <c r="L179" s="140"/>
      <c r="M179" s="140"/>
      <c r="N179" s="140"/>
      <c r="O179" s="140"/>
      <c r="P179" s="140"/>
      <c r="Q179" s="140"/>
      <c r="R179" s="140"/>
      <c r="S179" s="140"/>
      <c r="T179" s="140"/>
      <c r="U179" s="140"/>
      <c r="V179" s="140"/>
      <c r="W179" s="140"/>
      <c r="X179" s="140"/>
      <c r="Y179" s="140"/>
      <c r="Z179" s="140"/>
      <c r="AA179" s="140"/>
      <c r="AB179" s="140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</row>
    <row r="180" spans="1:44" ht="14.25" x14ac:dyDescent="0.2">
      <c r="A180" s="140"/>
      <c r="B180" s="140"/>
      <c r="C180" s="140"/>
      <c r="D180" s="140"/>
      <c r="E180" s="140"/>
      <c r="F180" s="28"/>
      <c r="G180" s="140"/>
      <c r="H180" s="140"/>
      <c r="I180" s="140"/>
      <c r="J180" s="140"/>
      <c r="K180" s="140"/>
      <c r="L180" s="140"/>
      <c r="M180" s="140"/>
      <c r="N180" s="140"/>
      <c r="O180" s="140"/>
      <c r="P180" s="140"/>
      <c r="Q180" s="140"/>
      <c r="R180" s="140"/>
      <c r="S180" s="140"/>
      <c r="T180" s="140"/>
      <c r="U180" s="140"/>
      <c r="V180" s="140"/>
      <c r="W180" s="140"/>
      <c r="X180" s="140"/>
      <c r="Y180" s="140"/>
      <c r="Z180" s="140"/>
      <c r="AA180" s="140"/>
      <c r="AB180" s="140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</row>
    <row r="181" spans="1:44" ht="14.25" x14ac:dyDescent="0.2">
      <c r="A181" s="140"/>
      <c r="B181" s="140"/>
      <c r="C181" s="140"/>
      <c r="D181" s="140"/>
      <c r="E181" s="140"/>
      <c r="F181" s="28"/>
      <c r="G181" s="140"/>
      <c r="H181" s="140"/>
      <c r="I181" s="140"/>
      <c r="J181" s="140"/>
      <c r="K181" s="140"/>
      <c r="L181" s="140"/>
      <c r="M181" s="140"/>
      <c r="N181" s="140"/>
      <c r="O181" s="140"/>
      <c r="P181" s="140"/>
      <c r="Q181" s="140"/>
      <c r="R181" s="140"/>
      <c r="S181" s="140"/>
      <c r="T181" s="140"/>
      <c r="U181" s="140"/>
      <c r="V181" s="140"/>
      <c r="W181" s="140"/>
      <c r="X181" s="140"/>
      <c r="Y181" s="140"/>
      <c r="Z181" s="140"/>
      <c r="AA181" s="140"/>
      <c r="AB181" s="140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</row>
    <row r="182" spans="1:44" ht="14.25" x14ac:dyDescent="0.2">
      <c r="A182" s="140"/>
      <c r="B182" s="140"/>
      <c r="C182" s="140"/>
      <c r="D182" s="140"/>
      <c r="E182" s="140"/>
      <c r="F182" s="28"/>
      <c r="G182" s="140"/>
      <c r="H182" s="140"/>
      <c r="I182" s="140"/>
      <c r="J182" s="140"/>
      <c r="K182" s="140"/>
      <c r="L182" s="140"/>
      <c r="M182" s="140"/>
      <c r="N182" s="140"/>
      <c r="O182" s="140"/>
      <c r="P182" s="140"/>
      <c r="Q182" s="140"/>
      <c r="R182" s="140"/>
      <c r="S182" s="140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</row>
    <row r="183" spans="1:44" ht="14.25" x14ac:dyDescent="0.2">
      <c r="A183" s="140"/>
      <c r="B183" s="140"/>
      <c r="C183" s="140"/>
      <c r="D183" s="140"/>
      <c r="E183" s="140"/>
      <c r="F183" s="28"/>
      <c r="G183" s="140"/>
      <c r="H183" s="140"/>
      <c r="I183" s="140"/>
      <c r="J183" s="140"/>
      <c r="K183" s="140"/>
      <c r="L183" s="140"/>
      <c r="M183" s="140"/>
      <c r="N183" s="140"/>
      <c r="O183" s="140"/>
      <c r="P183" s="140"/>
      <c r="Q183" s="140"/>
      <c r="R183" s="140"/>
      <c r="S183" s="140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</row>
    <row r="184" spans="1:44" ht="14.25" x14ac:dyDescent="0.2">
      <c r="A184" s="140"/>
      <c r="B184" s="140"/>
      <c r="C184" s="140"/>
      <c r="D184" s="140"/>
      <c r="E184" s="140"/>
      <c r="F184" s="28"/>
      <c r="G184" s="140"/>
      <c r="H184" s="140"/>
      <c r="I184" s="140"/>
      <c r="J184" s="140"/>
      <c r="K184" s="140"/>
      <c r="L184" s="140"/>
      <c r="M184" s="140"/>
      <c r="N184" s="140"/>
      <c r="O184" s="140"/>
      <c r="P184" s="140"/>
      <c r="Q184" s="140"/>
      <c r="R184" s="140"/>
      <c r="S184" s="140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</row>
    <row r="185" spans="1:44" ht="14.25" x14ac:dyDescent="0.2">
      <c r="A185" s="140"/>
      <c r="B185" s="140"/>
      <c r="C185" s="140"/>
      <c r="D185" s="140"/>
      <c r="E185" s="140"/>
      <c r="F185" s="28"/>
      <c r="G185" s="140"/>
      <c r="H185" s="140"/>
      <c r="I185" s="140"/>
      <c r="J185" s="140"/>
      <c r="K185" s="140"/>
      <c r="L185" s="140"/>
      <c r="M185" s="140"/>
      <c r="N185" s="140"/>
      <c r="O185" s="140"/>
      <c r="P185" s="140"/>
      <c r="Q185" s="140"/>
      <c r="R185" s="140"/>
      <c r="S185" s="140"/>
      <c r="T185" s="140"/>
      <c r="U185" s="140"/>
      <c r="V185" s="140"/>
      <c r="W185" s="140"/>
      <c r="X185" s="140"/>
      <c r="Y185" s="140"/>
      <c r="Z185" s="140"/>
      <c r="AA185" s="140"/>
      <c r="AB185" s="140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</row>
    <row r="186" spans="1:44" ht="14.25" x14ac:dyDescent="0.2">
      <c r="A186" s="140"/>
      <c r="B186" s="140"/>
      <c r="C186" s="140"/>
      <c r="D186" s="140"/>
      <c r="E186" s="140"/>
      <c r="F186" s="28"/>
      <c r="G186" s="140"/>
      <c r="H186" s="140"/>
      <c r="I186" s="140"/>
      <c r="J186" s="140"/>
      <c r="K186" s="140"/>
      <c r="L186" s="140"/>
      <c r="M186" s="140"/>
      <c r="N186" s="140"/>
      <c r="O186" s="140"/>
      <c r="P186" s="140"/>
      <c r="Q186" s="140"/>
      <c r="R186" s="140"/>
      <c r="S186" s="140"/>
      <c r="T186" s="140"/>
      <c r="U186" s="140"/>
      <c r="V186" s="140"/>
      <c r="W186" s="140"/>
      <c r="X186" s="140"/>
      <c r="Y186" s="140"/>
      <c r="Z186" s="140"/>
      <c r="AA186" s="140"/>
      <c r="AB186" s="140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</row>
    <row r="187" spans="1:44" ht="14.25" x14ac:dyDescent="0.2">
      <c r="A187" s="140"/>
      <c r="B187" s="140"/>
      <c r="C187" s="140"/>
      <c r="D187" s="140"/>
      <c r="E187" s="140"/>
      <c r="F187" s="28"/>
      <c r="G187" s="140"/>
      <c r="H187" s="140"/>
      <c r="I187" s="140"/>
      <c r="J187" s="140"/>
      <c r="K187" s="140"/>
      <c r="L187" s="140"/>
      <c r="M187" s="140"/>
      <c r="N187" s="140"/>
      <c r="O187" s="140"/>
      <c r="P187" s="140"/>
      <c r="Q187" s="140"/>
      <c r="R187" s="140"/>
      <c r="S187" s="140"/>
      <c r="T187" s="140"/>
      <c r="U187" s="140"/>
      <c r="V187" s="140"/>
      <c r="W187" s="140"/>
      <c r="X187" s="140"/>
      <c r="Y187" s="140"/>
      <c r="Z187" s="140"/>
      <c r="AA187" s="140"/>
      <c r="AB187" s="140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</row>
    <row r="188" spans="1:44" ht="14.25" x14ac:dyDescent="0.2">
      <c r="A188" s="140"/>
      <c r="B188" s="140"/>
      <c r="C188" s="140"/>
      <c r="D188" s="140"/>
      <c r="E188" s="140"/>
      <c r="F188" s="28"/>
      <c r="G188" s="140"/>
      <c r="H188" s="140"/>
      <c r="I188" s="140"/>
      <c r="J188" s="140"/>
      <c r="K188" s="140"/>
      <c r="L188" s="140"/>
      <c r="M188" s="140"/>
      <c r="N188" s="140"/>
      <c r="O188" s="140"/>
      <c r="P188" s="140"/>
      <c r="Q188" s="140"/>
      <c r="R188" s="140"/>
      <c r="S188" s="140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</row>
    <row r="189" spans="1:44" ht="14.25" x14ac:dyDescent="0.2">
      <c r="A189" s="140"/>
      <c r="B189" s="140"/>
      <c r="C189" s="140"/>
      <c r="D189" s="140"/>
      <c r="E189" s="140"/>
      <c r="F189" s="28"/>
      <c r="G189" s="140"/>
      <c r="H189" s="140"/>
      <c r="I189" s="140"/>
      <c r="J189" s="140"/>
      <c r="K189" s="140"/>
      <c r="L189" s="140"/>
      <c r="M189" s="140"/>
      <c r="N189" s="140"/>
      <c r="O189" s="140"/>
      <c r="P189" s="140"/>
      <c r="Q189" s="140"/>
      <c r="R189" s="140"/>
      <c r="S189" s="140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</row>
    <row r="190" spans="1:44" ht="14.25" x14ac:dyDescent="0.2">
      <c r="A190" s="140"/>
      <c r="B190" s="140"/>
      <c r="C190" s="140"/>
      <c r="D190" s="140"/>
      <c r="E190" s="140"/>
      <c r="F190" s="28"/>
      <c r="G190" s="140"/>
      <c r="H190" s="140"/>
      <c r="I190" s="140"/>
      <c r="J190" s="140"/>
      <c r="K190" s="140"/>
      <c r="L190" s="140"/>
      <c r="M190" s="140"/>
      <c r="N190" s="140"/>
      <c r="O190" s="140"/>
      <c r="P190" s="140"/>
      <c r="Q190" s="140"/>
      <c r="R190" s="140"/>
      <c r="S190" s="140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</row>
    <row r="191" spans="1:44" ht="14.25" x14ac:dyDescent="0.2">
      <c r="A191" s="140"/>
      <c r="B191" s="140"/>
      <c r="C191" s="140"/>
      <c r="D191" s="140"/>
      <c r="E191" s="140"/>
      <c r="F191" s="28"/>
      <c r="G191" s="140"/>
      <c r="H191" s="140"/>
      <c r="I191" s="140"/>
      <c r="J191" s="140"/>
      <c r="K191" s="140"/>
      <c r="L191" s="140"/>
      <c r="M191" s="140"/>
      <c r="N191" s="140"/>
      <c r="O191" s="140"/>
      <c r="P191" s="140"/>
      <c r="Q191" s="140"/>
      <c r="R191" s="140"/>
      <c r="S191" s="140"/>
      <c r="T191" s="140"/>
      <c r="U191" s="140"/>
      <c r="V191" s="140"/>
      <c r="W191" s="140"/>
      <c r="X191" s="140"/>
      <c r="Y191" s="140"/>
      <c r="Z191" s="140"/>
      <c r="AA191" s="140"/>
      <c r="AB191" s="140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</row>
    <row r="192" spans="1:44" ht="14.25" x14ac:dyDescent="0.2">
      <c r="A192" s="140"/>
      <c r="B192" s="140"/>
      <c r="C192" s="140"/>
      <c r="D192" s="140"/>
      <c r="E192" s="140"/>
      <c r="F192" s="28"/>
      <c r="G192" s="140"/>
      <c r="H192" s="140"/>
      <c r="I192" s="140"/>
      <c r="J192" s="140"/>
      <c r="K192" s="140"/>
      <c r="L192" s="140"/>
      <c r="M192" s="140"/>
      <c r="N192" s="140"/>
      <c r="O192" s="140"/>
      <c r="P192" s="140"/>
      <c r="Q192" s="140"/>
      <c r="R192" s="140"/>
      <c r="S192" s="140"/>
      <c r="T192" s="140"/>
      <c r="U192" s="140"/>
      <c r="V192" s="140"/>
      <c r="W192" s="140"/>
      <c r="X192" s="140"/>
      <c r="Y192" s="140"/>
      <c r="Z192" s="140"/>
      <c r="AA192" s="140"/>
      <c r="AB192" s="140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</row>
    <row r="193" spans="1:44" ht="14.25" x14ac:dyDescent="0.2">
      <c r="A193" s="140"/>
      <c r="B193" s="140"/>
      <c r="C193" s="140"/>
      <c r="D193" s="140"/>
      <c r="E193" s="140"/>
      <c r="F193" s="28"/>
      <c r="G193" s="140"/>
      <c r="H193" s="140"/>
      <c r="I193" s="140"/>
      <c r="J193" s="140"/>
      <c r="K193" s="140"/>
      <c r="L193" s="140"/>
      <c r="M193" s="140"/>
      <c r="N193" s="140"/>
      <c r="O193" s="140"/>
      <c r="P193" s="140"/>
      <c r="Q193" s="140"/>
      <c r="R193" s="140"/>
      <c r="S193" s="140"/>
      <c r="T193" s="140"/>
      <c r="U193" s="140"/>
      <c r="V193" s="140"/>
      <c r="W193" s="140"/>
      <c r="X193" s="140"/>
      <c r="Y193" s="140"/>
      <c r="Z193" s="140"/>
      <c r="AA193" s="140"/>
      <c r="AB193" s="140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</row>
    <row r="194" spans="1:44" ht="14.25" x14ac:dyDescent="0.2">
      <c r="A194" s="140"/>
      <c r="B194" s="140"/>
      <c r="C194" s="140"/>
      <c r="D194" s="140"/>
      <c r="E194" s="140"/>
      <c r="F194" s="28"/>
      <c r="G194" s="140"/>
      <c r="H194" s="140"/>
      <c r="I194" s="140"/>
      <c r="J194" s="140"/>
      <c r="K194" s="140"/>
      <c r="L194" s="140"/>
      <c r="M194" s="140"/>
      <c r="N194" s="140"/>
      <c r="O194" s="140"/>
      <c r="P194" s="140"/>
      <c r="Q194" s="140"/>
      <c r="R194" s="140"/>
      <c r="S194" s="140"/>
      <c r="T194" s="140"/>
      <c r="U194" s="140"/>
      <c r="V194" s="140"/>
      <c r="W194" s="140"/>
      <c r="X194" s="140"/>
      <c r="Y194" s="140"/>
      <c r="Z194" s="140"/>
      <c r="AA194" s="140"/>
      <c r="AB194" s="140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</row>
    <row r="195" spans="1:44" ht="14.25" x14ac:dyDescent="0.2">
      <c r="A195" s="140"/>
      <c r="B195" s="140"/>
      <c r="C195" s="140"/>
      <c r="D195" s="140"/>
      <c r="E195" s="140"/>
      <c r="F195" s="28"/>
      <c r="G195" s="140"/>
      <c r="H195" s="140"/>
      <c r="I195" s="140"/>
      <c r="J195" s="140"/>
      <c r="K195" s="140"/>
      <c r="L195" s="140"/>
      <c r="M195" s="140"/>
      <c r="N195" s="140"/>
      <c r="O195" s="140"/>
      <c r="P195" s="140"/>
      <c r="Q195" s="140"/>
      <c r="R195" s="140"/>
      <c r="S195" s="140"/>
      <c r="T195" s="140"/>
      <c r="U195" s="140"/>
      <c r="V195" s="140"/>
      <c r="W195" s="140"/>
      <c r="X195" s="140"/>
      <c r="Y195" s="140"/>
      <c r="Z195" s="140"/>
      <c r="AA195" s="140"/>
      <c r="AB195" s="140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</row>
    <row r="196" spans="1:44" ht="14.25" x14ac:dyDescent="0.2">
      <c r="A196" s="140"/>
      <c r="B196" s="140"/>
      <c r="C196" s="140"/>
      <c r="D196" s="140"/>
      <c r="E196" s="140"/>
      <c r="F196" s="28"/>
      <c r="G196" s="140"/>
      <c r="H196" s="140"/>
      <c r="I196" s="140"/>
      <c r="J196" s="140"/>
      <c r="K196" s="140"/>
      <c r="L196" s="140"/>
      <c r="M196" s="140"/>
      <c r="N196" s="140"/>
      <c r="O196" s="140"/>
      <c r="P196" s="140"/>
      <c r="Q196" s="140"/>
      <c r="R196" s="140"/>
      <c r="S196" s="140"/>
      <c r="T196" s="140"/>
      <c r="U196" s="140"/>
      <c r="V196" s="140"/>
      <c r="W196" s="140"/>
      <c r="X196" s="140"/>
      <c r="Y196" s="140"/>
      <c r="Z196" s="140"/>
      <c r="AA196" s="140"/>
      <c r="AB196" s="140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</row>
    <row r="197" spans="1:44" ht="14.25" x14ac:dyDescent="0.2">
      <c r="A197" s="140"/>
      <c r="B197" s="140"/>
      <c r="C197" s="140"/>
      <c r="D197" s="140"/>
      <c r="E197" s="140"/>
      <c r="F197" s="28"/>
      <c r="G197" s="140"/>
      <c r="H197" s="140"/>
      <c r="I197" s="140"/>
      <c r="J197" s="140"/>
      <c r="K197" s="140"/>
      <c r="L197" s="140"/>
      <c r="M197" s="140"/>
      <c r="N197" s="140"/>
      <c r="O197" s="140"/>
      <c r="P197" s="140"/>
      <c r="Q197" s="140"/>
      <c r="R197" s="140"/>
      <c r="S197" s="140"/>
      <c r="T197" s="140"/>
      <c r="U197" s="140"/>
      <c r="V197" s="140"/>
      <c r="W197" s="140"/>
      <c r="X197" s="140"/>
      <c r="Y197" s="140"/>
      <c r="Z197" s="140"/>
      <c r="AA197" s="140"/>
      <c r="AB197" s="140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</row>
    <row r="198" spans="1:44" ht="14.25" x14ac:dyDescent="0.2">
      <c r="A198" s="140"/>
      <c r="B198" s="140"/>
      <c r="C198" s="140"/>
      <c r="D198" s="140"/>
      <c r="E198" s="140"/>
      <c r="F198" s="28"/>
      <c r="G198" s="140"/>
      <c r="H198" s="140"/>
      <c r="I198" s="140"/>
      <c r="J198" s="140"/>
      <c r="K198" s="140"/>
      <c r="L198" s="140"/>
      <c r="M198" s="140"/>
      <c r="N198" s="140"/>
      <c r="O198" s="140"/>
      <c r="P198" s="140"/>
      <c r="Q198" s="140"/>
      <c r="R198" s="140"/>
      <c r="S198" s="140"/>
      <c r="T198" s="140"/>
      <c r="U198" s="140"/>
      <c r="V198" s="140"/>
      <c r="W198" s="140"/>
      <c r="X198" s="140"/>
      <c r="Y198" s="140"/>
      <c r="Z198" s="140"/>
      <c r="AA198" s="140"/>
      <c r="AB198" s="140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</row>
    <row r="199" spans="1:44" ht="14.25" x14ac:dyDescent="0.2">
      <c r="A199" s="140"/>
      <c r="B199" s="140"/>
      <c r="C199" s="140"/>
      <c r="D199" s="140"/>
      <c r="E199" s="140"/>
      <c r="F199" s="28"/>
      <c r="G199" s="140"/>
      <c r="H199" s="140"/>
      <c r="I199" s="140"/>
      <c r="J199" s="140"/>
      <c r="K199" s="140"/>
      <c r="L199" s="140"/>
      <c r="M199" s="140"/>
      <c r="N199" s="140"/>
      <c r="O199" s="140"/>
      <c r="P199" s="140"/>
      <c r="Q199" s="140"/>
      <c r="R199" s="140"/>
      <c r="S199" s="140"/>
      <c r="T199" s="140"/>
      <c r="U199" s="140"/>
      <c r="V199" s="140"/>
      <c r="W199" s="140"/>
      <c r="X199" s="140"/>
      <c r="Y199" s="140"/>
      <c r="Z199" s="140"/>
      <c r="AA199" s="140"/>
      <c r="AB199" s="140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</row>
    <row r="200" spans="1:44" ht="14.25" x14ac:dyDescent="0.2">
      <c r="A200" s="140"/>
      <c r="B200" s="140"/>
      <c r="C200" s="140"/>
      <c r="D200" s="140"/>
      <c r="E200" s="140"/>
      <c r="F200" s="28"/>
      <c r="G200" s="140"/>
      <c r="H200" s="140"/>
      <c r="I200" s="140"/>
      <c r="J200" s="140"/>
      <c r="K200" s="140"/>
      <c r="L200" s="140"/>
      <c r="M200" s="140"/>
      <c r="N200" s="140"/>
      <c r="O200" s="140"/>
      <c r="P200" s="140"/>
      <c r="Q200" s="140"/>
      <c r="R200" s="140"/>
      <c r="S200" s="140"/>
      <c r="T200" s="140"/>
      <c r="U200" s="140"/>
      <c r="V200" s="140"/>
      <c r="W200" s="140"/>
      <c r="X200" s="140"/>
      <c r="Y200" s="140"/>
      <c r="Z200" s="140"/>
      <c r="AA200" s="140"/>
      <c r="AB200" s="140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</row>
    <row r="201" spans="1:44" ht="14.25" x14ac:dyDescent="0.2">
      <c r="A201" s="140"/>
      <c r="B201" s="140"/>
      <c r="C201" s="140"/>
      <c r="D201" s="140"/>
      <c r="E201" s="140"/>
      <c r="F201" s="28"/>
      <c r="G201" s="140"/>
      <c r="H201" s="140"/>
      <c r="I201" s="140"/>
      <c r="J201" s="140"/>
      <c r="K201" s="140"/>
      <c r="L201" s="140"/>
      <c r="M201" s="140"/>
      <c r="N201" s="140"/>
      <c r="O201" s="140"/>
      <c r="P201" s="140"/>
      <c r="Q201" s="140"/>
      <c r="R201" s="140"/>
      <c r="S201" s="140"/>
      <c r="T201" s="140"/>
      <c r="U201" s="140"/>
      <c r="V201" s="140"/>
      <c r="W201" s="140"/>
      <c r="X201" s="140"/>
      <c r="Y201" s="140"/>
      <c r="Z201" s="140"/>
      <c r="AA201" s="140"/>
      <c r="AB201" s="140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</row>
    <row r="202" spans="1:44" ht="14.25" x14ac:dyDescent="0.2">
      <c r="A202" s="140"/>
      <c r="B202" s="140"/>
      <c r="C202" s="140"/>
      <c r="D202" s="140"/>
      <c r="E202" s="140"/>
      <c r="F202" s="28"/>
      <c r="G202" s="140"/>
      <c r="H202" s="140"/>
      <c r="I202" s="140"/>
      <c r="J202" s="140"/>
      <c r="K202" s="140"/>
      <c r="L202" s="140"/>
      <c r="M202" s="140"/>
      <c r="N202" s="140"/>
      <c r="O202" s="140"/>
      <c r="P202" s="140"/>
      <c r="Q202" s="140"/>
      <c r="R202" s="140"/>
      <c r="S202" s="140"/>
      <c r="T202" s="140"/>
      <c r="U202" s="140"/>
      <c r="V202" s="140"/>
      <c r="W202" s="140"/>
      <c r="X202" s="140"/>
      <c r="Y202" s="140"/>
      <c r="Z202" s="140"/>
      <c r="AA202" s="140"/>
      <c r="AB202" s="140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</row>
    <row r="203" spans="1:44" ht="14.25" x14ac:dyDescent="0.2">
      <c r="A203" s="140"/>
      <c r="B203" s="140"/>
      <c r="C203" s="140"/>
      <c r="D203" s="140"/>
      <c r="E203" s="140"/>
      <c r="F203" s="28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  <c r="X203" s="140"/>
      <c r="Y203" s="140"/>
      <c r="Z203" s="140"/>
      <c r="AA203" s="140"/>
      <c r="AB203" s="140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</row>
    <row r="204" spans="1:44" ht="14.25" x14ac:dyDescent="0.2">
      <c r="A204" s="140"/>
      <c r="B204" s="140"/>
      <c r="C204" s="140"/>
      <c r="D204" s="140"/>
      <c r="E204" s="140"/>
      <c r="F204" s="28"/>
      <c r="G204" s="140"/>
      <c r="H204" s="140"/>
      <c r="I204" s="140"/>
      <c r="J204" s="140"/>
      <c r="K204" s="140"/>
      <c r="L204" s="140"/>
      <c r="M204" s="140"/>
      <c r="N204" s="140"/>
      <c r="O204" s="140"/>
      <c r="P204" s="140"/>
      <c r="Q204" s="140"/>
      <c r="R204" s="140"/>
      <c r="S204" s="140"/>
      <c r="T204" s="140"/>
      <c r="U204" s="140"/>
      <c r="V204" s="140"/>
      <c r="W204" s="140"/>
      <c r="X204" s="140"/>
      <c r="Y204" s="140"/>
      <c r="Z204" s="140"/>
      <c r="AA204" s="140"/>
      <c r="AB204" s="140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</row>
    <row r="205" spans="1:44" ht="14.25" x14ac:dyDescent="0.2">
      <c r="A205" s="140"/>
      <c r="B205" s="140"/>
      <c r="C205" s="140"/>
      <c r="D205" s="140"/>
      <c r="E205" s="140"/>
      <c r="F205" s="28"/>
      <c r="G205" s="140"/>
      <c r="H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  <c r="X205" s="140"/>
      <c r="Y205" s="140"/>
      <c r="Z205" s="140"/>
      <c r="AA205" s="140"/>
      <c r="AB205" s="140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</row>
    <row r="206" spans="1:44" ht="14.25" x14ac:dyDescent="0.2">
      <c r="A206" s="140"/>
      <c r="B206" s="140"/>
      <c r="C206" s="140"/>
      <c r="D206" s="140"/>
      <c r="E206" s="140"/>
      <c r="F206" s="28"/>
      <c r="G206" s="140"/>
      <c r="H206" s="140"/>
      <c r="I206" s="140"/>
      <c r="J206" s="140"/>
      <c r="K206" s="140"/>
      <c r="L206" s="140"/>
      <c r="M206" s="140"/>
      <c r="N206" s="140"/>
      <c r="O206" s="140"/>
      <c r="P206" s="140"/>
      <c r="Q206" s="140"/>
      <c r="R206" s="140"/>
      <c r="S206" s="140"/>
      <c r="T206" s="140"/>
      <c r="U206" s="140"/>
      <c r="V206" s="140"/>
      <c r="W206" s="140"/>
      <c r="X206" s="140"/>
      <c r="Y206" s="140"/>
      <c r="Z206" s="140"/>
      <c r="AA206" s="140"/>
      <c r="AB206" s="140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</row>
    <row r="207" spans="1:44" ht="14.25" x14ac:dyDescent="0.2">
      <c r="A207" s="140"/>
      <c r="B207" s="140"/>
      <c r="C207" s="140"/>
      <c r="D207" s="140"/>
      <c r="E207" s="140"/>
      <c r="F207" s="28"/>
      <c r="G207" s="140"/>
      <c r="H207" s="140"/>
      <c r="I207" s="140"/>
      <c r="J207" s="140"/>
      <c r="K207" s="140"/>
      <c r="L207" s="140"/>
      <c r="M207" s="140"/>
      <c r="N207" s="140"/>
      <c r="O207" s="140"/>
      <c r="P207" s="140"/>
      <c r="Q207" s="140"/>
      <c r="R207" s="140"/>
      <c r="S207" s="140"/>
      <c r="T207" s="140"/>
      <c r="U207" s="140"/>
      <c r="V207" s="140"/>
      <c r="W207" s="140"/>
      <c r="X207" s="140"/>
      <c r="Y207" s="140"/>
      <c r="Z207" s="140"/>
      <c r="AA207" s="140"/>
      <c r="AB207" s="140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</row>
    <row r="208" spans="1:44" ht="14.25" x14ac:dyDescent="0.2">
      <c r="A208" s="140"/>
      <c r="B208" s="140"/>
      <c r="C208" s="140"/>
      <c r="D208" s="140"/>
      <c r="E208" s="140"/>
      <c r="F208" s="28"/>
      <c r="G208" s="140"/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140"/>
      <c r="T208" s="140"/>
      <c r="U208" s="140"/>
      <c r="V208" s="140"/>
      <c r="W208" s="140"/>
      <c r="X208" s="140"/>
      <c r="Y208" s="140"/>
      <c r="Z208" s="140"/>
      <c r="AA208" s="140"/>
      <c r="AB208" s="140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</row>
    <row r="209" spans="1:44" ht="14.25" x14ac:dyDescent="0.2">
      <c r="A209" s="140"/>
      <c r="B209" s="140"/>
      <c r="C209" s="140"/>
      <c r="D209" s="140"/>
      <c r="E209" s="140"/>
      <c r="F209" s="28"/>
      <c r="G209" s="140"/>
      <c r="H209" s="140"/>
      <c r="I209" s="140"/>
      <c r="J209" s="140"/>
      <c r="K209" s="140"/>
      <c r="L209" s="140"/>
      <c r="M209" s="140"/>
      <c r="N209" s="140"/>
      <c r="O209" s="140"/>
      <c r="P209" s="140"/>
      <c r="Q209" s="140"/>
      <c r="R209" s="140"/>
      <c r="S209" s="140"/>
      <c r="T209" s="140"/>
      <c r="U209" s="140"/>
      <c r="V209" s="140"/>
      <c r="W209" s="140"/>
      <c r="X209" s="140"/>
      <c r="Y209" s="140"/>
      <c r="Z209" s="140"/>
      <c r="AA209" s="140"/>
      <c r="AB209" s="140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</row>
    <row r="210" spans="1:44" ht="14.25" x14ac:dyDescent="0.2">
      <c r="A210" s="140"/>
      <c r="B210" s="140"/>
      <c r="C210" s="140"/>
      <c r="D210" s="140"/>
      <c r="E210" s="140"/>
      <c r="F210" s="28"/>
      <c r="G210" s="140"/>
      <c r="H210" s="140"/>
      <c r="I210" s="140"/>
      <c r="J210" s="140"/>
      <c r="K210" s="140"/>
      <c r="L210" s="140"/>
      <c r="M210" s="140"/>
      <c r="N210" s="140"/>
      <c r="O210" s="140"/>
      <c r="P210" s="140"/>
      <c r="Q210" s="140"/>
      <c r="R210" s="140"/>
      <c r="S210" s="140"/>
      <c r="T210" s="140"/>
      <c r="U210" s="140"/>
      <c r="V210" s="140"/>
      <c r="W210" s="140"/>
      <c r="X210" s="140"/>
      <c r="Y210" s="140"/>
      <c r="Z210" s="140"/>
      <c r="AA210" s="140"/>
      <c r="AB210" s="140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</row>
    <row r="211" spans="1:44" ht="14.25" x14ac:dyDescent="0.2">
      <c r="A211" s="140"/>
      <c r="B211" s="140"/>
      <c r="C211" s="140"/>
      <c r="D211" s="140"/>
      <c r="E211" s="140"/>
      <c r="F211" s="28"/>
      <c r="G211" s="140"/>
      <c r="H211" s="140"/>
      <c r="I211" s="140"/>
      <c r="J211" s="140"/>
      <c r="K211" s="140"/>
      <c r="L211" s="140"/>
      <c r="M211" s="140"/>
      <c r="N211" s="140"/>
      <c r="O211" s="140"/>
      <c r="P211" s="140"/>
      <c r="Q211" s="140"/>
      <c r="R211" s="140"/>
      <c r="S211" s="140"/>
      <c r="T211" s="140"/>
      <c r="U211" s="140"/>
      <c r="V211" s="140"/>
      <c r="W211" s="140"/>
      <c r="X211" s="140"/>
      <c r="Y211" s="140"/>
      <c r="Z211" s="140"/>
      <c r="AA211" s="140"/>
      <c r="AB211" s="140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</row>
    <row r="212" spans="1:44" ht="14.25" x14ac:dyDescent="0.2">
      <c r="A212" s="140"/>
      <c r="B212" s="140"/>
      <c r="C212" s="140"/>
      <c r="D212" s="140"/>
      <c r="E212" s="140"/>
      <c r="F212" s="28"/>
      <c r="G212" s="140"/>
      <c r="H212" s="140"/>
      <c r="I212" s="140"/>
      <c r="J212" s="140"/>
      <c r="K212" s="140"/>
      <c r="L212" s="140"/>
      <c r="M212" s="140"/>
      <c r="N212" s="140"/>
      <c r="O212" s="140"/>
      <c r="P212" s="140"/>
      <c r="Q212" s="140"/>
      <c r="R212" s="140"/>
      <c r="S212" s="140"/>
      <c r="T212" s="140"/>
      <c r="U212" s="140"/>
      <c r="V212" s="140"/>
      <c r="W212" s="140"/>
      <c r="X212" s="140"/>
      <c r="Y212" s="140"/>
      <c r="Z212" s="140"/>
      <c r="AA212" s="140"/>
      <c r="AB212" s="140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</row>
    <row r="213" spans="1:44" ht="14.25" x14ac:dyDescent="0.2">
      <c r="A213" s="140"/>
      <c r="B213" s="140"/>
      <c r="C213" s="140"/>
      <c r="D213" s="140"/>
      <c r="E213" s="140"/>
      <c r="F213" s="28"/>
      <c r="G213" s="140"/>
      <c r="H213" s="140"/>
      <c r="I213" s="140"/>
      <c r="J213" s="140"/>
      <c r="K213" s="140"/>
      <c r="L213" s="140"/>
      <c r="M213" s="140"/>
      <c r="N213" s="140"/>
      <c r="O213" s="140"/>
      <c r="P213" s="140"/>
      <c r="Q213" s="140"/>
      <c r="R213" s="140"/>
      <c r="S213" s="140"/>
      <c r="T213" s="140"/>
      <c r="U213" s="140"/>
      <c r="V213" s="140"/>
      <c r="W213" s="140"/>
      <c r="X213" s="140"/>
      <c r="Y213" s="140"/>
      <c r="Z213" s="140"/>
      <c r="AA213" s="140"/>
      <c r="AB213" s="140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</row>
    <row r="214" spans="1:44" ht="14.25" x14ac:dyDescent="0.2">
      <c r="A214" s="140"/>
      <c r="B214" s="140"/>
      <c r="C214" s="140"/>
      <c r="D214" s="140"/>
      <c r="E214" s="140"/>
      <c r="F214" s="28"/>
      <c r="G214" s="140"/>
      <c r="H214" s="140"/>
      <c r="I214" s="140"/>
      <c r="J214" s="140"/>
      <c r="K214" s="140"/>
      <c r="L214" s="140"/>
      <c r="M214" s="140"/>
      <c r="N214" s="140"/>
      <c r="O214" s="140"/>
      <c r="P214" s="140"/>
      <c r="Q214" s="140"/>
      <c r="R214" s="140"/>
      <c r="S214" s="140"/>
      <c r="T214" s="140"/>
      <c r="U214" s="140"/>
      <c r="V214" s="140"/>
      <c r="W214" s="140"/>
      <c r="X214" s="140"/>
      <c r="Y214" s="140"/>
      <c r="Z214" s="140"/>
      <c r="AA214" s="140"/>
      <c r="AB214" s="140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</row>
    <row r="215" spans="1:44" ht="14.25" x14ac:dyDescent="0.2">
      <c r="A215" s="140"/>
      <c r="B215" s="140"/>
      <c r="C215" s="140"/>
      <c r="D215" s="140"/>
      <c r="E215" s="140"/>
      <c r="F215" s="28"/>
      <c r="G215" s="140"/>
      <c r="H215" s="140"/>
      <c r="I215" s="140"/>
      <c r="J215" s="140"/>
      <c r="K215" s="140"/>
      <c r="L215" s="140"/>
      <c r="M215" s="140"/>
      <c r="N215" s="140"/>
      <c r="O215" s="140"/>
      <c r="P215" s="140"/>
      <c r="Q215" s="140"/>
      <c r="R215" s="140"/>
      <c r="S215" s="140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</row>
    <row r="216" spans="1:44" ht="14.25" x14ac:dyDescent="0.2">
      <c r="A216" s="140"/>
      <c r="B216" s="140"/>
      <c r="C216" s="140"/>
      <c r="D216" s="140"/>
      <c r="E216" s="140"/>
      <c r="F216" s="28"/>
      <c r="G216" s="140"/>
      <c r="H216" s="140"/>
      <c r="I216" s="140"/>
      <c r="J216" s="140"/>
      <c r="K216" s="140"/>
      <c r="L216" s="140"/>
      <c r="M216" s="140"/>
      <c r="N216" s="140"/>
      <c r="O216" s="140"/>
      <c r="P216" s="140"/>
      <c r="Q216" s="140"/>
      <c r="R216" s="140"/>
      <c r="S216" s="140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</row>
    <row r="217" spans="1:44" ht="14.25" x14ac:dyDescent="0.2">
      <c r="A217" s="140"/>
      <c r="B217" s="140"/>
      <c r="C217" s="140"/>
      <c r="D217" s="140"/>
      <c r="E217" s="140"/>
      <c r="F217" s="28"/>
      <c r="G217" s="140"/>
      <c r="H217" s="140"/>
      <c r="I217" s="140"/>
      <c r="J217" s="140"/>
      <c r="K217" s="140"/>
      <c r="L217" s="140"/>
      <c r="M217" s="140"/>
      <c r="N217" s="140"/>
      <c r="O217" s="140"/>
      <c r="P217" s="140"/>
      <c r="Q217" s="140"/>
      <c r="R217" s="140"/>
      <c r="S217" s="140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</row>
    <row r="218" spans="1:44" ht="14.25" x14ac:dyDescent="0.2">
      <c r="A218" s="140"/>
      <c r="B218" s="140"/>
      <c r="C218" s="140"/>
      <c r="D218" s="140"/>
      <c r="E218" s="140"/>
      <c r="F218" s="28"/>
      <c r="G218" s="140"/>
      <c r="H218" s="140"/>
      <c r="I218" s="140"/>
      <c r="J218" s="140"/>
      <c r="K218" s="140"/>
      <c r="L218" s="140"/>
      <c r="M218" s="140"/>
      <c r="N218" s="140"/>
      <c r="O218" s="140"/>
      <c r="P218" s="140"/>
      <c r="Q218" s="140"/>
      <c r="R218" s="140"/>
      <c r="S218" s="140"/>
      <c r="T218" s="140"/>
      <c r="U218" s="140"/>
      <c r="V218" s="140"/>
      <c r="W218" s="140"/>
      <c r="X218" s="140"/>
      <c r="Y218" s="140"/>
      <c r="Z218" s="140"/>
      <c r="AA218" s="140"/>
      <c r="AB218" s="140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</row>
    <row r="219" spans="1:44" ht="14.25" x14ac:dyDescent="0.2">
      <c r="A219" s="140"/>
      <c r="B219" s="140"/>
      <c r="C219" s="140"/>
      <c r="D219" s="140"/>
      <c r="E219" s="140"/>
      <c r="F219" s="28"/>
      <c r="G219" s="140"/>
      <c r="H219" s="140"/>
      <c r="I219" s="140"/>
      <c r="J219" s="140"/>
      <c r="K219" s="140"/>
      <c r="L219" s="140"/>
      <c r="M219" s="140"/>
      <c r="N219" s="140"/>
      <c r="O219" s="140"/>
      <c r="P219" s="140"/>
      <c r="Q219" s="140"/>
      <c r="R219" s="140"/>
      <c r="S219" s="140"/>
      <c r="T219" s="140"/>
      <c r="U219" s="140"/>
      <c r="V219" s="140"/>
      <c r="W219" s="140"/>
      <c r="X219" s="140"/>
      <c r="Y219" s="140"/>
      <c r="Z219" s="140"/>
      <c r="AA219" s="140"/>
      <c r="AB219" s="140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</row>
    <row r="220" spans="1:44" ht="14.25" x14ac:dyDescent="0.2">
      <c r="A220" s="140"/>
      <c r="B220" s="140"/>
      <c r="C220" s="140"/>
      <c r="D220" s="140"/>
      <c r="E220" s="140"/>
      <c r="F220" s="28"/>
      <c r="G220" s="140"/>
      <c r="H220" s="140"/>
      <c r="I220" s="140"/>
      <c r="J220" s="140"/>
      <c r="K220" s="140"/>
      <c r="L220" s="140"/>
      <c r="M220" s="140"/>
      <c r="N220" s="140"/>
      <c r="O220" s="140"/>
      <c r="P220" s="140"/>
      <c r="Q220" s="140"/>
      <c r="R220" s="140"/>
      <c r="S220" s="140"/>
      <c r="T220" s="140"/>
      <c r="U220" s="140"/>
      <c r="V220" s="140"/>
      <c r="W220" s="140"/>
      <c r="X220" s="140"/>
      <c r="Y220" s="140"/>
      <c r="Z220" s="140"/>
      <c r="AA220" s="140"/>
      <c r="AB220" s="140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</row>
    <row r="221" spans="1:44" ht="14.25" x14ac:dyDescent="0.2">
      <c r="A221" s="140"/>
      <c r="B221" s="140"/>
      <c r="C221" s="140"/>
      <c r="D221" s="140"/>
      <c r="E221" s="140"/>
      <c r="F221" s="28"/>
      <c r="G221" s="140"/>
      <c r="H221" s="140"/>
      <c r="I221" s="140"/>
      <c r="J221" s="140"/>
      <c r="K221" s="140"/>
      <c r="L221" s="140"/>
      <c r="M221" s="140"/>
      <c r="N221" s="140"/>
      <c r="O221" s="140"/>
      <c r="P221" s="140"/>
      <c r="Q221" s="140"/>
      <c r="R221" s="140"/>
      <c r="S221" s="140"/>
      <c r="T221" s="140"/>
      <c r="U221" s="140"/>
      <c r="V221" s="140"/>
      <c r="W221" s="140"/>
      <c r="X221" s="140"/>
      <c r="Y221" s="140"/>
      <c r="Z221" s="140"/>
      <c r="AA221" s="140"/>
      <c r="AB221" s="140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</row>
    <row r="222" spans="1:44" ht="14.25" x14ac:dyDescent="0.2">
      <c r="A222" s="140"/>
      <c r="B222" s="140"/>
      <c r="C222" s="140"/>
      <c r="D222" s="140"/>
      <c r="E222" s="140"/>
      <c r="F222" s="28"/>
      <c r="G222" s="140"/>
      <c r="H222" s="140"/>
      <c r="I222" s="140"/>
      <c r="J222" s="140"/>
      <c r="K222" s="140"/>
      <c r="L222" s="140"/>
      <c r="M222" s="140"/>
      <c r="N222" s="140"/>
      <c r="O222" s="140"/>
      <c r="P222" s="140"/>
      <c r="Q222" s="140"/>
      <c r="R222" s="140"/>
      <c r="S222" s="140"/>
      <c r="T222" s="140"/>
      <c r="U222" s="140"/>
      <c r="V222" s="140"/>
      <c r="W222" s="140"/>
      <c r="X222" s="140"/>
      <c r="Y222" s="140"/>
      <c r="Z222" s="140"/>
      <c r="AA222" s="140"/>
      <c r="AB222" s="140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</row>
    <row r="223" spans="1:44" ht="14.25" x14ac:dyDescent="0.2">
      <c r="A223" s="140"/>
      <c r="B223" s="140"/>
      <c r="C223" s="140"/>
      <c r="D223" s="140"/>
      <c r="E223" s="140"/>
      <c r="F223" s="28"/>
      <c r="G223" s="140"/>
      <c r="H223" s="140"/>
      <c r="I223" s="140"/>
      <c r="J223" s="140"/>
      <c r="K223" s="140"/>
      <c r="L223" s="140"/>
      <c r="M223" s="140"/>
      <c r="N223" s="140"/>
      <c r="O223" s="140"/>
      <c r="P223" s="140"/>
      <c r="Q223" s="140"/>
      <c r="R223" s="140"/>
      <c r="S223" s="140"/>
      <c r="T223" s="140"/>
      <c r="U223" s="140"/>
      <c r="V223" s="140"/>
      <c r="W223" s="140"/>
      <c r="X223" s="140"/>
      <c r="Y223" s="140"/>
      <c r="Z223" s="140"/>
      <c r="AA223" s="140"/>
      <c r="AB223" s="140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</row>
    <row r="224" spans="1:44" ht="14.25" x14ac:dyDescent="0.2">
      <c r="A224" s="140"/>
      <c r="B224" s="140"/>
      <c r="C224" s="140"/>
      <c r="D224" s="140"/>
      <c r="E224" s="140"/>
      <c r="F224" s="28"/>
      <c r="G224" s="140"/>
      <c r="H224" s="140"/>
      <c r="I224" s="140"/>
      <c r="J224" s="140"/>
      <c r="K224" s="140"/>
      <c r="L224" s="140"/>
      <c r="M224" s="140"/>
      <c r="N224" s="140"/>
      <c r="O224" s="140"/>
      <c r="P224" s="140"/>
      <c r="Q224" s="140"/>
      <c r="R224" s="140"/>
      <c r="S224" s="140"/>
      <c r="T224" s="140"/>
      <c r="U224" s="140"/>
      <c r="V224" s="140"/>
      <c r="W224" s="140"/>
      <c r="X224" s="140"/>
      <c r="Y224" s="140"/>
      <c r="Z224" s="140"/>
      <c r="AA224" s="140"/>
      <c r="AB224" s="140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</row>
    <row r="225" spans="1:44" ht="14.25" x14ac:dyDescent="0.2">
      <c r="A225" s="140"/>
      <c r="B225" s="140"/>
      <c r="C225" s="140"/>
      <c r="D225" s="140"/>
      <c r="E225" s="140"/>
      <c r="F225" s="28"/>
      <c r="G225" s="140"/>
      <c r="H225" s="140"/>
      <c r="I225" s="140"/>
      <c r="J225" s="140"/>
      <c r="K225" s="140"/>
      <c r="L225" s="140"/>
      <c r="M225" s="140"/>
      <c r="N225" s="140"/>
      <c r="O225" s="140"/>
      <c r="P225" s="140"/>
      <c r="Q225" s="140"/>
      <c r="R225" s="140"/>
      <c r="S225" s="140"/>
      <c r="T225" s="140"/>
      <c r="U225" s="140"/>
      <c r="V225" s="140"/>
      <c r="W225" s="140"/>
      <c r="X225" s="140"/>
      <c r="Y225" s="140"/>
      <c r="Z225" s="140"/>
      <c r="AA225" s="140"/>
      <c r="AB225" s="140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</row>
    <row r="226" spans="1:44" ht="14.25" x14ac:dyDescent="0.2">
      <c r="A226" s="140"/>
      <c r="B226" s="140"/>
      <c r="C226" s="140"/>
      <c r="D226" s="140"/>
      <c r="E226" s="140"/>
      <c r="F226" s="28"/>
      <c r="G226" s="140"/>
      <c r="H226" s="140"/>
      <c r="I226" s="140"/>
      <c r="J226" s="140"/>
      <c r="K226" s="140"/>
      <c r="L226" s="140"/>
      <c r="M226" s="140"/>
      <c r="N226" s="140"/>
      <c r="O226" s="140"/>
      <c r="P226" s="140"/>
      <c r="Q226" s="140"/>
      <c r="R226" s="140"/>
      <c r="S226" s="140"/>
      <c r="T226" s="140"/>
      <c r="U226" s="140"/>
      <c r="V226" s="140"/>
      <c r="W226" s="140"/>
      <c r="X226" s="140"/>
      <c r="Y226" s="140"/>
      <c r="Z226" s="140"/>
      <c r="AA226" s="140"/>
      <c r="AB226" s="140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</row>
    <row r="227" spans="1:44" ht="14.25" x14ac:dyDescent="0.2">
      <c r="A227" s="140"/>
      <c r="B227" s="140"/>
      <c r="C227" s="140"/>
      <c r="D227" s="140"/>
      <c r="E227" s="140"/>
      <c r="F227" s="28"/>
      <c r="G227" s="140"/>
      <c r="H227" s="140"/>
      <c r="I227" s="140"/>
      <c r="J227" s="140"/>
      <c r="K227" s="140"/>
      <c r="L227" s="140"/>
      <c r="M227" s="140"/>
      <c r="N227" s="140"/>
      <c r="O227" s="140"/>
      <c r="P227" s="140"/>
      <c r="Q227" s="140"/>
      <c r="R227" s="140"/>
      <c r="S227" s="140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</row>
    <row r="228" spans="1:44" ht="14.25" x14ac:dyDescent="0.2">
      <c r="A228" s="140"/>
      <c r="B228" s="140"/>
      <c r="C228" s="140"/>
      <c r="D228" s="140"/>
      <c r="E228" s="140"/>
      <c r="F228" s="28"/>
      <c r="G228" s="140"/>
      <c r="H228" s="140"/>
      <c r="I228" s="140"/>
      <c r="J228" s="140"/>
      <c r="K228" s="140"/>
      <c r="L228" s="140"/>
      <c r="M228" s="140"/>
      <c r="N228" s="140"/>
      <c r="O228" s="140"/>
      <c r="P228" s="140"/>
      <c r="Q228" s="140"/>
      <c r="R228" s="140"/>
      <c r="S228" s="140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</row>
    <row r="229" spans="1:44" ht="14.25" x14ac:dyDescent="0.2">
      <c r="A229" s="140"/>
      <c r="B229" s="140"/>
      <c r="C229" s="140"/>
      <c r="D229" s="140"/>
      <c r="E229" s="140"/>
      <c r="F229" s="28"/>
      <c r="G229" s="140"/>
      <c r="H229" s="140"/>
      <c r="I229" s="140"/>
      <c r="J229" s="140"/>
      <c r="K229" s="140"/>
      <c r="L229" s="140"/>
      <c r="M229" s="140"/>
      <c r="N229" s="140"/>
      <c r="O229" s="140"/>
      <c r="P229" s="140"/>
      <c r="Q229" s="140"/>
      <c r="R229" s="140"/>
      <c r="S229" s="140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</row>
    <row r="230" spans="1:44" ht="14.25" x14ac:dyDescent="0.2">
      <c r="A230" s="140"/>
      <c r="B230" s="140"/>
      <c r="C230" s="140"/>
      <c r="D230" s="140"/>
      <c r="E230" s="140"/>
      <c r="F230" s="28"/>
      <c r="G230" s="140"/>
      <c r="H230" s="140"/>
      <c r="I230" s="140"/>
      <c r="J230" s="140"/>
      <c r="K230" s="140"/>
      <c r="L230" s="140"/>
      <c r="M230" s="140"/>
      <c r="N230" s="140"/>
      <c r="O230" s="140"/>
      <c r="P230" s="140"/>
      <c r="Q230" s="140"/>
      <c r="R230" s="140"/>
      <c r="S230" s="140"/>
      <c r="T230" s="140"/>
      <c r="U230" s="140"/>
      <c r="V230" s="140"/>
      <c r="W230" s="140"/>
      <c r="X230" s="140"/>
      <c r="Y230" s="140"/>
      <c r="Z230" s="140"/>
      <c r="AA230" s="140"/>
      <c r="AB230" s="140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</row>
    <row r="231" spans="1:44" ht="14.25" x14ac:dyDescent="0.2">
      <c r="A231" s="140"/>
      <c r="B231" s="140"/>
      <c r="C231" s="140"/>
      <c r="D231" s="140"/>
      <c r="E231" s="140"/>
      <c r="F231" s="28"/>
      <c r="G231" s="140"/>
      <c r="H231" s="140"/>
      <c r="I231" s="140"/>
      <c r="J231" s="140"/>
      <c r="K231" s="140"/>
      <c r="L231" s="140"/>
      <c r="M231" s="140"/>
      <c r="N231" s="140"/>
      <c r="O231" s="140"/>
      <c r="P231" s="140"/>
      <c r="Q231" s="140"/>
      <c r="R231" s="140"/>
      <c r="S231" s="140"/>
      <c r="T231" s="140"/>
      <c r="U231" s="140"/>
      <c r="V231" s="140"/>
      <c r="W231" s="140"/>
      <c r="X231" s="140"/>
      <c r="Y231" s="140"/>
      <c r="Z231" s="140"/>
      <c r="AA231" s="140"/>
      <c r="AB231" s="140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</row>
    <row r="232" spans="1:44" ht="14.25" x14ac:dyDescent="0.2">
      <c r="A232" s="140"/>
      <c r="B232" s="140"/>
      <c r="C232" s="140"/>
      <c r="D232" s="140"/>
      <c r="E232" s="140"/>
      <c r="F232" s="28"/>
      <c r="G232" s="140"/>
      <c r="H232" s="140"/>
      <c r="I232" s="140"/>
      <c r="J232" s="140"/>
      <c r="K232" s="140"/>
      <c r="L232" s="140"/>
      <c r="M232" s="140"/>
      <c r="N232" s="140"/>
      <c r="O232" s="140"/>
      <c r="P232" s="140"/>
      <c r="Q232" s="140"/>
      <c r="R232" s="140"/>
      <c r="S232" s="140"/>
      <c r="T232" s="140"/>
      <c r="U232" s="140"/>
      <c r="V232" s="140"/>
      <c r="W232" s="140"/>
      <c r="X232" s="140"/>
      <c r="Y232" s="140"/>
      <c r="Z232" s="140"/>
      <c r="AA232" s="140"/>
      <c r="AB232" s="140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</row>
    <row r="233" spans="1:44" ht="14.25" x14ac:dyDescent="0.2">
      <c r="A233" s="140"/>
      <c r="B233" s="140"/>
      <c r="C233" s="140"/>
      <c r="D233" s="140"/>
      <c r="E233" s="140"/>
      <c r="F233" s="28"/>
      <c r="G233" s="140"/>
      <c r="H233" s="140"/>
      <c r="I233" s="140"/>
      <c r="J233" s="140"/>
      <c r="K233" s="140"/>
      <c r="L233" s="140"/>
      <c r="M233" s="140"/>
      <c r="N233" s="140"/>
      <c r="O233" s="140"/>
      <c r="P233" s="140"/>
      <c r="Q233" s="140"/>
      <c r="R233" s="140"/>
      <c r="S233" s="140"/>
      <c r="T233" s="140"/>
      <c r="U233" s="140"/>
      <c r="V233" s="140"/>
      <c r="W233" s="140"/>
      <c r="X233" s="140"/>
      <c r="Y233" s="140"/>
      <c r="Z233" s="140"/>
      <c r="AA233" s="140"/>
      <c r="AB233" s="140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</row>
    <row r="234" spans="1:44" ht="14.25" x14ac:dyDescent="0.2">
      <c r="A234" s="140"/>
      <c r="B234" s="140"/>
      <c r="C234" s="140"/>
      <c r="D234" s="140"/>
      <c r="E234" s="140"/>
      <c r="F234" s="28"/>
      <c r="G234" s="140"/>
      <c r="H234" s="140"/>
      <c r="I234" s="140"/>
      <c r="J234" s="140"/>
      <c r="K234" s="140"/>
      <c r="L234" s="140"/>
      <c r="M234" s="140"/>
      <c r="N234" s="140"/>
      <c r="O234" s="140"/>
      <c r="P234" s="140"/>
      <c r="Q234" s="140"/>
      <c r="R234" s="140"/>
      <c r="S234" s="140"/>
      <c r="T234" s="140"/>
      <c r="U234" s="140"/>
      <c r="V234" s="140"/>
      <c r="W234" s="140"/>
      <c r="X234" s="140"/>
      <c r="Y234" s="140"/>
      <c r="Z234" s="140"/>
      <c r="AA234" s="140"/>
      <c r="AB234" s="140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</row>
    <row r="235" spans="1:44" ht="14.25" x14ac:dyDescent="0.2">
      <c r="A235" s="140"/>
      <c r="B235" s="140"/>
      <c r="C235" s="140"/>
      <c r="D235" s="140"/>
      <c r="E235" s="140"/>
      <c r="F235" s="28"/>
      <c r="G235" s="140"/>
      <c r="H235" s="140"/>
      <c r="I235" s="140"/>
      <c r="J235" s="140"/>
      <c r="K235" s="140"/>
      <c r="L235" s="140"/>
      <c r="M235" s="140"/>
      <c r="N235" s="140"/>
      <c r="O235" s="140"/>
      <c r="P235" s="140"/>
      <c r="Q235" s="140"/>
      <c r="R235" s="140"/>
      <c r="S235" s="140"/>
      <c r="T235" s="140"/>
      <c r="U235" s="140"/>
      <c r="V235" s="140"/>
      <c r="W235" s="140"/>
      <c r="X235" s="140"/>
      <c r="Y235" s="140"/>
      <c r="Z235" s="140"/>
      <c r="AA235" s="140"/>
      <c r="AB235" s="140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</row>
    <row r="236" spans="1:44" ht="14.25" x14ac:dyDescent="0.2">
      <c r="A236" s="140"/>
      <c r="B236" s="140"/>
      <c r="C236" s="140"/>
      <c r="D236" s="140"/>
      <c r="E236" s="140"/>
      <c r="F236" s="28"/>
      <c r="G236" s="140"/>
      <c r="H236" s="140"/>
      <c r="I236" s="140"/>
      <c r="J236" s="140"/>
      <c r="K236" s="140"/>
      <c r="L236" s="140"/>
      <c r="M236" s="140"/>
      <c r="N236" s="140"/>
      <c r="O236" s="140"/>
      <c r="P236" s="140"/>
      <c r="Q236" s="140"/>
      <c r="R236" s="140"/>
      <c r="S236" s="140"/>
      <c r="T236" s="140"/>
      <c r="U236" s="140"/>
      <c r="V236" s="140"/>
      <c r="W236" s="140"/>
      <c r="X236" s="140"/>
      <c r="Y236" s="140"/>
      <c r="Z236" s="140"/>
      <c r="AA236" s="140"/>
      <c r="AB236" s="140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</row>
    <row r="237" spans="1:44" ht="14.25" x14ac:dyDescent="0.2">
      <c r="A237" s="140"/>
      <c r="B237" s="140"/>
      <c r="C237" s="140"/>
      <c r="D237" s="140"/>
      <c r="E237" s="140"/>
      <c r="F237" s="28"/>
      <c r="G237" s="140"/>
      <c r="H237" s="140"/>
      <c r="I237" s="140"/>
      <c r="J237" s="140"/>
      <c r="K237" s="140"/>
      <c r="L237" s="140"/>
      <c r="M237" s="140"/>
      <c r="N237" s="140"/>
      <c r="O237" s="140"/>
      <c r="P237" s="140"/>
      <c r="Q237" s="140"/>
      <c r="R237" s="140"/>
      <c r="S237" s="140"/>
      <c r="T237" s="140"/>
      <c r="U237" s="140"/>
      <c r="V237" s="140"/>
      <c r="W237" s="140"/>
      <c r="X237" s="140"/>
      <c r="Y237" s="140"/>
      <c r="Z237" s="140"/>
      <c r="AA237" s="140"/>
      <c r="AB237" s="140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</row>
    <row r="238" spans="1:44" ht="14.25" x14ac:dyDescent="0.2">
      <c r="A238" s="140"/>
      <c r="B238" s="140"/>
      <c r="C238" s="140"/>
      <c r="D238" s="140"/>
      <c r="E238" s="140"/>
      <c r="F238" s="28"/>
      <c r="G238" s="140"/>
      <c r="H238" s="140"/>
      <c r="I238" s="140"/>
      <c r="J238" s="140"/>
      <c r="K238" s="140"/>
      <c r="L238" s="140"/>
      <c r="M238" s="140"/>
      <c r="N238" s="140"/>
      <c r="O238" s="140"/>
      <c r="P238" s="140"/>
      <c r="Q238" s="140"/>
      <c r="R238" s="140"/>
      <c r="S238" s="140"/>
      <c r="T238" s="140"/>
      <c r="U238" s="140"/>
      <c r="V238" s="140"/>
      <c r="W238" s="140"/>
      <c r="X238" s="140"/>
      <c r="Y238" s="140"/>
      <c r="Z238" s="140"/>
      <c r="AA238" s="140"/>
      <c r="AB238" s="140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</row>
    <row r="239" spans="1:44" ht="14.25" x14ac:dyDescent="0.2">
      <c r="A239" s="140"/>
      <c r="B239" s="140"/>
      <c r="C239" s="140"/>
      <c r="D239" s="140"/>
      <c r="E239" s="140"/>
      <c r="F239" s="28"/>
      <c r="G239" s="140"/>
      <c r="H239" s="140"/>
      <c r="I239" s="140"/>
      <c r="J239" s="140"/>
      <c r="K239" s="140"/>
      <c r="L239" s="140"/>
      <c r="M239" s="140"/>
      <c r="N239" s="140"/>
      <c r="O239" s="140"/>
      <c r="P239" s="140"/>
      <c r="Q239" s="140"/>
      <c r="R239" s="140"/>
      <c r="S239" s="140"/>
      <c r="T239" s="140"/>
      <c r="U239" s="140"/>
      <c r="V239" s="140"/>
      <c r="W239" s="140"/>
      <c r="X239" s="140"/>
      <c r="Y239" s="140"/>
      <c r="Z239" s="140"/>
      <c r="AA239" s="140"/>
      <c r="AB239" s="140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</row>
    <row r="240" spans="1:44" ht="14.25" x14ac:dyDescent="0.2">
      <c r="A240" s="140"/>
      <c r="B240" s="140"/>
      <c r="C240" s="140"/>
      <c r="D240" s="140"/>
      <c r="E240" s="140"/>
      <c r="F240" s="28"/>
      <c r="G240" s="140"/>
      <c r="H240" s="140"/>
      <c r="I240" s="140"/>
      <c r="J240" s="140"/>
      <c r="K240" s="140"/>
      <c r="L240" s="140"/>
      <c r="M240" s="140"/>
      <c r="N240" s="140"/>
      <c r="O240" s="140"/>
      <c r="P240" s="140"/>
      <c r="Q240" s="140"/>
      <c r="R240" s="140"/>
      <c r="S240" s="140"/>
      <c r="T240" s="140"/>
      <c r="U240" s="140"/>
      <c r="V240" s="140"/>
      <c r="W240" s="140"/>
      <c r="X240" s="140"/>
      <c r="Y240" s="140"/>
      <c r="Z240" s="140"/>
      <c r="AA240" s="140"/>
      <c r="AB240" s="140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</row>
    <row r="241" spans="1:44" ht="14.25" x14ac:dyDescent="0.2">
      <c r="A241" s="140"/>
      <c r="B241" s="140"/>
      <c r="C241" s="140"/>
      <c r="D241" s="140"/>
      <c r="E241" s="140"/>
      <c r="F241" s="28"/>
      <c r="G241" s="140"/>
      <c r="H241" s="140"/>
      <c r="I241" s="140"/>
      <c r="J241" s="140"/>
      <c r="K241" s="140"/>
      <c r="L241" s="140"/>
      <c r="M241" s="140"/>
      <c r="N241" s="140"/>
      <c r="O241" s="140"/>
      <c r="P241" s="140"/>
      <c r="Q241" s="140"/>
      <c r="R241" s="140"/>
      <c r="S241" s="140"/>
      <c r="T241" s="140"/>
      <c r="U241" s="140"/>
      <c r="V241" s="140"/>
      <c r="W241" s="140"/>
      <c r="X241" s="140"/>
      <c r="Y241" s="140"/>
      <c r="Z241" s="140"/>
      <c r="AA241" s="140"/>
      <c r="AB241" s="140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</row>
    <row r="242" spans="1:44" ht="14.25" x14ac:dyDescent="0.2">
      <c r="A242" s="140"/>
      <c r="B242" s="140"/>
      <c r="C242" s="140"/>
      <c r="D242" s="140"/>
      <c r="E242" s="140"/>
      <c r="F242" s="28"/>
      <c r="G242" s="140"/>
      <c r="H242" s="140"/>
      <c r="I242" s="140"/>
      <c r="J242" s="140"/>
      <c r="K242" s="140"/>
      <c r="L242" s="140"/>
      <c r="M242" s="140"/>
      <c r="N242" s="140"/>
      <c r="O242" s="140"/>
      <c r="P242" s="140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  <c r="AA242" s="140"/>
      <c r="AB242" s="140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</row>
    <row r="243" spans="1:44" ht="14.25" x14ac:dyDescent="0.2">
      <c r="A243" s="140"/>
      <c r="B243" s="140"/>
      <c r="C243" s="140"/>
      <c r="D243" s="140"/>
      <c r="E243" s="140"/>
      <c r="F243" s="28"/>
      <c r="G243" s="140"/>
      <c r="H243" s="140"/>
      <c r="I243" s="140"/>
      <c r="J243" s="140"/>
      <c r="K243" s="140"/>
      <c r="L243" s="140"/>
      <c r="M243" s="140"/>
      <c r="N243" s="140"/>
      <c r="O243" s="140"/>
      <c r="P243" s="140"/>
      <c r="Q243" s="140"/>
      <c r="R243" s="140"/>
      <c r="S243" s="140"/>
      <c r="T243" s="140"/>
      <c r="U243" s="140"/>
      <c r="V243" s="140"/>
      <c r="W243" s="140"/>
      <c r="X243" s="140"/>
      <c r="Y243" s="140"/>
      <c r="Z243" s="140"/>
      <c r="AA243" s="140"/>
      <c r="AB243" s="140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</row>
    <row r="244" spans="1:44" ht="14.25" x14ac:dyDescent="0.2">
      <c r="A244" s="140"/>
      <c r="B244" s="140"/>
      <c r="C244" s="140"/>
      <c r="D244" s="140"/>
      <c r="E244" s="140"/>
      <c r="F244" s="28"/>
      <c r="G244" s="140"/>
      <c r="H244" s="140"/>
      <c r="I244" s="140"/>
      <c r="J244" s="140"/>
      <c r="K244" s="140"/>
      <c r="L244" s="140"/>
      <c r="M244" s="140"/>
      <c r="N244" s="140"/>
      <c r="O244" s="140"/>
      <c r="P244" s="140"/>
      <c r="Q244" s="140"/>
      <c r="R244" s="140"/>
      <c r="S244" s="140"/>
      <c r="T244" s="140"/>
      <c r="U244" s="140"/>
      <c r="V244" s="140"/>
      <c r="W244" s="140"/>
      <c r="X244" s="140"/>
      <c r="Y244" s="140"/>
      <c r="Z244" s="140"/>
      <c r="AA244" s="140"/>
      <c r="AB244" s="140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</row>
    <row r="245" spans="1:44" ht="14.25" x14ac:dyDescent="0.2">
      <c r="A245" s="140"/>
      <c r="B245" s="140"/>
      <c r="C245" s="140"/>
      <c r="D245" s="140"/>
      <c r="E245" s="140"/>
      <c r="F245" s="28"/>
      <c r="G245" s="140"/>
      <c r="H245" s="140"/>
      <c r="I245" s="140"/>
      <c r="J245" s="140"/>
      <c r="K245" s="140"/>
      <c r="L245" s="140"/>
      <c r="M245" s="140"/>
      <c r="N245" s="140"/>
      <c r="O245" s="140"/>
      <c r="P245" s="140"/>
      <c r="Q245" s="140"/>
      <c r="R245" s="140"/>
      <c r="S245" s="140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</row>
    <row r="246" spans="1:44" ht="14.25" x14ac:dyDescent="0.2">
      <c r="A246" s="140"/>
      <c r="B246" s="140"/>
      <c r="C246" s="140"/>
      <c r="D246" s="140"/>
      <c r="E246" s="140"/>
      <c r="F246" s="28"/>
      <c r="G246" s="140"/>
      <c r="H246" s="140"/>
      <c r="I246" s="140"/>
      <c r="J246" s="140"/>
      <c r="K246" s="140"/>
      <c r="L246" s="140"/>
      <c r="M246" s="140"/>
      <c r="N246" s="140"/>
      <c r="O246" s="140"/>
      <c r="P246" s="140"/>
      <c r="Q246" s="140"/>
      <c r="R246" s="140"/>
      <c r="S246" s="140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</row>
    <row r="247" spans="1:44" ht="14.25" x14ac:dyDescent="0.2">
      <c r="A247" s="140"/>
      <c r="B247" s="140"/>
      <c r="C247" s="140"/>
      <c r="D247" s="140"/>
      <c r="E247" s="140"/>
      <c r="F247" s="28"/>
      <c r="G247" s="140"/>
      <c r="H247" s="140"/>
      <c r="I247" s="140"/>
      <c r="J247" s="140"/>
      <c r="K247" s="140"/>
      <c r="L247" s="140"/>
      <c r="M247" s="140"/>
      <c r="N247" s="140"/>
      <c r="O247" s="140"/>
      <c r="P247" s="140"/>
      <c r="Q247" s="140"/>
      <c r="R247" s="140"/>
      <c r="S247" s="140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</row>
    <row r="248" spans="1:44" ht="14.25" x14ac:dyDescent="0.2">
      <c r="A248" s="140"/>
      <c r="B248" s="140"/>
      <c r="C248" s="140"/>
      <c r="D248" s="140"/>
      <c r="E248" s="140"/>
      <c r="F248" s="28"/>
      <c r="G248" s="140"/>
      <c r="H248" s="140"/>
      <c r="I248" s="140"/>
      <c r="J248" s="140"/>
      <c r="K248" s="140"/>
      <c r="L248" s="140"/>
      <c r="M248" s="140"/>
      <c r="N248" s="140"/>
      <c r="O248" s="140"/>
      <c r="P248" s="140"/>
      <c r="Q248" s="140"/>
      <c r="R248" s="140"/>
      <c r="S248" s="140"/>
      <c r="T248" s="140"/>
      <c r="U248" s="140"/>
      <c r="V248" s="140"/>
      <c r="W248" s="140"/>
      <c r="X248" s="140"/>
      <c r="Y248" s="140"/>
      <c r="Z248" s="140"/>
      <c r="AA248" s="140"/>
      <c r="AB248" s="140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</row>
    <row r="249" spans="1:44" ht="14.25" x14ac:dyDescent="0.2">
      <c r="A249" s="140"/>
      <c r="B249" s="140"/>
      <c r="C249" s="140"/>
      <c r="D249" s="140"/>
      <c r="E249" s="140"/>
      <c r="F249" s="28"/>
      <c r="G249" s="140"/>
      <c r="H249" s="140"/>
      <c r="I249" s="140"/>
      <c r="J249" s="140"/>
      <c r="K249" s="140"/>
      <c r="L249" s="140"/>
      <c r="M249" s="140"/>
      <c r="N249" s="140"/>
      <c r="O249" s="140"/>
      <c r="P249" s="140"/>
      <c r="Q249" s="140"/>
      <c r="R249" s="140"/>
      <c r="S249" s="140"/>
      <c r="T249" s="140"/>
      <c r="U249" s="140"/>
      <c r="V249" s="140"/>
      <c r="W249" s="140"/>
      <c r="X249" s="140"/>
      <c r="Y249" s="140"/>
      <c r="Z249" s="140"/>
      <c r="AA249" s="140"/>
      <c r="AB249" s="140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</row>
    <row r="250" spans="1:44" ht="14.25" x14ac:dyDescent="0.2">
      <c r="A250" s="140"/>
      <c r="B250" s="140"/>
      <c r="C250" s="140"/>
      <c r="D250" s="140"/>
      <c r="E250" s="140"/>
      <c r="F250" s="28"/>
      <c r="G250" s="140"/>
      <c r="H250" s="140"/>
      <c r="I250" s="140"/>
      <c r="J250" s="140"/>
      <c r="K250" s="140"/>
      <c r="L250" s="140"/>
      <c r="M250" s="140"/>
      <c r="N250" s="140"/>
      <c r="O250" s="140"/>
      <c r="P250" s="140"/>
      <c r="Q250" s="140"/>
      <c r="R250" s="140"/>
      <c r="S250" s="140"/>
      <c r="T250" s="140"/>
      <c r="U250" s="140"/>
      <c r="V250" s="140"/>
      <c r="W250" s="140"/>
      <c r="X250" s="140"/>
      <c r="Y250" s="140"/>
      <c r="Z250" s="140"/>
      <c r="AA250" s="140"/>
      <c r="AB250" s="140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</row>
    <row r="251" spans="1:44" ht="14.25" x14ac:dyDescent="0.2">
      <c r="A251" s="140"/>
      <c r="B251" s="140"/>
      <c r="C251" s="140"/>
      <c r="D251" s="140"/>
      <c r="E251" s="140"/>
      <c r="F251" s="28"/>
      <c r="G251" s="140"/>
      <c r="H251" s="140"/>
      <c r="I251" s="140"/>
      <c r="J251" s="140"/>
      <c r="K251" s="140"/>
      <c r="L251" s="140"/>
      <c r="M251" s="140"/>
      <c r="N251" s="140"/>
      <c r="O251" s="140"/>
      <c r="P251" s="140"/>
      <c r="Q251" s="140"/>
      <c r="R251" s="140"/>
      <c r="S251" s="140"/>
      <c r="T251" s="140"/>
      <c r="U251" s="140"/>
      <c r="V251" s="140"/>
      <c r="W251" s="140"/>
      <c r="X251" s="140"/>
      <c r="Y251" s="140"/>
      <c r="Z251" s="140"/>
      <c r="AA251" s="140"/>
      <c r="AB251" s="140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</row>
    <row r="252" spans="1:44" ht="14.25" x14ac:dyDescent="0.2">
      <c r="A252" s="140"/>
      <c r="B252" s="140"/>
      <c r="C252" s="140"/>
      <c r="D252" s="140"/>
      <c r="E252" s="140"/>
      <c r="F252" s="28"/>
      <c r="G252" s="140"/>
      <c r="H252" s="140"/>
      <c r="I252" s="140"/>
      <c r="J252" s="140"/>
      <c r="K252" s="140"/>
      <c r="L252" s="140"/>
      <c r="M252" s="140"/>
      <c r="N252" s="140"/>
      <c r="O252" s="140"/>
      <c r="P252" s="140"/>
      <c r="Q252" s="140"/>
      <c r="R252" s="140"/>
      <c r="S252" s="140"/>
      <c r="T252" s="140"/>
      <c r="U252" s="140"/>
      <c r="V252" s="140"/>
      <c r="W252" s="140"/>
      <c r="X252" s="140"/>
      <c r="Y252" s="140"/>
      <c r="Z252" s="140"/>
      <c r="AA252" s="140"/>
      <c r="AB252" s="140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</row>
    <row r="253" spans="1:44" ht="14.25" x14ac:dyDescent="0.2">
      <c r="A253" s="140"/>
      <c r="B253" s="140"/>
      <c r="C253" s="140"/>
      <c r="D253" s="140"/>
      <c r="E253" s="140"/>
      <c r="F253" s="28"/>
      <c r="G253" s="140"/>
      <c r="H253" s="140"/>
      <c r="I253" s="140"/>
      <c r="J253" s="140"/>
      <c r="K253" s="140"/>
      <c r="L253" s="140"/>
      <c r="M253" s="140"/>
      <c r="N253" s="140"/>
      <c r="O253" s="140"/>
      <c r="P253" s="140"/>
      <c r="Q253" s="140"/>
      <c r="R253" s="140"/>
      <c r="S253" s="140"/>
      <c r="T253" s="140"/>
      <c r="U253" s="140"/>
      <c r="V253" s="140"/>
      <c r="W253" s="140"/>
      <c r="X253" s="140"/>
      <c r="Y253" s="140"/>
      <c r="Z253" s="140"/>
      <c r="AA253" s="140"/>
      <c r="AB253" s="140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</row>
    <row r="254" spans="1:44" ht="14.25" x14ac:dyDescent="0.2">
      <c r="A254" s="140"/>
      <c r="B254" s="140"/>
      <c r="C254" s="140"/>
      <c r="D254" s="140"/>
      <c r="E254" s="140"/>
      <c r="F254" s="28"/>
      <c r="G254" s="140"/>
      <c r="H254" s="140"/>
      <c r="I254" s="140"/>
      <c r="J254" s="140"/>
      <c r="K254" s="140"/>
      <c r="L254" s="140"/>
      <c r="M254" s="140"/>
      <c r="N254" s="140"/>
      <c r="O254" s="140"/>
      <c r="P254" s="140"/>
      <c r="Q254" s="140"/>
      <c r="R254" s="140"/>
      <c r="S254" s="140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</row>
    <row r="255" spans="1:44" ht="14.25" x14ac:dyDescent="0.2">
      <c r="A255" s="140"/>
      <c r="B255" s="140"/>
      <c r="C255" s="140"/>
      <c r="D255" s="140"/>
      <c r="E255" s="140"/>
      <c r="F255" s="28"/>
      <c r="G255" s="140"/>
      <c r="H255" s="140"/>
      <c r="I255" s="140"/>
      <c r="J255" s="140"/>
      <c r="K255" s="140"/>
      <c r="L255" s="140"/>
      <c r="M255" s="140"/>
      <c r="N255" s="140"/>
      <c r="O255" s="140"/>
      <c r="P255" s="140"/>
      <c r="Q255" s="140"/>
      <c r="R255" s="140"/>
      <c r="S255" s="140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</row>
    <row r="256" spans="1:44" ht="14.25" x14ac:dyDescent="0.2">
      <c r="A256" s="140"/>
      <c r="B256" s="140"/>
      <c r="C256" s="140"/>
      <c r="D256" s="140"/>
      <c r="E256" s="140"/>
      <c r="F256" s="28"/>
      <c r="G256" s="140"/>
      <c r="H256" s="140"/>
      <c r="I256" s="140"/>
      <c r="J256" s="140"/>
      <c r="K256" s="140"/>
      <c r="L256" s="140"/>
      <c r="M256" s="140"/>
      <c r="N256" s="140"/>
      <c r="O256" s="140"/>
      <c r="P256" s="140"/>
      <c r="Q256" s="140"/>
      <c r="R256" s="140"/>
      <c r="S256" s="140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</row>
    <row r="257" spans="1:44" ht="14.25" x14ac:dyDescent="0.2">
      <c r="A257" s="140"/>
      <c r="B257" s="140"/>
      <c r="C257" s="140"/>
      <c r="D257" s="140"/>
      <c r="E257" s="140"/>
      <c r="F257" s="28"/>
      <c r="G257" s="140"/>
      <c r="H257" s="140"/>
      <c r="I257" s="140"/>
      <c r="J257" s="140"/>
      <c r="K257" s="140"/>
      <c r="L257" s="140"/>
      <c r="M257" s="140"/>
      <c r="N257" s="140"/>
      <c r="O257" s="140"/>
      <c r="P257" s="140"/>
      <c r="Q257" s="140"/>
      <c r="R257" s="140"/>
      <c r="S257" s="140"/>
      <c r="T257" s="140"/>
      <c r="U257" s="140"/>
      <c r="V257" s="140"/>
      <c r="W257" s="140"/>
      <c r="X257" s="140"/>
      <c r="Y257" s="140"/>
      <c r="Z257" s="140"/>
      <c r="AA257" s="140"/>
      <c r="AB257" s="140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</row>
    <row r="258" spans="1:44" ht="14.25" x14ac:dyDescent="0.2">
      <c r="A258" s="140"/>
      <c r="B258" s="140"/>
      <c r="C258" s="140"/>
      <c r="D258" s="140"/>
      <c r="E258" s="140"/>
      <c r="F258" s="28"/>
      <c r="G258" s="140"/>
      <c r="H258" s="140"/>
      <c r="I258" s="140"/>
      <c r="J258" s="140"/>
      <c r="K258" s="140"/>
      <c r="L258" s="140"/>
      <c r="M258" s="140"/>
      <c r="N258" s="140"/>
      <c r="O258" s="140"/>
      <c r="P258" s="140"/>
      <c r="Q258" s="140"/>
      <c r="R258" s="140"/>
      <c r="S258" s="140"/>
      <c r="T258" s="140"/>
      <c r="U258" s="140"/>
      <c r="V258" s="140"/>
      <c r="W258" s="140"/>
      <c r="X258" s="140"/>
      <c r="Y258" s="140"/>
      <c r="Z258" s="140"/>
      <c r="AA258" s="140"/>
      <c r="AB258" s="140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</row>
    <row r="259" spans="1:44" ht="14.25" x14ac:dyDescent="0.2">
      <c r="A259" s="140"/>
      <c r="B259" s="140"/>
      <c r="C259" s="140"/>
      <c r="D259" s="140"/>
      <c r="E259" s="140"/>
      <c r="F259" s="28"/>
      <c r="G259" s="140"/>
      <c r="H259" s="140"/>
      <c r="I259" s="140"/>
      <c r="J259" s="140"/>
      <c r="K259" s="140"/>
      <c r="L259" s="140"/>
      <c r="M259" s="140"/>
      <c r="N259" s="140"/>
      <c r="O259" s="140"/>
      <c r="P259" s="140"/>
      <c r="Q259" s="140"/>
      <c r="R259" s="140"/>
      <c r="S259" s="140"/>
      <c r="T259" s="140"/>
      <c r="U259" s="140"/>
      <c r="V259" s="140"/>
      <c r="W259" s="140"/>
      <c r="X259" s="140"/>
      <c r="Y259" s="140"/>
      <c r="Z259" s="140"/>
      <c r="AA259" s="140"/>
      <c r="AB259" s="140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</row>
    <row r="260" spans="1:44" ht="14.25" x14ac:dyDescent="0.2">
      <c r="A260" s="140"/>
      <c r="B260" s="140"/>
      <c r="C260" s="140"/>
      <c r="D260" s="140"/>
      <c r="E260" s="140"/>
      <c r="F260" s="28"/>
      <c r="G260" s="140"/>
      <c r="H260" s="140"/>
      <c r="I260" s="140"/>
      <c r="J260" s="140"/>
      <c r="K260" s="140"/>
      <c r="L260" s="140"/>
      <c r="M260" s="140"/>
      <c r="N260" s="140"/>
      <c r="O260" s="140"/>
      <c r="P260" s="140"/>
      <c r="Q260" s="140"/>
      <c r="R260" s="140"/>
      <c r="S260" s="140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</row>
    <row r="261" spans="1:44" ht="14.25" x14ac:dyDescent="0.2">
      <c r="A261" s="140"/>
      <c r="B261" s="140"/>
      <c r="C261" s="140"/>
      <c r="D261" s="140"/>
      <c r="E261" s="140"/>
      <c r="F261" s="28"/>
      <c r="G261" s="140"/>
      <c r="H261" s="140"/>
      <c r="I261" s="140"/>
      <c r="J261" s="140"/>
      <c r="K261" s="140"/>
      <c r="L261" s="140"/>
      <c r="M261" s="140"/>
      <c r="N261" s="140"/>
      <c r="O261" s="140"/>
      <c r="P261" s="140"/>
      <c r="Q261" s="140"/>
      <c r="R261" s="140"/>
      <c r="S261" s="140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</row>
    <row r="262" spans="1:44" ht="14.25" x14ac:dyDescent="0.2">
      <c r="A262" s="140"/>
      <c r="B262" s="140"/>
      <c r="C262" s="140"/>
      <c r="D262" s="140"/>
      <c r="E262" s="140"/>
      <c r="F262" s="28"/>
      <c r="G262" s="140"/>
      <c r="H262" s="140"/>
      <c r="I262" s="140"/>
      <c r="J262" s="140"/>
      <c r="K262" s="140"/>
      <c r="L262" s="140"/>
      <c r="M262" s="140"/>
      <c r="N262" s="140"/>
      <c r="O262" s="140"/>
      <c r="P262" s="140"/>
      <c r="Q262" s="140"/>
      <c r="R262" s="140"/>
      <c r="S262" s="140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</row>
    <row r="263" spans="1:44" ht="14.25" x14ac:dyDescent="0.2">
      <c r="A263" s="140"/>
      <c r="B263" s="140"/>
      <c r="C263" s="140"/>
      <c r="D263" s="140"/>
      <c r="E263" s="140"/>
      <c r="F263" s="28"/>
      <c r="G263" s="140"/>
      <c r="H263" s="140"/>
      <c r="I263" s="140"/>
      <c r="J263" s="140"/>
      <c r="K263" s="140"/>
      <c r="L263" s="140"/>
      <c r="M263" s="140"/>
      <c r="N263" s="140"/>
      <c r="O263" s="140"/>
      <c r="P263" s="140"/>
      <c r="Q263" s="140"/>
      <c r="R263" s="140"/>
      <c r="S263" s="140"/>
      <c r="T263" s="140"/>
      <c r="U263" s="140"/>
      <c r="V263" s="140"/>
      <c r="W263" s="140"/>
      <c r="X263" s="140"/>
      <c r="Y263" s="140"/>
      <c r="Z263" s="140"/>
      <c r="AA263" s="140"/>
      <c r="AB263" s="140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</row>
    <row r="264" spans="1:44" ht="14.25" x14ac:dyDescent="0.2">
      <c r="A264" s="140"/>
      <c r="B264" s="140"/>
      <c r="C264" s="140"/>
      <c r="D264" s="140"/>
      <c r="E264" s="140"/>
      <c r="F264" s="28"/>
      <c r="G264" s="140"/>
      <c r="H264" s="140"/>
      <c r="I264" s="140"/>
      <c r="J264" s="140"/>
      <c r="K264" s="140"/>
      <c r="L264" s="140"/>
      <c r="M264" s="140"/>
      <c r="N264" s="140"/>
      <c r="O264" s="140"/>
      <c r="P264" s="140"/>
      <c r="Q264" s="140"/>
      <c r="R264" s="140"/>
      <c r="S264" s="140"/>
      <c r="T264" s="140"/>
      <c r="U264" s="140"/>
      <c r="V264" s="140"/>
      <c r="W264" s="140"/>
      <c r="X264" s="140"/>
      <c r="Y264" s="140"/>
      <c r="Z264" s="140"/>
      <c r="AA264" s="140"/>
      <c r="AB264" s="140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</row>
    <row r="265" spans="1:44" ht="14.25" x14ac:dyDescent="0.2">
      <c r="A265" s="140"/>
      <c r="B265" s="140"/>
      <c r="C265" s="140"/>
      <c r="D265" s="140"/>
      <c r="E265" s="140"/>
      <c r="F265" s="28"/>
      <c r="G265" s="140"/>
      <c r="H265" s="140"/>
      <c r="I265" s="140"/>
      <c r="J265" s="140"/>
      <c r="K265" s="140"/>
      <c r="L265" s="140"/>
      <c r="M265" s="140"/>
      <c r="N265" s="140"/>
      <c r="O265" s="140"/>
      <c r="P265" s="140"/>
      <c r="Q265" s="140"/>
      <c r="R265" s="140"/>
      <c r="S265" s="140"/>
      <c r="T265" s="140"/>
      <c r="U265" s="140"/>
      <c r="V265" s="140"/>
      <c r="W265" s="140"/>
      <c r="X265" s="140"/>
      <c r="Y265" s="140"/>
      <c r="Z265" s="140"/>
      <c r="AA265" s="140"/>
      <c r="AB265" s="140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</row>
    <row r="266" spans="1:44" ht="14.25" x14ac:dyDescent="0.2">
      <c r="A266" s="140"/>
      <c r="B266" s="140"/>
      <c r="C266" s="140"/>
      <c r="D266" s="140"/>
      <c r="E266" s="140"/>
      <c r="F266" s="28"/>
      <c r="G266" s="140"/>
      <c r="H266" s="140"/>
      <c r="I266" s="140"/>
      <c r="J266" s="140"/>
      <c r="K266" s="140"/>
      <c r="L266" s="140"/>
      <c r="M266" s="140"/>
      <c r="N266" s="140"/>
      <c r="O266" s="140"/>
      <c r="P266" s="140"/>
      <c r="Q266" s="140"/>
      <c r="R266" s="140"/>
      <c r="S266" s="140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</row>
    <row r="267" spans="1:44" ht="14.25" x14ac:dyDescent="0.2">
      <c r="A267" s="140"/>
      <c r="B267" s="140"/>
      <c r="C267" s="140"/>
      <c r="D267" s="140"/>
      <c r="E267" s="140"/>
      <c r="F267" s="28"/>
      <c r="G267" s="140"/>
      <c r="H267" s="140"/>
      <c r="I267" s="140"/>
      <c r="J267" s="140"/>
      <c r="K267" s="140"/>
      <c r="L267" s="140"/>
      <c r="M267" s="140"/>
      <c r="N267" s="140"/>
      <c r="O267" s="140"/>
      <c r="P267" s="140"/>
      <c r="Q267" s="140"/>
      <c r="R267" s="140"/>
      <c r="S267" s="140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</row>
    <row r="268" spans="1:44" ht="14.25" x14ac:dyDescent="0.2">
      <c r="A268" s="140"/>
      <c r="B268" s="140"/>
      <c r="C268" s="140"/>
      <c r="D268" s="140"/>
      <c r="E268" s="140"/>
      <c r="F268" s="28"/>
      <c r="G268" s="140"/>
      <c r="H268" s="140"/>
      <c r="I268" s="140"/>
      <c r="J268" s="140"/>
      <c r="K268" s="140"/>
      <c r="L268" s="140"/>
      <c r="M268" s="140"/>
      <c r="N268" s="140"/>
      <c r="O268" s="140"/>
      <c r="P268" s="140"/>
      <c r="Q268" s="140"/>
      <c r="R268" s="140"/>
      <c r="S268" s="140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</row>
    <row r="269" spans="1:44" ht="14.25" x14ac:dyDescent="0.2">
      <c r="A269" s="140"/>
      <c r="B269" s="140"/>
      <c r="C269" s="140"/>
      <c r="D269" s="140"/>
      <c r="E269" s="140"/>
      <c r="F269" s="28"/>
      <c r="G269" s="140"/>
      <c r="H269" s="140"/>
      <c r="I269" s="140"/>
      <c r="J269" s="140"/>
      <c r="K269" s="140"/>
      <c r="L269" s="140"/>
      <c r="M269" s="140"/>
      <c r="N269" s="140"/>
      <c r="O269" s="140"/>
      <c r="P269" s="140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  <c r="AA269" s="140"/>
      <c r="AB269" s="140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</row>
    <row r="270" spans="1:44" ht="14.25" x14ac:dyDescent="0.2">
      <c r="A270" s="140"/>
      <c r="B270" s="140"/>
      <c r="C270" s="140"/>
      <c r="D270" s="140"/>
      <c r="E270" s="140"/>
      <c r="F270" s="28"/>
      <c r="G270" s="140"/>
      <c r="H270" s="140"/>
      <c r="I270" s="140"/>
      <c r="J270" s="140"/>
      <c r="K270" s="140"/>
      <c r="L270" s="140"/>
      <c r="M270" s="140"/>
      <c r="N270" s="140"/>
      <c r="O270" s="140"/>
      <c r="P270" s="140"/>
      <c r="Q270" s="140"/>
      <c r="R270" s="140"/>
      <c r="S270" s="140"/>
      <c r="T270" s="140"/>
      <c r="U270" s="140"/>
      <c r="V270" s="140"/>
      <c r="W270" s="140"/>
      <c r="X270" s="140"/>
      <c r="Y270" s="140"/>
      <c r="Z270" s="140"/>
      <c r="AA270" s="140"/>
      <c r="AB270" s="140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</row>
    <row r="271" spans="1:44" ht="14.25" x14ac:dyDescent="0.2">
      <c r="A271" s="140"/>
      <c r="B271" s="140"/>
      <c r="C271" s="140"/>
      <c r="D271" s="140"/>
      <c r="E271" s="140"/>
      <c r="F271" s="28"/>
      <c r="G271" s="140"/>
      <c r="H271" s="140"/>
      <c r="I271" s="140"/>
      <c r="J271" s="140"/>
      <c r="K271" s="140"/>
      <c r="L271" s="140"/>
      <c r="M271" s="140"/>
      <c r="N271" s="140"/>
      <c r="O271" s="140"/>
      <c r="P271" s="140"/>
      <c r="Q271" s="140"/>
      <c r="R271" s="140"/>
      <c r="S271" s="140"/>
      <c r="T271" s="140"/>
      <c r="U271" s="140"/>
      <c r="V271" s="140"/>
      <c r="W271" s="140"/>
      <c r="X271" s="140"/>
      <c r="Y271" s="140"/>
      <c r="Z271" s="140"/>
      <c r="AA271" s="140"/>
      <c r="AB271" s="140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</row>
    <row r="272" spans="1:44" ht="14.25" x14ac:dyDescent="0.2">
      <c r="A272" s="140"/>
      <c r="B272" s="140"/>
      <c r="C272" s="140"/>
      <c r="D272" s="140"/>
      <c r="E272" s="140"/>
      <c r="F272" s="28"/>
      <c r="G272" s="140"/>
      <c r="H272" s="140"/>
      <c r="I272" s="140"/>
      <c r="J272" s="140"/>
      <c r="K272" s="140"/>
      <c r="L272" s="140"/>
      <c r="M272" s="140"/>
      <c r="N272" s="140"/>
      <c r="O272" s="140"/>
      <c r="P272" s="140"/>
      <c r="Q272" s="140"/>
      <c r="R272" s="140"/>
      <c r="S272" s="140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</row>
    <row r="273" spans="1:44" ht="14.25" x14ac:dyDescent="0.2">
      <c r="A273" s="140"/>
      <c r="B273" s="140"/>
      <c r="C273" s="140"/>
      <c r="D273" s="140"/>
      <c r="E273" s="140"/>
      <c r="F273" s="28"/>
      <c r="G273" s="140"/>
      <c r="H273" s="140"/>
      <c r="I273" s="140"/>
      <c r="J273" s="140"/>
      <c r="K273" s="140"/>
      <c r="L273" s="140"/>
      <c r="M273" s="140"/>
      <c r="N273" s="140"/>
      <c r="O273" s="140"/>
      <c r="P273" s="140"/>
      <c r="Q273" s="140"/>
      <c r="R273" s="140"/>
      <c r="S273" s="140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</row>
    <row r="274" spans="1:44" ht="14.25" x14ac:dyDescent="0.2">
      <c r="A274" s="140"/>
      <c r="B274" s="140"/>
      <c r="C274" s="140"/>
      <c r="D274" s="140"/>
      <c r="E274" s="140"/>
      <c r="F274" s="28"/>
      <c r="G274" s="140"/>
      <c r="H274" s="140"/>
      <c r="I274" s="140"/>
      <c r="J274" s="140"/>
      <c r="K274" s="140"/>
      <c r="L274" s="140"/>
      <c r="M274" s="140"/>
      <c r="N274" s="140"/>
      <c r="O274" s="140"/>
      <c r="P274" s="140"/>
      <c r="Q274" s="140"/>
      <c r="R274" s="140"/>
      <c r="S274" s="140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</row>
    <row r="275" spans="1:44" ht="14.25" x14ac:dyDescent="0.2">
      <c r="A275" s="140"/>
      <c r="B275" s="140"/>
      <c r="C275" s="140"/>
      <c r="D275" s="140"/>
      <c r="E275" s="140"/>
      <c r="F275" s="28"/>
      <c r="G275" s="140"/>
      <c r="H275" s="140"/>
      <c r="I275" s="140"/>
      <c r="J275" s="140"/>
      <c r="K275" s="140"/>
      <c r="L275" s="140"/>
      <c r="M275" s="140"/>
      <c r="N275" s="140"/>
      <c r="O275" s="140"/>
      <c r="P275" s="140"/>
      <c r="Q275" s="140"/>
      <c r="R275" s="140"/>
      <c r="S275" s="140"/>
      <c r="T275" s="140"/>
      <c r="U275" s="140"/>
      <c r="V275" s="140"/>
      <c r="W275" s="140"/>
      <c r="X275" s="140"/>
      <c r="Y275" s="140"/>
      <c r="Z275" s="140"/>
      <c r="AA275" s="140"/>
      <c r="AB275" s="140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</row>
    <row r="276" spans="1:44" ht="14.25" x14ac:dyDescent="0.2">
      <c r="A276" s="140"/>
      <c r="B276" s="140"/>
      <c r="C276" s="140"/>
      <c r="D276" s="140"/>
      <c r="E276" s="140"/>
      <c r="F276" s="28"/>
      <c r="G276" s="140"/>
      <c r="H276" s="140"/>
      <c r="I276" s="140"/>
      <c r="J276" s="140"/>
      <c r="K276" s="140"/>
      <c r="L276" s="140"/>
      <c r="M276" s="140"/>
      <c r="N276" s="140"/>
      <c r="O276" s="140"/>
      <c r="P276" s="140"/>
      <c r="Q276" s="140"/>
      <c r="R276" s="140"/>
      <c r="S276" s="140"/>
      <c r="T276" s="140"/>
      <c r="U276" s="140"/>
      <c r="V276" s="140"/>
      <c r="W276" s="140"/>
      <c r="X276" s="140"/>
      <c r="Y276" s="140"/>
      <c r="Z276" s="140"/>
      <c r="AA276" s="140"/>
      <c r="AB276" s="140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</row>
    <row r="277" spans="1:44" ht="14.25" x14ac:dyDescent="0.2">
      <c r="A277" s="140"/>
      <c r="B277" s="140"/>
      <c r="C277" s="140"/>
      <c r="D277" s="140"/>
      <c r="E277" s="140"/>
      <c r="F277" s="28"/>
      <c r="G277" s="140"/>
      <c r="H277" s="140"/>
      <c r="I277" s="140"/>
      <c r="J277" s="140"/>
      <c r="K277" s="140"/>
      <c r="L277" s="140"/>
      <c r="M277" s="140"/>
      <c r="N277" s="140"/>
      <c r="O277" s="140"/>
      <c r="P277" s="140"/>
      <c r="Q277" s="140"/>
      <c r="R277" s="140"/>
      <c r="S277" s="140"/>
      <c r="T277" s="140"/>
      <c r="U277" s="140"/>
      <c r="V277" s="140"/>
      <c r="W277" s="140"/>
      <c r="X277" s="140"/>
      <c r="Y277" s="140"/>
      <c r="Z277" s="140"/>
      <c r="AA277" s="140"/>
      <c r="AB277" s="140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</row>
    <row r="278" spans="1:44" ht="14.25" x14ac:dyDescent="0.2">
      <c r="A278" s="140"/>
      <c r="B278" s="140"/>
      <c r="C278" s="140"/>
      <c r="D278" s="140"/>
      <c r="E278" s="140"/>
      <c r="F278" s="28"/>
      <c r="G278" s="140"/>
      <c r="H278" s="140"/>
      <c r="I278" s="140"/>
      <c r="J278" s="140"/>
      <c r="K278" s="140"/>
      <c r="L278" s="140"/>
      <c r="M278" s="140"/>
      <c r="N278" s="140"/>
      <c r="O278" s="140"/>
      <c r="P278" s="140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</row>
    <row r="279" spans="1:44" ht="14.25" x14ac:dyDescent="0.2">
      <c r="A279" s="140"/>
      <c r="B279" s="140"/>
      <c r="C279" s="140"/>
      <c r="D279" s="140"/>
      <c r="E279" s="140"/>
      <c r="F279" s="28"/>
      <c r="G279" s="140"/>
      <c r="H279" s="140"/>
      <c r="I279" s="140"/>
      <c r="J279" s="140"/>
      <c r="K279" s="140"/>
      <c r="L279" s="140"/>
      <c r="M279" s="140"/>
      <c r="N279" s="140"/>
      <c r="O279" s="140"/>
      <c r="P279" s="140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</row>
    <row r="280" spans="1:44" ht="14.25" x14ac:dyDescent="0.2">
      <c r="A280" s="140"/>
      <c r="B280" s="140"/>
      <c r="C280" s="140"/>
      <c r="D280" s="140"/>
      <c r="E280" s="140"/>
      <c r="F280" s="28"/>
      <c r="G280" s="140"/>
      <c r="H280" s="140"/>
      <c r="I280" s="140"/>
      <c r="J280" s="140"/>
      <c r="K280" s="140"/>
      <c r="L280" s="140"/>
      <c r="M280" s="140"/>
      <c r="N280" s="140"/>
      <c r="O280" s="140"/>
      <c r="P280" s="140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</row>
    <row r="281" spans="1:44" ht="14.25" x14ac:dyDescent="0.2">
      <c r="A281" s="140"/>
      <c r="B281" s="140"/>
      <c r="C281" s="140"/>
      <c r="D281" s="140"/>
      <c r="E281" s="140"/>
      <c r="F281" s="28"/>
      <c r="G281" s="140"/>
      <c r="H281" s="140"/>
      <c r="I281" s="140"/>
      <c r="J281" s="140"/>
      <c r="K281" s="140"/>
      <c r="L281" s="140"/>
      <c r="M281" s="140"/>
      <c r="N281" s="140"/>
      <c r="O281" s="140"/>
      <c r="P281" s="140"/>
      <c r="Q281" s="140"/>
      <c r="R281" s="140"/>
      <c r="S281" s="140"/>
      <c r="T281" s="140"/>
      <c r="U281" s="140"/>
      <c r="V281" s="140"/>
      <c r="W281" s="140"/>
      <c r="X281" s="140"/>
      <c r="Y281" s="140"/>
      <c r="Z281" s="140"/>
      <c r="AA281" s="140"/>
      <c r="AB281" s="140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</row>
    <row r="282" spans="1:44" ht="14.25" x14ac:dyDescent="0.2">
      <c r="A282" s="140"/>
      <c r="B282" s="140"/>
      <c r="C282" s="140"/>
      <c r="D282" s="140"/>
      <c r="E282" s="140"/>
      <c r="F282" s="28"/>
      <c r="G282" s="140"/>
      <c r="H282" s="140"/>
      <c r="I282" s="140"/>
      <c r="J282" s="140"/>
      <c r="K282" s="140"/>
      <c r="L282" s="140"/>
      <c r="M282" s="140"/>
      <c r="N282" s="140"/>
      <c r="O282" s="140"/>
      <c r="P282" s="140"/>
      <c r="Q282" s="140"/>
      <c r="R282" s="140"/>
      <c r="S282" s="140"/>
      <c r="T282" s="140"/>
      <c r="U282" s="140"/>
      <c r="V282" s="140"/>
      <c r="W282" s="140"/>
      <c r="X282" s="140"/>
      <c r="Y282" s="140"/>
      <c r="Z282" s="140"/>
      <c r="AA282" s="140"/>
      <c r="AB282" s="140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</row>
    <row r="283" spans="1:44" ht="14.25" x14ac:dyDescent="0.2">
      <c r="A283" s="140"/>
      <c r="B283" s="140"/>
      <c r="C283" s="140"/>
      <c r="D283" s="140"/>
      <c r="E283" s="140"/>
      <c r="F283" s="28"/>
      <c r="G283" s="140"/>
      <c r="H283" s="140"/>
      <c r="I283" s="140"/>
      <c r="J283" s="140"/>
      <c r="K283" s="140"/>
      <c r="L283" s="140"/>
      <c r="M283" s="140"/>
      <c r="N283" s="140"/>
      <c r="O283" s="140"/>
      <c r="P283" s="140"/>
      <c r="Q283" s="140"/>
      <c r="R283" s="140"/>
      <c r="S283" s="140"/>
      <c r="T283" s="140"/>
      <c r="U283" s="140"/>
      <c r="V283" s="140"/>
      <c r="W283" s="140"/>
      <c r="X283" s="140"/>
      <c r="Y283" s="140"/>
      <c r="Z283" s="140"/>
      <c r="AA283" s="140"/>
      <c r="AB283" s="140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</row>
    <row r="284" spans="1:44" ht="14.25" x14ac:dyDescent="0.2">
      <c r="A284" s="140"/>
      <c r="B284" s="140"/>
      <c r="C284" s="140"/>
      <c r="D284" s="140"/>
      <c r="E284" s="140"/>
      <c r="F284" s="28"/>
      <c r="G284" s="140"/>
      <c r="H284" s="140"/>
      <c r="I284" s="140"/>
      <c r="J284" s="140"/>
      <c r="K284" s="140"/>
      <c r="L284" s="140"/>
      <c r="M284" s="140"/>
      <c r="N284" s="140"/>
      <c r="O284" s="140"/>
      <c r="P284" s="140"/>
      <c r="Q284" s="140"/>
      <c r="R284" s="140"/>
      <c r="S284" s="140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</row>
    <row r="285" spans="1:44" ht="14.25" x14ac:dyDescent="0.2">
      <c r="A285" s="140"/>
      <c r="B285" s="140"/>
      <c r="C285" s="140"/>
      <c r="D285" s="140"/>
      <c r="E285" s="140"/>
      <c r="F285" s="28"/>
      <c r="G285" s="140"/>
      <c r="H285" s="140"/>
      <c r="I285" s="140"/>
      <c r="J285" s="140"/>
      <c r="K285" s="140"/>
      <c r="L285" s="140"/>
      <c r="M285" s="140"/>
      <c r="N285" s="140"/>
      <c r="O285" s="140"/>
      <c r="P285" s="140"/>
      <c r="Q285" s="140"/>
      <c r="R285" s="140"/>
      <c r="S285" s="140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</row>
    <row r="286" spans="1:44" ht="14.25" x14ac:dyDescent="0.2">
      <c r="A286" s="140"/>
      <c r="B286" s="140"/>
      <c r="C286" s="140"/>
      <c r="D286" s="140"/>
      <c r="E286" s="140"/>
      <c r="F286" s="28"/>
      <c r="G286" s="140"/>
      <c r="H286" s="140"/>
      <c r="I286" s="140"/>
      <c r="J286" s="140"/>
      <c r="K286" s="140"/>
      <c r="L286" s="140"/>
      <c r="M286" s="140"/>
      <c r="N286" s="140"/>
      <c r="O286" s="140"/>
      <c r="P286" s="140"/>
      <c r="Q286" s="140"/>
      <c r="R286" s="140"/>
      <c r="S286" s="140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</row>
    <row r="287" spans="1:44" ht="14.25" x14ac:dyDescent="0.2">
      <c r="A287" s="140"/>
      <c r="B287" s="140"/>
      <c r="C287" s="140"/>
      <c r="D287" s="140"/>
      <c r="E287" s="140"/>
      <c r="F287" s="28"/>
      <c r="G287" s="140"/>
      <c r="H287" s="140"/>
      <c r="I287" s="140"/>
      <c r="J287" s="140"/>
      <c r="K287" s="140"/>
      <c r="L287" s="140"/>
      <c r="M287" s="140"/>
      <c r="N287" s="140"/>
      <c r="O287" s="140"/>
      <c r="P287" s="140"/>
      <c r="Q287" s="140"/>
      <c r="R287" s="140"/>
      <c r="S287" s="140"/>
      <c r="T287" s="140"/>
      <c r="U287" s="140"/>
      <c r="V287" s="140"/>
      <c r="W287" s="140"/>
      <c r="X287" s="140"/>
      <c r="Y287" s="140"/>
      <c r="Z287" s="140"/>
      <c r="AA287" s="140"/>
      <c r="AB287" s="140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</row>
    <row r="288" spans="1:44" ht="14.25" x14ac:dyDescent="0.2">
      <c r="A288" s="140"/>
      <c r="B288" s="140"/>
      <c r="C288" s="140"/>
      <c r="D288" s="140"/>
      <c r="E288" s="140"/>
      <c r="F288" s="28"/>
      <c r="G288" s="140"/>
      <c r="H288" s="140"/>
      <c r="I288" s="140"/>
      <c r="J288" s="140"/>
      <c r="K288" s="140"/>
      <c r="L288" s="140"/>
      <c r="M288" s="140"/>
      <c r="N288" s="140"/>
      <c r="O288" s="140"/>
      <c r="P288" s="140"/>
      <c r="Q288" s="140"/>
      <c r="R288" s="140"/>
      <c r="S288" s="140"/>
      <c r="T288" s="140"/>
      <c r="U288" s="140"/>
      <c r="V288" s="140"/>
      <c r="W288" s="140"/>
      <c r="X288" s="140"/>
      <c r="Y288" s="140"/>
      <c r="Z288" s="140"/>
      <c r="AA288" s="140"/>
      <c r="AB288" s="140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</row>
    <row r="289" spans="1:44" ht="14.25" x14ac:dyDescent="0.2">
      <c r="A289" s="140"/>
      <c r="B289" s="140"/>
      <c r="C289" s="140"/>
      <c r="D289" s="140"/>
      <c r="E289" s="140"/>
      <c r="F289" s="28"/>
      <c r="G289" s="140"/>
      <c r="H289" s="140"/>
      <c r="I289" s="140"/>
      <c r="J289" s="140"/>
      <c r="K289" s="140"/>
      <c r="L289" s="140"/>
      <c r="M289" s="140"/>
      <c r="N289" s="140"/>
      <c r="O289" s="140"/>
      <c r="P289" s="140"/>
      <c r="Q289" s="140"/>
      <c r="R289" s="140"/>
      <c r="S289" s="140"/>
      <c r="T289" s="140"/>
      <c r="U289" s="140"/>
      <c r="V289" s="140"/>
      <c r="W289" s="140"/>
      <c r="X289" s="140"/>
      <c r="Y289" s="140"/>
      <c r="Z289" s="140"/>
      <c r="AA289" s="140"/>
      <c r="AB289" s="140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</row>
    <row r="290" spans="1:44" ht="14.25" x14ac:dyDescent="0.2">
      <c r="A290" s="140"/>
      <c r="B290" s="140"/>
      <c r="C290" s="140"/>
      <c r="D290" s="140"/>
      <c r="E290" s="140"/>
      <c r="F290" s="28"/>
      <c r="G290" s="140"/>
      <c r="H290" s="140"/>
      <c r="I290" s="140"/>
      <c r="J290" s="140"/>
      <c r="K290" s="140"/>
      <c r="L290" s="140"/>
      <c r="M290" s="140"/>
      <c r="N290" s="140"/>
      <c r="O290" s="140"/>
      <c r="P290" s="140"/>
      <c r="Q290" s="140"/>
      <c r="R290" s="140"/>
      <c r="S290" s="140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</row>
    <row r="291" spans="1:44" ht="14.25" x14ac:dyDescent="0.2">
      <c r="A291" s="140"/>
      <c r="B291" s="140"/>
      <c r="C291" s="140"/>
      <c r="D291" s="140"/>
      <c r="E291" s="140"/>
      <c r="F291" s="28"/>
      <c r="G291" s="140"/>
      <c r="H291" s="140"/>
      <c r="I291" s="140"/>
      <c r="J291" s="140"/>
      <c r="K291" s="140"/>
      <c r="L291" s="140"/>
      <c r="M291" s="140"/>
      <c r="N291" s="140"/>
      <c r="O291" s="140"/>
      <c r="P291" s="140"/>
      <c r="Q291" s="140"/>
      <c r="R291" s="140"/>
      <c r="S291" s="140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</row>
    <row r="292" spans="1:44" ht="14.25" x14ac:dyDescent="0.2">
      <c r="A292" s="140"/>
      <c r="B292" s="140"/>
      <c r="C292" s="140"/>
      <c r="D292" s="140"/>
      <c r="E292" s="140"/>
      <c r="F292" s="28"/>
      <c r="G292" s="140"/>
      <c r="H292" s="140"/>
      <c r="I292" s="140"/>
      <c r="J292" s="140"/>
      <c r="K292" s="140"/>
      <c r="L292" s="140"/>
      <c r="M292" s="140"/>
      <c r="N292" s="140"/>
      <c r="O292" s="140"/>
      <c r="P292" s="140"/>
      <c r="Q292" s="140"/>
      <c r="R292" s="140"/>
      <c r="S292" s="140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</row>
    <row r="293" spans="1:44" ht="14.25" x14ac:dyDescent="0.2">
      <c r="A293" s="140"/>
      <c r="B293" s="140"/>
      <c r="C293" s="140"/>
      <c r="D293" s="140"/>
      <c r="E293" s="140"/>
      <c r="F293" s="28"/>
      <c r="G293" s="140"/>
      <c r="H293" s="140"/>
      <c r="I293" s="140"/>
      <c r="J293" s="140"/>
      <c r="K293" s="140"/>
      <c r="L293" s="140"/>
      <c r="M293" s="140"/>
      <c r="N293" s="140"/>
      <c r="O293" s="140"/>
      <c r="P293" s="140"/>
      <c r="Q293" s="140"/>
      <c r="R293" s="140"/>
      <c r="S293" s="140"/>
      <c r="T293" s="140"/>
      <c r="U293" s="140"/>
      <c r="V293" s="140"/>
      <c r="W293" s="140"/>
      <c r="X293" s="140"/>
      <c r="Y293" s="140"/>
      <c r="Z293" s="140"/>
      <c r="AA293" s="140"/>
      <c r="AB293" s="140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</row>
    <row r="294" spans="1:44" ht="14.25" x14ac:dyDescent="0.2">
      <c r="A294" s="140"/>
      <c r="B294" s="140"/>
      <c r="C294" s="140"/>
      <c r="D294" s="140"/>
      <c r="E294" s="140"/>
      <c r="F294" s="28"/>
      <c r="G294" s="140"/>
      <c r="H294" s="140"/>
      <c r="I294" s="140"/>
      <c r="J294" s="140"/>
      <c r="K294" s="140"/>
      <c r="L294" s="140"/>
      <c r="M294" s="140"/>
      <c r="N294" s="140"/>
      <c r="O294" s="140"/>
      <c r="P294" s="140"/>
      <c r="Q294" s="140"/>
      <c r="R294" s="140"/>
      <c r="S294" s="140"/>
      <c r="T294" s="140"/>
      <c r="U294" s="140"/>
      <c r="V294" s="140"/>
      <c r="W294" s="140"/>
      <c r="X294" s="140"/>
      <c r="Y294" s="140"/>
      <c r="Z294" s="140"/>
      <c r="AA294" s="140"/>
      <c r="AB294" s="140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</row>
    <row r="295" spans="1:44" ht="14.25" x14ac:dyDescent="0.2">
      <c r="A295" s="140"/>
      <c r="B295" s="140"/>
      <c r="C295" s="140"/>
      <c r="D295" s="140"/>
      <c r="E295" s="140"/>
      <c r="F295" s="28"/>
      <c r="G295" s="140"/>
      <c r="H295" s="140"/>
      <c r="I295" s="140"/>
      <c r="J295" s="140"/>
      <c r="K295" s="140"/>
      <c r="L295" s="140"/>
      <c r="M295" s="140"/>
      <c r="N295" s="140"/>
      <c r="O295" s="140"/>
      <c r="P295" s="140"/>
      <c r="Q295" s="140"/>
      <c r="R295" s="140"/>
      <c r="S295" s="140"/>
      <c r="T295" s="140"/>
      <c r="U295" s="140"/>
      <c r="V295" s="140"/>
      <c r="W295" s="140"/>
      <c r="X295" s="140"/>
      <c r="Y295" s="140"/>
      <c r="Z295" s="140"/>
      <c r="AA295" s="140"/>
      <c r="AB295" s="140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</row>
    <row r="296" spans="1:44" ht="14.25" x14ac:dyDescent="0.2">
      <c r="A296" s="140"/>
      <c r="B296" s="140"/>
      <c r="C296" s="140"/>
      <c r="D296" s="140"/>
      <c r="E296" s="140"/>
      <c r="F296" s="28"/>
      <c r="G296" s="140"/>
      <c r="H296" s="140"/>
      <c r="I296" s="140"/>
      <c r="J296" s="140"/>
      <c r="K296" s="140"/>
      <c r="L296" s="140"/>
      <c r="M296" s="140"/>
      <c r="N296" s="140"/>
      <c r="O296" s="140"/>
      <c r="P296" s="140"/>
      <c r="Q296" s="140"/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</row>
    <row r="297" spans="1:44" ht="14.25" x14ac:dyDescent="0.2">
      <c r="A297" s="140"/>
      <c r="B297" s="140"/>
      <c r="C297" s="140"/>
      <c r="D297" s="140"/>
      <c r="E297" s="140"/>
      <c r="F297" s="28"/>
      <c r="G297" s="140"/>
      <c r="H297" s="140"/>
      <c r="I297" s="140"/>
      <c r="J297" s="140"/>
      <c r="K297" s="140"/>
      <c r="L297" s="140"/>
      <c r="M297" s="140"/>
      <c r="N297" s="140"/>
      <c r="O297" s="140"/>
      <c r="P297" s="140"/>
      <c r="Q297" s="140"/>
      <c r="R297" s="140"/>
      <c r="S297" s="140"/>
      <c r="T297" s="140"/>
      <c r="U297" s="140"/>
      <c r="V297" s="140"/>
      <c r="W297" s="140"/>
      <c r="X297" s="140"/>
      <c r="Y297" s="140"/>
      <c r="Z297" s="140"/>
      <c r="AA297" s="140"/>
      <c r="AB297" s="140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</row>
    <row r="298" spans="1:44" ht="14.25" x14ac:dyDescent="0.2">
      <c r="A298" s="140"/>
      <c r="B298" s="140"/>
      <c r="C298" s="140"/>
      <c r="D298" s="140"/>
      <c r="E298" s="140"/>
      <c r="F298" s="28"/>
      <c r="G298" s="140"/>
      <c r="H298" s="140"/>
      <c r="I298" s="140"/>
      <c r="J298" s="140"/>
      <c r="K298" s="140"/>
      <c r="L298" s="140"/>
      <c r="M298" s="140"/>
      <c r="N298" s="140"/>
      <c r="O298" s="140"/>
      <c r="P298" s="140"/>
      <c r="Q298" s="140"/>
      <c r="R298" s="140"/>
      <c r="S298" s="140"/>
      <c r="T298" s="140"/>
      <c r="U298" s="140"/>
      <c r="V298" s="140"/>
      <c r="W298" s="140"/>
      <c r="X298" s="140"/>
      <c r="Y298" s="140"/>
      <c r="Z298" s="140"/>
      <c r="AA298" s="140"/>
      <c r="AB298" s="140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</row>
    <row r="299" spans="1:44" ht="14.25" x14ac:dyDescent="0.2">
      <c r="A299" s="140"/>
      <c r="B299" s="140"/>
      <c r="C299" s="140"/>
      <c r="D299" s="140"/>
      <c r="E299" s="140"/>
      <c r="F299" s="28"/>
      <c r="G299" s="140"/>
      <c r="H299" s="140"/>
      <c r="I299" s="140"/>
      <c r="J299" s="140"/>
      <c r="K299" s="140"/>
      <c r="L299" s="140"/>
      <c r="M299" s="140"/>
      <c r="N299" s="140"/>
      <c r="O299" s="140"/>
      <c r="P299" s="140"/>
      <c r="Q299" s="140"/>
      <c r="R299" s="140"/>
      <c r="S299" s="140"/>
      <c r="T299" s="140"/>
      <c r="U299" s="140"/>
      <c r="V299" s="140"/>
      <c r="W299" s="140"/>
      <c r="X299" s="140"/>
      <c r="Y299" s="140"/>
      <c r="Z299" s="140"/>
      <c r="AA299" s="140"/>
      <c r="AB299" s="140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</row>
    <row r="300" spans="1:44" ht="14.25" x14ac:dyDescent="0.2">
      <c r="A300" s="140"/>
      <c r="B300" s="140"/>
      <c r="C300" s="140"/>
      <c r="D300" s="140"/>
      <c r="E300" s="140"/>
      <c r="F300" s="28"/>
      <c r="G300" s="140"/>
      <c r="H300" s="140"/>
      <c r="I300" s="140"/>
      <c r="J300" s="140"/>
      <c r="K300" s="140"/>
      <c r="L300" s="140"/>
      <c r="M300" s="140"/>
      <c r="N300" s="140"/>
      <c r="O300" s="140"/>
      <c r="P300" s="140"/>
      <c r="Q300" s="140"/>
      <c r="R300" s="140"/>
      <c r="S300" s="140"/>
      <c r="T300" s="140"/>
      <c r="U300" s="140"/>
      <c r="V300" s="140"/>
      <c r="W300" s="140"/>
      <c r="X300" s="140"/>
      <c r="Y300" s="140"/>
      <c r="Z300" s="140"/>
      <c r="AA300" s="140"/>
      <c r="AB300" s="140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</row>
    <row r="301" spans="1:44" ht="14.25" x14ac:dyDescent="0.2">
      <c r="A301" s="140"/>
      <c r="B301" s="140"/>
      <c r="C301" s="140"/>
      <c r="D301" s="140"/>
      <c r="E301" s="140"/>
      <c r="F301" s="28"/>
      <c r="G301" s="140"/>
      <c r="H301" s="140"/>
      <c r="I301" s="140"/>
      <c r="J301" s="140"/>
      <c r="K301" s="140"/>
      <c r="L301" s="140"/>
      <c r="M301" s="140"/>
      <c r="N301" s="140"/>
      <c r="O301" s="140"/>
      <c r="P301" s="140"/>
      <c r="Q301" s="140"/>
      <c r="R301" s="140"/>
      <c r="S301" s="140"/>
      <c r="T301" s="140"/>
      <c r="U301" s="140"/>
      <c r="V301" s="140"/>
      <c r="W301" s="140"/>
      <c r="X301" s="140"/>
      <c r="Y301" s="140"/>
      <c r="Z301" s="140"/>
      <c r="AA301" s="140"/>
      <c r="AB301" s="140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</row>
    <row r="302" spans="1:44" ht="14.25" x14ac:dyDescent="0.2">
      <c r="A302" s="140"/>
      <c r="B302" s="140"/>
      <c r="C302" s="140"/>
      <c r="D302" s="140"/>
      <c r="E302" s="140"/>
      <c r="F302" s="28"/>
      <c r="G302" s="140"/>
      <c r="H302" s="140"/>
      <c r="I302" s="140"/>
      <c r="J302" s="140"/>
      <c r="K302" s="140"/>
      <c r="L302" s="140"/>
      <c r="M302" s="140"/>
      <c r="N302" s="140"/>
      <c r="O302" s="140"/>
      <c r="P302" s="140"/>
      <c r="Q302" s="140"/>
      <c r="R302" s="140"/>
      <c r="S302" s="140"/>
      <c r="T302" s="140"/>
      <c r="U302" s="140"/>
      <c r="V302" s="140"/>
      <c r="W302" s="140"/>
      <c r="X302" s="140"/>
      <c r="Y302" s="140"/>
      <c r="Z302" s="140"/>
      <c r="AA302" s="140"/>
      <c r="AB302" s="140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</row>
    <row r="303" spans="1:44" ht="14.25" x14ac:dyDescent="0.2">
      <c r="A303" s="140"/>
      <c r="B303" s="140"/>
      <c r="C303" s="140"/>
      <c r="D303" s="140"/>
      <c r="E303" s="140"/>
      <c r="F303" s="28"/>
      <c r="G303" s="140"/>
      <c r="H303" s="140"/>
      <c r="I303" s="140"/>
      <c r="J303" s="140"/>
      <c r="K303" s="140"/>
      <c r="L303" s="140"/>
      <c r="M303" s="140"/>
      <c r="N303" s="140"/>
      <c r="O303" s="140"/>
      <c r="P303" s="140"/>
      <c r="Q303" s="140"/>
      <c r="R303" s="140"/>
      <c r="S303" s="140"/>
      <c r="T303" s="140"/>
      <c r="U303" s="140"/>
      <c r="V303" s="140"/>
      <c r="W303" s="140"/>
      <c r="X303" s="140"/>
      <c r="Y303" s="140"/>
      <c r="Z303" s="140"/>
      <c r="AA303" s="140"/>
      <c r="AB303" s="140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</row>
    <row r="304" spans="1:44" ht="14.25" x14ac:dyDescent="0.2">
      <c r="A304" s="140"/>
      <c r="B304" s="140"/>
      <c r="C304" s="140"/>
      <c r="D304" s="140"/>
      <c r="E304" s="140"/>
      <c r="F304" s="28"/>
      <c r="G304" s="140"/>
      <c r="H304" s="140"/>
      <c r="I304" s="140"/>
      <c r="J304" s="140"/>
      <c r="K304" s="140"/>
      <c r="L304" s="140"/>
      <c r="M304" s="140"/>
      <c r="N304" s="140"/>
      <c r="O304" s="140"/>
      <c r="P304" s="140"/>
      <c r="Q304" s="140"/>
      <c r="R304" s="140"/>
      <c r="S304" s="140"/>
      <c r="T304" s="140"/>
      <c r="U304" s="140"/>
      <c r="V304" s="140"/>
      <c r="W304" s="140"/>
      <c r="X304" s="140"/>
      <c r="Y304" s="140"/>
      <c r="Z304" s="140"/>
      <c r="AA304" s="140"/>
      <c r="AB304" s="140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</row>
    <row r="305" spans="1:44" ht="14.25" x14ac:dyDescent="0.2">
      <c r="A305" s="140"/>
      <c r="B305" s="140"/>
      <c r="C305" s="140"/>
      <c r="D305" s="140"/>
      <c r="E305" s="140"/>
      <c r="F305" s="28"/>
      <c r="G305" s="140"/>
      <c r="H305" s="140"/>
      <c r="I305" s="140"/>
      <c r="J305" s="140"/>
      <c r="K305" s="140"/>
      <c r="L305" s="140"/>
      <c r="M305" s="140"/>
      <c r="N305" s="140"/>
      <c r="O305" s="140"/>
      <c r="P305" s="140"/>
      <c r="Q305" s="140"/>
      <c r="R305" s="140"/>
      <c r="S305" s="140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</row>
    <row r="306" spans="1:44" ht="14.25" x14ac:dyDescent="0.2">
      <c r="A306" s="140"/>
      <c r="B306" s="140"/>
      <c r="C306" s="140"/>
      <c r="D306" s="140"/>
      <c r="E306" s="140"/>
      <c r="F306" s="28"/>
      <c r="G306" s="140"/>
      <c r="H306" s="140"/>
      <c r="I306" s="140"/>
      <c r="J306" s="140"/>
      <c r="K306" s="140"/>
      <c r="L306" s="140"/>
      <c r="M306" s="140"/>
      <c r="N306" s="140"/>
      <c r="O306" s="140"/>
      <c r="P306" s="140"/>
      <c r="Q306" s="140"/>
      <c r="R306" s="140"/>
      <c r="S306" s="140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</row>
    <row r="307" spans="1:44" ht="14.25" x14ac:dyDescent="0.2">
      <c r="A307" s="140"/>
      <c r="B307" s="140"/>
      <c r="C307" s="140"/>
      <c r="D307" s="140"/>
      <c r="E307" s="140"/>
      <c r="F307" s="28"/>
      <c r="G307" s="140"/>
      <c r="H307" s="140"/>
      <c r="I307" s="140"/>
      <c r="J307" s="140"/>
      <c r="K307" s="140"/>
      <c r="L307" s="140"/>
      <c r="M307" s="140"/>
      <c r="N307" s="140"/>
      <c r="O307" s="140"/>
      <c r="P307" s="140"/>
      <c r="Q307" s="140"/>
      <c r="R307" s="140"/>
      <c r="S307" s="140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</row>
    <row r="308" spans="1:44" ht="14.25" x14ac:dyDescent="0.2">
      <c r="A308" s="140"/>
      <c r="B308" s="140"/>
      <c r="C308" s="140"/>
      <c r="D308" s="140"/>
      <c r="E308" s="140"/>
      <c r="F308" s="28"/>
      <c r="G308" s="140"/>
      <c r="H308" s="140"/>
      <c r="I308" s="140"/>
      <c r="J308" s="140"/>
      <c r="K308" s="140"/>
      <c r="L308" s="140"/>
      <c r="M308" s="140"/>
      <c r="N308" s="140"/>
      <c r="O308" s="140"/>
      <c r="P308" s="140"/>
      <c r="Q308" s="140"/>
      <c r="R308" s="140"/>
      <c r="S308" s="140"/>
      <c r="T308" s="140"/>
      <c r="U308" s="140"/>
      <c r="V308" s="140"/>
      <c r="W308" s="140"/>
      <c r="X308" s="140"/>
      <c r="Y308" s="140"/>
      <c r="Z308" s="140"/>
      <c r="AA308" s="140"/>
      <c r="AB308" s="140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</row>
    <row r="309" spans="1:44" ht="14.25" x14ac:dyDescent="0.2">
      <c r="A309" s="140"/>
      <c r="B309" s="140"/>
      <c r="C309" s="140"/>
      <c r="D309" s="140"/>
      <c r="E309" s="140"/>
      <c r="F309" s="28"/>
      <c r="G309" s="140"/>
      <c r="H309" s="140"/>
      <c r="I309" s="140"/>
      <c r="J309" s="140"/>
      <c r="K309" s="140"/>
      <c r="L309" s="140"/>
      <c r="M309" s="140"/>
      <c r="N309" s="140"/>
      <c r="O309" s="140"/>
      <c r="P309" s="140"/>
      <c r="Q309" s="140"/>
      <c r="R309" s="140"/>
      <c r="S309" s="140"/>
      <c r="T309" s="140"/>
      <c r="U309" s="140"/>
      <c r="V309" s="140"/>
      <c r="W309" s="140"/>
      <c r="X309" s="140"/>
      <c r="Y309" s="140"/>
      <c r="Z309" s="140"/>
      <c r="AA309" s="140"/>
      <c r="AB309" s="140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</row>
    <row r="310" spans="1:44" ht="14.25" x14ac:dyDescent="0.2">
      <c r="A310" s="140"/>
      <c r="B310" s="140"/>
      <c r="C310" s="140"/>
      <c r="D310" s="140"/>
      <c r="E310" s="140"/>
      <c r="F310" s="28"/>
      <c r="G310" s="140"/>
      <c r="H310" s="140"/>
      <c r="I310" s="140"/>
      <c r="J310" s="140"/>
      <c r="K310" s="140"/>
      <c r="L310" s="140"/>
      <c r="M310" s="140"/>
      <c r="N310" s="140"/>
      <c r="O310" s="140"/>
      <c r="P310" s="140"/>
      <c r="Q310" s="140"/>
      <c r="R310" s="140"/>
      <c r="S310" s="140"/>
      <c r="T310" s="140"/>
      <c r="U310" s="140"/>
      <c r="V310" s="140"/>
      <c r="W310" s="140"/>
      <c r="X310" s="140"/>
      <c r="Y310" s="140"/>
      <c r="Z310" s="140"/>
      <c r="AA310" s="140"/>
      <c r="AB310" s="140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</row>
    <row r="311" spans="1:44" ht="14.25" x14ac:dyDescent="0.2">
      <c r="A311" s="140"/>
      <c r="B311" s="140"/>
      <c r="C311" s="140"/>
      <c r="D311" s="140"/>
      <c r="E311" s="140"/>
      <c r="F311" s="28"/>
      <c r="G311" s="140"/>
      <c r="H311" s="140"/>
      <c r="I311" s="140"/>
      <c r="J311" s="140"/>
      <c r="K311" s="140"/>
      <c r="L311" s="140"/>
      <c r="M311" s="140"/>
      <c r="N311" s="140"/>
      <c r="O311" s="140"/>
      <c r="P311" s="140"/>
      <c r="Q311" s="140"/>
      <c r="R311" s="140"/>
      <c r="S311" s="140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</row>
    <row r="312" spans="1:44" ht="14.25" x14ac:dyDescent="0.2">
      <c r="A312" s="140"/>
      <c r="B312" s="140"/>
      <c r="C312" s="140"/>
      <c r="D312" s="140"/>
      <c r="E312" s="140"/>
      <c r="F312" s="28"/>
      <c r="G312" s="140"/>
      <c r="H312" s="140"/>
      <c r="I312" s="140"/>
      <c r="J312" s="140"/>
      <c r="K312" s="140"/>
      <c r="L312" s="140"/>
      <c r="M312" s="140"/>
      <c r="N312" s="140"/>
      <c r="O312" s="140"/>
      <c r="P312" s="140"/>
      <c r="Q312" s="140"/>
      <c r="R312" s="140"/>
      <c r="S312" s="140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</row>
    <row r="313" spans="1:44" ht="14.25" x14ac:dyDescent="0.2">
      <c r="A313" s="140"/>
      <c r="B313" s="140"/>
      <c r="C313" s="140"/>
      <c r="D313" s="140"/>
      <c r="E313" s="140"/>
      <c r="F313" s="28"/>
      <c r="G313" s="140"/>
      <c r="H313" s="140"/>
      <c r="I313" s="140"/>
      <c r="J313" s="140"/>
      <c r="K313" s="140"/>
      <c r="L313" s="140"/>
      <c r="M313" s="140"/>
      <c r="N313" s="140"/>
      <c r="O313" s="140"/>
      <c r="P313" s="140"/>
      <c r="Q313" s="140"/>
      <c r="R313" s="140"/>
      <c r="S313" s="140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</row>
    <row r="314" spans="1:44" ht="14.25" x14ac:dyDescent="0.2">
      <c r="A314" s="140"/>
      <c r="B314" s="140"/>
      <c r="C314" s="140"/>
      <c r="D314" s="140"/>
      <c r="E314" s="140"/>
      <c r="F314" s="28"/>
      <c r="G314" s="140"/>
      <c r="H314" s="140"/>
      <c r="I314" s="140"/>
      <c r="J314" s="140"/>
      <c r="K314" s="140"/>
      <c r="L314" s="140"/>
      <c r="M314" s="140"/>
      <c r="N314" s="140"/>
      <c r="O314" s="140"/>
      <c r="P314" s="140"/>
      <c r="Q314" s="140"/>
      <c r="R314" s="140"/>
      <c r="S314" s="140"/>
      <c r="T314" s="140"/>
      <c r="U314" s="140"/>
      <c r="V314" s="140"/>
      <c r="W314" s="140"/>
      <c r="X314" s="140"/>
      <c r="Y314" s="140"/>
      <c r="Z314" s="140"/>
      <c r="AA314" s="140"/>
      <c r="AB314" s="140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</row>
    <row r="315" spans="1:44" ht="14.25" x14ac:dyDescent="0.2">
      <c r="A315" s="140"/>
      <c r="B315" s="140"/>
      <c r="C315" s="140"/>
      <c r="D315" s="140"/>
      <c r="E315" s="140"/>
      <c r="F315" s="28"/>
      <c r="G315" s="140"/>
      <c r="H315" s="140"/>
      <c r="I315" s="140"/>
      <c r="J315" s="140"/>
      <c r="K315" s="140"/>
      <c r="L315" s="140"/>
      <c r="M315" s="140"/>
      <c r="N315" s="140"/>
      <c r="O315" s="140"/>
      <c r="P315" s="140"/>
      <c r="Q315" s="140"/>
      <c r="R315" s="140"/>
      <c r="S315" s="140"/>
      <c r="T315" s="140"/>
      <c r="U315" s="140"/>
      <c r="V315" s="140"/>
      <c r="W315" s="140"/>
      <c r="X315" s="140"/>
      <c r="Y315" s="140"/>
      <c r="Z315" s="140"/>
      <c r="AA315" s="140"/>
      <c r="AB315" s="140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</row>
    <row r="316" spans="1:44" ht="14.25" x14ac:dyDescent="0.2">
      <c r="A316" s="140"/>
      <c r="B316" s="140"/>
      <c r="C316" s="140"/>
      <c r="D316" s="140"/>
      <c r="E316" s="140"/>
      <c r="F316" s="28"/>
      <c r="G316" s="140"/>
      <c r="H316" s="140"/>
      <c r="I316" s="140"/>
      <c r="J316" s="140"/>
      <c r="K316" s="140"/>
      <c r="L316" s="140"/>
      <c r="M316" s="140"/>
      <c r="N316" s="140"/>
      <c r="O316" s="140"/>
      <c r="P316" s="140"/>
      <c r="Q316" s="140"/>
      <c r="R316" s="140"/>
      <c r="S316" s="140"/>
      <c r="T316" s="140"/>
      <c r="U316" s="140"/>
      <c r="V316" s="140"/>
      <c r="W316" s="140"/>
      <c r="X316" s="140"/>
      <c r="Y316" s="140"/>
      <c r="Z316" s="140"/>
      <c r="AA316" s="140"/>
      <c r="AB316" s="140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</row>
    <row r="317" spans="1:44" ht="14.25" x14ac:dyDescent="0.2">
      <c r="A317" s="140"/>
      <c r="B317" s="140"/>
      <c r="C317" s="140"/>
      <c r="D317" s="140"/>
      <c r="E317" s="140"/>
      <c r="F317" s="28"/>
      <c r="G317" s="140"/>
      <c r="H317" s="140"/>
      <c r="I317" s="140"/>
      <c r="J317" s="140"/>
      <c r="K317" s="140"/>
      <c r="L317" s="140"/>
      <c r="M317" s="140"/>
      <c r="N317" s="140"/>
      <c r="O317" s="140"/>
      <c r="P317" s="140"/>
      <c r="Q317" s="140"/>
      <c r="R317" s="140"/>
      <c r="S317" s="140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</row>
    <row r="318" spans="1:44" ht="14.25" x14ac:dyDescent="0.2">
      <c r="A318" s="140"/>
      <c r="B318" s="140"/>
      <c r="C318" s="140"/>
      <c r="D318" s="140"/>
      <c r="E318" s="140"/>
      <c r="F318" s="28"/>
      <c r="G318" s="140"/>
      <c r="H318" s="140"/>
      <c r="I318" s="140"/>
      <c r="J318" s="140"/>
      <c r="K318" s="140"/>
      <c r="L318" s="140"/>
      <c r="M318" s="140"/>
      <c r="N318" s="140"/>
      <c r="O318" s="140"/>
      <c r="P318" s="140"/>
      <c r="Q318" s="140"/>
      <c r="R318" s="140"/>
      <c r="S318" s="140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</row>
    <row r="319" spans="1:44" ht="14.25" x14ac:dyDescent="0.2">
      <c r="A319" s="140"/>
      <c r="B319" s="140"/>
      <c r="C319" s="140"/>
      <c r="D319" s="140"/>
      <c r="E319" s="140"/>
      <c r="F319" s="28"/>
      <c r="G319" s="140"/>
      <c r="H319" s="140"/>
      <c r="I319" s="140"/>
      <c r="J319" s="140"/>
      <c r="K319" s="140"/>
      <c r="L319" s="140"/>
      <c r="M319" s="140"/>
      <c r="N319" s="140"/>
      <c r="O319" s="140"/>
      <c r="P319" s="140"/>
      <c r="Q319" s="140"/>
      <c r="R319" s="140"/>
      <c r="S319" s="140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</row>
    <row r="320" spans="1:44" ht="14.25" x14ac:dyDescent="0.2">
      <c r="A320" s="140"/>
      <c r="B320" s="140"/>
      <c r="C320" s="140"/>
      <c r="D320" s="140"/>
      <c r="E320" s="140"/>
      <c r="F320" s="28"/>
      <c r="G320" s="140"/>
      <c r="H320" s="140"/>
      <c r="I320" s="140"/>
      <c r="J320" s="140"/>
      <c r="K320" s="140"/>
      <c r="L320" s="140"/>
      <c r="M320" s="140"/>
      <c r="N320" s="140"/>
      <c r="O320" s="140"/>
      <c r="P320" s="140"/>
      <c r="Q320" s="140"/>
      <c r="R320" s="140"/>
      <c r="S320" s="140"/>
      <c r="T320" s="140"/>
      <c r="U320" s="140"/>
      <c r="V320" s="140"/>
      <c r="W320" s="140"/>
      <c r="X320" s="140"/>
      <c r="Y320" s="140"/>
      <c r="Z320" s="140"/>
      <c r="AA320" s="140"/>
      <c r="AB320" s="140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</row>
    <row r="321" spans="1:44" ht="14.25" x14ac:dyDescent="0.2">
      <c r="A321" s="140"/>
      <c r="B321" s="140"/>
      <c r="C321" s="140"/>
      <c r="D321" s="140"/>
      <c r="E321" s="140"/>
      <c r="F321" s="28"/>
      <c r="G321" s="140"/>
      <c r="H321" s="140"/>
      <c r="I321" s="140"/>
      <c r="J321" s="140"/>
      <c r="K321" s="140"/>
      <c r="L321" s="140"/>
      <c r="M321" s="140"/>
      <c r="N321" s="140"/>
      <c r="O321" s="140"/>
      <c r="P321" s="140"/>
      <c r="Q321" s="140"/>
      <c r="R321" s="140"/>
      <c r="S321" s="140"/>
      <c r="T321" s="140"/>
      <c r="U321" s="140"/>
      <c r="V321" s="140"/>
      <c r="W321" s="140"/>
      <c r="X321" s="140"/>
      <c r="Y321" s="140"/>
      <c r="Z321" s="140"/>
      <c r="AA321" s="140"/>
      <c r="AB321" s="140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</row>
    <row r="322" spans="1:44" ht="14.25" x14ac:dyDescent="0.2">
      <c r="A322" s="140"/>
      <c r="B322" s="140"/>
      <c r="C322" s="140"/>
      <c r="D322" s="140"/>
      <c r="E322" s="140"/>
      <c r="F322" s="28"/>
      <c r="G322" s="140"/>
      <c r="H322" s="140"/>
      <c r="I322" s="140"/>
      <c r="J322" s="140"/>
      <c r="K322" s="140"/>
      <c r="L322" s="140"/>
      <c r="M322" s="140"/>
      <c r="N322" s="140"/>
      <c r="O322" s="140"/>
      <c r="P322" s="140"/>
      <c r="Q322" s="140"/>
      <c r="R322" s="140"/>
      <c r="S322" s="140"/>
      <c r="T322" s="140"/>
      <c r="U322" s="140"/>
      <c r="V322" s="140"/>
      <c r="W322" s="140"/>
      <c r="X322" s="140"/>
      <c r="Y322" s="140"/>
      <c r="Z322" s="140"/>
      <c r="AA322" s="140"/>
      <c r="AB322" s="140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</row>
    <row r="323" spans="1:44" ht="14.25" x14ac:dyDescent="0.2">
      <c r="A323" s="140"/>
      <c r="B323" s="140"/>
      <c r="C323" s="140"/>
      <c r="D323" s="140"/>
      <c r="E323" s="140"/>
      <c r="F323" s="28"/>
      <c r="G323" s="140"/>
      <c r="H323" s="140"/>
      <c r="I323" s="140"/>
      <c r="J323" s="140"/>
      <c r="K323" s="140"/>
      <c r="L323" s="140"/>
      <c r="M323" s="140"/>
      <c r="N323" s="140"/>
      <c r="O323" s="140"/>
      <c r="P323" s="140"/>
      <c r="Q323" s="140"/>
      <c r="R323" s="140"/>
      <c r="S323" s="140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</row>
    <row r="324" spans="1:44" ht="14.25" x14ac:dyDescent="0.2">
      <c r="A324" s="140"/>
      <c r="B324" s="140"/>
      <c r="C324" s="140"/>
      <c r="D324" s="140"/>
      <c r="E324" s="140"/>
      <c r="F324" s="28"/>
      <c r="G324" s="140"/>
      <c r="H324" s="140"/>
      <c r="I324" s="140"/>
      <c r="J324" s="140"/>
      <c r="K324" s="140"/>
      <c r="L324" s="140"/>
      <c r="M324" s="140"/>
      <c r="N324" s="140"/>
      <c r="O324" s="140"/>
      <c r="P324" s="140"/>
      <c r="Q324" s="140"/>
      <c r="R324" s="140"/>
      <c r="S324" s="140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</row>
    <row r="325" spans="1:44" ht="14.25" x14ac:dyDescent="0.2">
      <c r="A325" s="140"/>
      <c r="B325" s="140"/>
      <c r="C325" s="140"/>
      <c r="D325" s="140"/>
      <c r="E325" s="140"/>
      <c r="F325" s="28"/>
      <c r="G325" s="140"/>
      <c r="H325" s="140"/>
      <c r="I325" s="140"/>
      <c r="J325" s="140"/>
      <c r="K325" s="140"/>
      <c r="L325" s="140"/>
      <c r="M325" s="140"/>
      <c r="N325" s="140"/>
      <c r="O325" s="140"/>
      <c r="P325" s="140"/>
      <c r="Q325" s="140"/>
      <c r="R325" s="140"/>
      <c r="S325" s="140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</row>
    <row r="326" spans="1:44" ht="14.25" x14ac:dyDescent="0.2">
      <c r="A326" s="140"/>
      <c r="B326" s="140"/>
      <c r="C326" s="140"/>
      <c r="D326" s="140"/>
      <c r="E326" s="140"/>
      <c r="F326" s="28"/>
      <c r="G326" s="140"/>
      <c r="H326" s="140"/>
      <c r="I326" s="140"/>
      <c r="J326" s="140"/>
      <c r="K326" s="140"/>
      <c r="L326" s="140"/>
      <c r="M326" s="140"/>
      <c r="N326" s="140"/>
      <c r="O326" s="140"/>
      <c r="P326" s="140"/>
      <c r="Q326" s="140"/>
      <c r="R326" s="140"/>
      <c r="S326" s="140"/>
      <c r="T326" s="140"/>
      <c r="U326" s="140"/>
      <c r="V326" s="140"/>
      <c r="W326" s="140"/>
      <c r="X326" s="140"/>
      <c r="Y326" s="140"/>
      <c r="Z326" s="140"/>
      <c r="AA326" s="140"/>
      <c r="AB326" s="140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</row>
    <row r="327" spans="1:44" ht="14.25" x14ac:dyDescent="0.2">
      <c r="A327" s="140"/>
      <c r="B327" s="140"/>
      <c r="C327" s="140"/>
      <c r="D327" s="140"/>
      <c r="E327" s="140"/>
      <c r="F327" s="28"/>
      <c r="G327" s="140"/>
      <c r="H327" s="140"/>
      <c r="I327" s="140"/>
      <c r="J327" s="140"/>
      <c r="K327" s="140"/>
      <c r="L327" s="140"/>
      <c r="M327" s="140"/>
      <c r="N327" s="140"/>
      <c r="O327" s="140"/>
      <c r="P327" s="140"/>
      <c r="Q327" s="140"/>
      <c r="R327" s="140"/>
      <c r="S327" s="140"/>
      <c r="T327" s="140"/>
      <c r="U327" s="140"/>
      <c r="V327" s="140"/>
      <c r="W327" s="140"/>
      <c r="X327" s="140"/>
      <c r="Y327" s="140"/>
      <c r="Z327" s="140"/>
      <c r="AA327" s="140"/>
      <c r="AB327" s="140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</row>
    <row r="328" spans="1:44" ht="14.25" x14ac:dyDescent="0.2">
      <c r="A328" s="140"/>
      <c r="B328" s="140"/>
      <c r="C328" s="140"/>
      <c r="D328" s="140"/>
      <c r="E328" s="140"/>
      <c r="F328" s="28"/>
      <c r="G328" s="140"/>
      <c r="H328" s="140"/>
      <c r="I328" s="140"/>
      <c r="J328" s="140"/>
      <c r="K328" s="140"/>
      <c r="L328" s="140"/>
      <c r="M328" s="140"/>
      <c r="N328" s="140"/>
      <c r="O328" s="140"/>
      <c r="P328" s="140"/>
      <c r="Q328" s="140"/>
      <c r="R328" s="140"/>
      <c r="S328" s="140"/>
      <c r="T328" s="140"/>
      <c r="U328" s="140"/>
      <c r="V328" s="140"/>
      <c r="W328" s="140"/>
      <c r="X328" s="140"/>
      <c r="Y328" s="140"/>
      <c r="Z328" s="140"/>
      <c r="AA328" s="140"/>
      <c r="AB328" s="140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</row>
    <row r="329" spans="1:44" ht="14.25" x14ac:dyDescent="0.2">
      <c r="A329" s="140"/>
      <c r="B329" s="140"/>
      <c r="C329" s="140"/>
      <c r="D329" s="140"/>
      <c r="E329" s="140"/>
      <c r="F329" s="28"/>
      <c r="G329" s="140"/>
      <c r="H329" s="140"/>
      <c r="I329" s="140"/>
      <c r="J329" s="140"/>
      <c r="K329" s="140"/>
      <c r="L329" s="140"/>
      <c r="M329" s="140"/>
      <c r="N329" s="140"/>
      <c r="O329" s="140"/>
      <c r="P329" s="140"/>
      <c r="Q329" s="140"/>
      <c r="R329" s="140"/>
      <c r="S329" s="140"/>
      <c r="T329" s="140"/>
      <c r="U329" s="140"/>
      <c r="V329" s="140"/>
      <c r="W329" s="140"/>
      <c r="X329" s="140"/>
      <c r="Y329" s="140"/>
      <c r="Z329" s="140"/>
      <c r="AA329" s="140"/>
      <c r="AB329" s="140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</row>
    <row r="330" spans="1:44" ht="14.25" x14ac:dyDescent="0.2">
      <c r="A330" s="140"/>
      <c r="B330" s="140"/>
      <c r="C330" s="140"/>
      <c r="D330" s="140"/>
      <c r="E330" s="140"/>
      <c r="F330" s="28"/>
      <c r="G330" s="140"/>
      <c r="H330" s="140"/>
      <c r="I330" s="140"/>
      <c r="J330" s="140"/>
      <c r="K330" s="140"/>
      <c r="L330" s="140"/>
      <c r="M330" s="140"/>
      <c r="N330" s="140"/>
      <c r="O330" s="140"/>
      <c r="P330" s="140"/>
      <c r="Q330" s="140"/>
      <c r="R330" s="140"/>
      <c r="S330" s="140"/>
      <c r="T330" s="140"/>
      <c r="U330" s="140"/>
      <c r="V330" s="140"/>
      <c r="W330" s="140"/>
      <c r="X330" s="140"/>
      <c r="Y330" s="140"/>
      <c r="Z330" s="140"/>
      <c r="AA330" s="140"/>
      <c r="AB330" s="140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</row>
    <row r="331" spans="1:44" ht="14.25" x14ac:dyDescent="0.2">
      <c r="A331" s="140"/>
      <c r="B331" s="140"/>
      <c r="C331" s="140"/>
      <c r="D331" s="140"/>
      <c r="E331" s="140"/>
      <c r="F331" s="28"/>
      <c r="G331" s="140"/>
      <c r="H331" s="140"/>
      <c r="I331" s="140"/>
      <c r="J331" s="140"/>
      <c r="K331" s="140"/>
      <c r="L331" s="140"/>
      <c r="M331" s="140"/>
      <c r="N331" s="140"/>
      <c r="O331" s="140"/>
      <c r="P331" s="140"/>
      <c r="Q331" s="140"/>
      <c r="R331" s="140"/>
      <c r="S331" s="140"/>
      <c r="T331" s="140"/>
      <c r="U331" s="140"/>
      <c r="V331" s="140"/>
      <c r="W331" s="140"/>
      <c r="X331" s="140"/>
      <c r="Y331" s="140"/>
      <c r="Z331" s="140"/>
      <c r="AA331" s="140"/>
      <c r="AB331" s="140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</row>
    <row r="332" spans="1:44" ht="14.25" x14ac:dyDescent="0.2">
      <c r="A332" s="140"/>
      <c r="B332" s="140"/>
      <c r="C332" s="140"/>
      <c r="D332" s="140"/>
      <c r="E332" s="140"/>
      <c r="F332" s="28"/>
      <c r="G332" s="140"/>
      <c r="H332" s="140"/>
      <c r="I332" s="140"/>
      <c r="J332" s="140"/>
      <c r="K332" s="140"/>
      <c r="L332" s="140"/>
      <c r="M332" s="140"/>
      <c r="N332" s="140"/>
      <c r="O332" s="140"/>
      <c r="P332" s="140"/>
      <c r="Q332" s="140"/>
      <c r="R332" s="140"/>
      <c r="S332" s="140"/>
      <c r="T332" s="140"/>
      <c r="U332" s="140"/>
      <c r="V332" s="140"/>
      <c r="W332" s="140"/>
      <c r="X332" s="140"/>
      <c r="Y332" s="140"/>
      <c r="Z332" s="140"/>
      <c r="AA332" s="140"/>
      <c r="AB332" s="140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</row>
    <row r="333" spans="1:44" ht="14.25" x14ac:dyDescent="0.2">
      <c r="A333" s="140"/>
      <c r="B333" s="140"/>
      <c r="C333" s="140"/>
      <c r="D333" s="140"/>
      <c r="E333" s="140"/>
      <c r="F333" s="28"/>
      <c r="G333" s="140"/>
      <c r="H333" s="140"/>
      <c r="I333" s="140"/>
      <c r="J333" s="140"/>
      <c r="K333" s="140"/>
      <c r="L333" s="140"/>
      <c r="M333" s="140"/>
      <c r="N333" s="140"/>
      <c r="O333" s="140"/>
      <c r="P333" s="140"/>
      <c r="Q333" s="140"/>
      <c r="R333" s="140"/>
      <c r="S333" s="140"/>
      <c r="T333" s="140"/>
      <c r="U333" s="140"/>
      <c r="V333" s="140"/>
      <c r="W333" s="140"/>
      <c r="X333" s="140"/>
      <c r="Y333" s="140"/>
      <c r="Z333" s="140"/>
      <c r="AA333" s="140"/>
      <c r="AB333" s="140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</row>
    <row r="334" spans="1:44" ht="14.25" x14ac:dyDescent="0.2">
      <c r="A334" s="140"/>
      <c r="B334" s="140"/>
      <c r="C334" s="140"/>
      <c r="D334" s="140"/>
      <c r="E334" s="140"/>
      <c r="F334" s="28"/>
      <c r="G334" s="140"/>
      <c r="H334" s="140"/>
      <c r="I334" s="140"/>
      <c r="J334" s="140"/>
      <c r="K334" s="140"/>
      <c r="L334" s="140"/>
      <c r="M334" s="140"/>
      <c r="N334" s="140"/>
      <c r="O334" s="140"/>
      <c r="P334" s="140"/>
      <c r="Q334" s="140"/>
      <c r="R334" s="140"/>
      <c r="S334" s="140"/>
      <c r="T334" s="140"/>
      <c r="U334" s="140"/>
      <c r="V334" s="140"/>
      <c r="W334" s="140"/>
      <c r="X334" s="140"/>
      <c r="Y334" s="140"/>
      <c r="Z334" s="140"/>
      <c r="AA334" s="140"/>
      <c r="AB334" s="140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</row>
    <row r="335" spans="1:44" ht="14.25" x14ac:dyDescent="0.2">
      <c r="A335" s="140"/>
      <c r="B335" s="140"/>
      <c r="C335" s="140"/>
      <c r="D335" s="140"/>
      <c r="E335" s="140"/>
      <c r="F335" s="28"/>
      <c r="G335" s="140"/>
      <c r="H335" s="140"/>
      <c r="I335" s="140"/>
      <c r="J335" s="140"/>
      <c r="K335" s="140"/>
      <c r="L335" s="140"/>
      <c r="M335" s="140"/>
      <c r="N335" s="140"/>
      <c r="O335" s="140"/>
      <c r="P335" s="140"/>
      <c r="Q335" s="140"/>
      <c r="R335" s="140"/>
      <c r="S335" s="140"/>
      <c r="T335" s="140"/>
      <c r="U335" s="140"/>
      <c r="V335" s="140"/>
      <c r="W335" s="140"/>
      <c r="X335" s="140"/>
      <c r="Y335" s="140"/>
      <c r="Z335" s="140"/>
      <c r="AA335" s="140"/>
      <c r="AB335" s="140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</row>
    <row r="336" spans="1:44" ht="14.25" x14ac:dyDescent="0.2">
      <c r="A336" s="140"/>
      <c r="B336" s="140"/>
      <c r="C336" s="140"/>
      <c r="D336" s="140"/>
      <c r="E336" s="140"/>
      <c r="F336" s="28"/>
      <c r="G336" s="140"/>
      <c r="H336" s="140"/>
      <c r="I336" s="140"/>
      <c r="J336" s="140"/>
      <c r="K336" s="140"/>
      <c r="L336" s="140"/>
      <c r="M336" s="140"/>
      <c r="N336" s="140"/>
      <c r="O336" s="140"/>
      <c r="P336" s="140"/>
      <c r="Q336" s="140"/>
      <c r="R336" s="140"/>
      <c r="S336" s="140"/>
      <c r="T336" s="140"/>
      <c r="U336" s="140"/>
      <c r="V336" s="140"/>
      <c r="W336" s="140"/>
      <c r="X336" s="140"/>
      <c r="Y336" s="140"/>
      <c r="Z336" s="140"/>
      <c r="AA336" s="140"/>
      <c r="AB336" s="140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</row>
    <row r="337" spans="1:44" ht="14.25" x14ac:dyDescent="0.2">
      <c r="A337" s="140"/>
      <c r="B337" s="140"/>
      <c r="C337" s="140"/>
      <c r="D337" s="140"/>
      <c r="E337" s="140"/>
      <c r="F337" s="28"/>
      <c r="G337" s="140"/>
      <c r="H337" s="140"/>
      <c r="I337" s="140"/>
      <c r="J337" s="140"/>
      <c r="K337" s="140"/>
      <c r="L337" s="140"/>
      <c r="M337" s="140"/>
      <c r="N337" s="140"/>
      <c r="O337" s="140"/>
      <c r="P337" s="140"/>
      <c r="Q337" s="140"/>
      <c r="R337" s="140"/>
      <c r="S337" s="140"/>
      <c r="T337" s="140"/>
      <c r="U337" s="140"/>
      <c r="V337" s="140"/>
      <c r="W337" s="140"/>
      <c r="X337" s="140"/>
      <c r="Y337" s="140"/>
      <c r="Z337" s="140"/>
      <c r="AA337" s="140"/>
      <c r="AB337" s="140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</row>
    <row r="338" spans="1:44" ht="14.25" x14ac:dyDescent="0.2">
      <c r="A338" s="140"/>
      <c r="B338" s="140"/>
      <c r="C338" s="140"/>
      <c r="D338" s="140"/>
      <c r="E338" s="140"/>
      <c r="F338" s="28"/>
      <c r="G338" s="140"/>
      <c r="H338" s="140"/>
      <c r="I338" s="140"/>
      <c r="J338" s="140"/>
      <c r="K338" s="140"/>
      <c r="L338" s="140"/>
      <c r="M338" s="140"/>
      <c r="N338" s="140"/>
      <c r="O338" s="140"/>
      <c r="P338" s="140"/>
      <c r="Q338" s="140"/>
      <c r="R338" s="140"/>
      <c r="S338" s="140"/>
      <c r="T338" s="140"/>
      <c r="U338" s="140"/>
      <c r="V338" s="140"/>
      <c r="W338" s="140"/>
      <c r="X338" s="140"/>
      <c r="Y338" s="140"/>
      <c r="Z338" s="140"/>
      <c r="AA338" s="140"/>
      <c r="AB338" s="140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</row>
    <row r="339" spans="1:44" ht="14.25" x14ac:dyDescent="0.2">
      <c r="A339" s="140"/>
      <c r="B339" s="140"/>
      <c r="C339" s="140"/>
      <c r="D339" s="140"/>
      <c r="E339" s="140"/>
      <c r="F339" s="28"/>
      <c r="G339" s="140"/>
      <c r="H339" s="140"/>
      <c r="I339" s="140"/>
      <c r="J339" s="140"/>
      <c r="K339" s="140"/>
      <c r="L339" s="140"/>
      <c r="M339" s="140"/>
      <c r="N339" s="140"/>
      <c r="O339" s="140"/>
      <c r="P339" s="140"/>
      <c r="Q339" s="140"/>
      <c r="R339" s="140"/>
      <c r="S339" s="140"/>
      <c r="T339" s="140"/>
      <c r="U339" s="140"/>
      <c r="V339" s="140"/>
      <c r="W339" s="140"/>
      <c r="X339" s="140"/>
      <c r="Y339" s="140"/>
      <c r="Z339" s="140"/>
      <c r="AA339" s="140"/>
      <c r="AB339" s="140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</row>
    <row r="340" spans="1:44" ht="14.25" x14ac:dyDescent="0.2">
      <c r="A340" s="140"/>
      <c r="B340" s="140"/>
      <c r="C340" s="140"/>
      <c r="D340" s="140"/>
      <c r="E340" s="140"/>
      <c r="F340" s="28"/>
      <c r="G340" s="140"/>
      <c r="H340" s="140"/>
      <c r="I340" s="140"/>
      <c r="J340" s="140"/>
      <c r="K340" s="140"/>
      <c r="L340" s="140"/>
      <c r="M340" s="140"/>
      <c r="N340" s="140"/>
      <c r="O340" s="140"/>
      <c r="P340" s="140"/>
      <c r="Q340" s="140"/>
      <c r="R340" s="140"/>
      <c r="S340" s="140"/>
      <c r="T340" s="140"/>
      <c r="U340" s="140"/>
      <c r="V340" s="140"/>
      <c r="W340" s="140"/>
      <c r="X340" s="140"/>
      <c r="Y340" s="140"/>
      <c r="Z340" s="140"/>
      <c r="AA340" s="140"/>
      <c r="AB340" s="140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</row>
    <row r="341" spans="1:44" ht="14.25" x14ac:dyDescent="0.2">
      <c r="A341" s="140"/>
      <c r="B341" s="140"/>
      <c r="C341" s="140"/>
      <c r="D341" s="140"/>
      <c r="E341" s="140"/>
      <c r="F341" s="28"/>
      <c r="G341" s="140"/>
      <c r="H341" s="140"/>
      <c r="I341" s="140"/>
      <c r="J341" s="140"/>
      <c r="K341" s="140"/>
      <c r="L341" s="140"/>
      <c r="M341" s="140"/>
      <c r="N341" s="140"/>
      <c r="O341" s="140"/>
      <c r="P341" s="140"/>
      <c r="Q341" s="140"/>
      <c r="R341" s="140"/>
      <c r="S341" s="140"/>
      <c r="T341" s="140"/>
      <c r="U341" s="140"/>
      <c r="V341" s="140"/>
      <c r="W341" s="140"/>
      <c r="X341" s="140"/>
      <c r="Y341" s="140"/>
      <c r="Z341" s="140"/>
      <c r="AA341" s="140"/>
      <c r="AB341" s="140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</row>
    <row r="342" spans="1:44" ht="14.25" x14ac:dyDescent="0.2">
      <c r="A342" s="140"/>
      <c r="B342" s="140"/>
      <c r="C342" s="140"/>
      <c r="D342" s="140"/>
      <c r="E342" s="140"/>
      <c r="F342" s="28"/>
      <c r="G342" s="140"/>
      <c r="H342" s="140"/>
      <c r="I342" s="140"/>
      <c r="J342" s="140"/>
      <c r="K342" s="140"/>
      <c r="L342" s="140"/>
      <c r="M342" s="140"/>
      <c r="N342" s="140"/>
      <c r="O342" s="140"/>
      <c r="P342" s="140"/>
      <c r="Q342" s="140"/>
      <c r="R342" s="140"/>
      <c r="S342" s="140"/>
      <c r="T342" s="140"/>
      <c r="U342" s="140"/>
      <c r="V342" s="140"/>
      <c r="W342" s="140"/>
      <c r="X342" s="140"/>
      <c r="Y342" s="140"/>
      <c r="Z342" s="140"/>
      <c r="AA342" s="140"/>
      <c r="AB342" s="140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</row>
    <row r="343" spans="1:44" ht="14.25" x14ac:dyDescent="0.2">
      <c r="A343" s="140"/>
      <c r="B343" s="140"/>
      <c r="C343" s="140"/>
      <c r="D343" s="140"/>
      <c r="E343" s="140"/>
      <c r="F343" s="28"/>
      <c r="G343" s="140"/>
      <c r="H343" s="140"/>
      <c r="I343" s="140"/>
      <c r="J343" s="140"/>
      <c r="K343" s="140"/>
      <c r="L343" s="140"/>
      <c r="M343" s="140"/>
      <c r="N343" s="140"/>
      <c r="O343" s="140"/>
      <c r="P343" s="140"/>
      <c r="Q343" s="140"/>
      <c r="R343" s="140"/>
      <c r="S343" s="140"/>
      <c r="T343" s="140"/>
      <c r="U343" s="140"/>
      <c r="V343" s="140"/>
      <c r="W343" s="140"/>
      <c r="X343" s="140"/>
      <c r="Y343" s="140"/>
      <c r="Z343" s="140"/>
      <c r="AA343" s="140"/>
      <c r="AB343" s="140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</row>
    <row r="344" spans="1:44" ht="14.25" x14ac:dyDescent="0.2">
      <c r="A344" s="140"/>
      <c r="B344" s="140"/>
      <c r="C344" s="140"/>
      <c r="D344" s="140"/>
      <c r="E344" s="140"/>
      <c r="F344" s="28"/>
      <c r="G344" s="140"/>
      <c r="H344" s="140"/>
      <c r="I344" s="140"/>
      <c r="J344" s="140"/>
      <c r="K344" s="140"/>
      <c r="L344" s="140"/>
      <c r="M344" s="140"/>
      <c r="N344" s="140"/>
      <c r="O344" s="140"/>
      <c r="P344" s="140"/>
      <c r="Q344" s="140"/>
      <c r="R344" s="140"/>
      <c r="S344" s="140"/>
      <c r="T344" s="140"/>
      <c r="U344" s="140"/>
      <c r="V344" s="140"/>
      <c r="W344" s="140"/>
      <c r="X344" s="140"/>
      <c r="Y344" s="140"/>
      <c r="Z344" s="140"/>
      <c r="AA344" s="140"/>
      <c r="AB344" s="140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</row>
    <row r="345" spans="1:44" ht="14.25" x14ac:dyDescent="0.2">
      <c r="A345" s="140"/>
      <c r="B345" s="140"/>
      <c r="C345" s="140"/>
      <c r="D345" s="140"/>
      <c r="E345" s="140"/>
      <c r="F345" s="28"/>
      <c r="G345" s="140"/>
      <c r="H345" s="140"/>
      <c r="I345" s="140"/>
      <c r="J345" s="140"/>
      <c r="K345" s="140"/>
      <c r="L345" s="140"/>
      <c r="M345" s="140"/>
      <c r="N345" s="140"/>
      <c r="O345" s="140"/>
      <c r="P345" s="140"/>
      <c r="Q345" s="140"/>
      <c r="R345" s="140"/>
      <c r="S345" s="140"/>
      <c r="T345" s="140"/>
      <c r="U345" s="140"/>
      <c r="V345" s="140"/>
      <c r="W345" s="140"/>
      <c r="X345" s="140"/>
      <c r="Y345" s="140"/>
      <c r="Z345" s="140"/>
      <c r="AA345" s="140"/>
      <c r="AB345" s="140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</row>
    <row r="346" spans="1:44" ht="14.25" x14ac:dyDescent="0.2">
      <c r="A346" s="140"/>
      <c r="B346" s="140"/>
      <c r="C346" s="140"/>
      <c r="D346" s="140"/>
      <c r="E346" s="140"/>
      <c r="F346" s="28"/>
      <c r="G346" s="140"/>
      <c r="H346" s="140"/>
      <c r="I346" s="140"/>
      <c r="J346" s="140"/>
      <c r="K346" s="140"/>
      <c r="L346" s="140"/>
      <c r="M346" s="140"/>
      <c r="N346" s="140"/>
      <c r="O346" s="140"/>
      <c r="P346" s="140"/>
      <c r="Q346" s="140"/>
      <c r="R346" s="140"/>
      <c r="S346" s="140"/>
      <c r="T346" s="140"/>
      <c r="U346" s="140"/>
      <c r="V346" s="140"/>
      <c r="W346" s="140"/>
      <c r="X346" s="140"/>
      <c r="Y346" s="140"/>
      <c r="Z346" s="140"/>
      <c r="AA346" s="140"/>
      <c r="AB346" s="140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</row>
    <row r="347" spans="1:44" ht="14.25" x14ac:dyDescent="0.2">
      <c r="A347" s="140"/>
      <c r="B347" s="140"/>
      <c r="C347" s="140"/>
      <c r="D347" s="140"/>
      <c r="E347" s="140"/>
      <c r="F347" s="28"/>
      <c r="G347" s="140"/>
      <c r="H347" s="140"/>
      <c r="I347" s="140"/>
      <c r="J347" s="140"/>
      <c r="K347" s="140"/>
      <c r="L347" s="140"/>
      <c r="M347" s="140"/>
      <c r="N347" s="140"/>
      <c r="O347" s="140"/>
      <c r="P347" s="140"/>
      <c r="Q347" s="140"/>
      <c r="R347" s="140"/>
      <c r="S347" s="140"/>
      <c r="T347" s="140"/>
      <c r="U347" s="140"/>
      <c r="V347" s="140"/>
      <c r="W347" s="140"/>
      <c r="X347" s="140"/>
      <c r="Y347" s="140"/>
      <c r="Z347" s="140"/>
      <c r="AA347" s="140"/>
      <c r="AB347" s="140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</row>
    <row r="348" spans="1:44" ht="14.25" x14ac:dyDescent="0.2">
      <c r="A348" s="140"/>
      <c r="B348" s="140"/>
      <c r="C348" s="140"/>
      <c r="D348" s="140"/>
      <c r="E348" s="140"/>
      <c r="F348" s="28"/>
      <c r="G348" s="140"/>
      <c r="H348" s="140"/>
      <c r="I348" s="140"/>
      <c r="J348" s="140"/>
      <c r="K348" s="140"/>
      <c r="L348" s="140"/>
      <c r="M348" s="140"/>
      <c r="N348" s="140"/>
      <c r="O348" s="140"/>
      <c r="P348" s="140"/>
      <c r="Q348" s="140"/>
      <c r="R348" s="140"/>
      <c r="S348" s="140"/>
      <c r="T348" s="140"/>
      <c r="U348" s="140"/>
      <c r="V348" s="140"/>
      <c r="W348" s="140"/>
      <c r="X348" s="140"/>
      <c r="Y348" s="140"/>
      <c r="Z348" s="140"/>
      <c r="AA348" s="140"/>
      <c r="AB348" s="140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</row>
    <row r="349" spans="1:44" ht="14.25" x14ac:dyDescent="0.2">
      <c r="A349" s="140"/>
      <c r="B349" s="140"/>
      <c r="C349" s="140"/>
      <c r="D349" s="140"/>
      <c r="E349" s="140"/>
      <c r="F349" s="28"/>
      <c r="G349" s="140"/>
      <c r="H349" s="140"/>
      <c r="I349" s="140"/>
      <c r="J349" s="140"/>
      <c r="K349" s="140"/>
      <c r="L349" s="140"/>
      <c r="M349" s="140"/>
      <c r="N349" s="140"/>
      <c r="O349" s="140"/>
      <c r="P349" s="140"/>
      <c r="Q349" s="140"/>
      <c r="R349" s="140"/>
      <c r="S349" s="140"/>
      <c r="T349" s="140"/>
      <c r="U349" s="140"/>
      <c r="V349" s="140"/>
      <c r="W349" s="140"/>
      <c r="X349" s="140"/>
      <c r="Y349" s="140"/>
      <c r="Z349" s="140"/>
      <c r="AA349" s="140"/>
      <c r="AB349" s="140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</row>
    <row r="350" spans="1:44" ht="14.25" x14ac:dyDescent="0.2">
      <c r="A350" s="140"/>
      <c r="B350" s="140"/>
      <c r="C350" s="140"/>
      <c r="D350" s="140"/>
      <c r="E350" s="140"/>
      <c r="F350" s="28"/>
      <c r="G350" s="140"/>
      <c r="H350" s="140"/>
      <c r="I350" s="140"/>
      <c r="J350" s="140"/>
      <c r="K350" s="140"/>
      <c r="L350" s="140"/>
      <c r="M350" s="140"/>
      <c r="N350" s="140"/>
      <c r="O350" s="140"/>
      <c r="P350" s="140"/>
      <c r="Q350" s="140"/>
      <c r="R350" s="140"/>
      <c r="S350" s="140"/>
      <c r="T350" s="140"/>
      <c r="U350" s="140"/>
      <c r="V350" s="140"/>
      <c r="W350" s="140"/>
      <c r="X350" s="140"/>
      <c r="Y350" s="140"/>
      <c r="Z350" s="140"/>
      <c r="AA350" s="140"/>
      <c r="AB350" s="140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</row>
    <row r="351" spans="1:44" ht="14.25" x14ac:dyDescent="0.2">
      <c r="A351" s="140"/>
      <c r="B351" s="140"/>
      <c r="C351" s="140"/>
      <c r="D351" s="140"/>
      <c r="E351" s="140"/>
      <c r="F351" s="28"/>
      <c r="G351" s="140"/>
      <c r="H351" s="140"/>
      <c r="I351" s="140"/>
      <c r="J351" s="140"/>
      <c r="K351" s="140"/>
      <c r="L351" s="140"/>
      <c r="M351" s="140"/>
      <c r="N351" s="140"/>
      <c r="O351" s="140"/>
      <c r="P351" s="140"/>
      <c r="Q351" s="140"/>
      <c r="R351" s="140"/>
      <c r="S351" s="140"/>
      <c r="T351" s="140"/>
      <c r="U351" s="140"/>
      <c r="V351" s="140"/>
      <c r="W351" s="140"/>
      <c r="X351" s="140"/>
      <c r="Y351" s="140"/>
      <c r="Z351" s="140"/>
      <c r="AA351" s="140"/>
      <c r="AB351" s="140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</row>
    <row r="352" spans="1:44" ht="14.25" x14ac:dyDescent="0.2">
      <c r="A352" s="140"/>
      <c r="B352" s="140"/>
      <c r="C352" s="140"/>
      <c r="D352" s="140"/>
      <c r="E352" s="140"/>
      <c r="F352" s="28"/>
      <c r="G352" s="140"/>
      <c r="H352" s="140"/>
      <c r="I352" s="140"/>
      <c r="J352" s="140"/>
      <c r="K352" s="140"/>
      <c r="L352" s="140"/>
      <c r="M352" s="140"/>
      <c r="N352" s="140"/>
      <c r="O352" s="140"/>
      <c r="P352" s="140"/>
      <c r="Q352" s="140"/>
      <c r="R352" s="140"/>
      <c r="S352" s="140"/>
      <c r="T352" s="140"/>
      <c r="U352" s="140"/>
      <c r="V352" s="140"/>
      <c r="W352" s="140"/>
      <c r="X352" s="140"/>
      <c r="Y352" s="140"/>
      <c r="Z352" s="140"/>
      <c r="AA352" s="140"/>
      <c r="AB352" s="140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</row>
    <row r="353" spans="1:44" ht="14.25" x14ac:dyDescent="0.2">
      <c r="A353" s="140"/>
      <c r="B353" s="140"/>
      <c r="C353" s="140"/>
      <c r="D353" s="140"/>
      <c r="E353" s="140"/>
      <c r="F353" s="28"/>
      <c r="G353" s="140"/>
      <c r="H353" s="140"/>
      <c r="I353" s="140"/>
      <c r="J353" s="140"/>
      <c r="K353" s="140"/>
      <c r="L353" s="140"/>
      <c r="M353" s="140"/>
      <c r="N353" s="140"/>
      <c r="O353" s="140"/>
      <c r="P353" s="140"/>
      <c r="Q353" s="140"/>
      <c r="R353" s="140"/>
      <c r="S353" s="140"/>
      <c r="T353" s="140"/>
      <c r="U353" s="140"/>
      <c r="V353" s="140"/>
      <c r="W353" s="140"/>
      <c r="X353" s="140"/>
      <c r="Y353" s="140"/>
      <c r="Z353" s="140"/>
      <c r="AA353" s="140"/>
      <c r="AB353" s="140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</row>
    <row r="354" spans="1:44" ht="14.25" x14ac:dyDescent="0.2">
      <c r="A354" s="140"/>
      <c r="B354" s="140"/>
      <c r="C354" s="140"/>
      <c r="D354" s="140"/>
      <c r="E354" s="140"/>
      <c r="F354" s="28"/>
      <c r="G354" s="140"/>
      <c r="H354" s="140"/>
      <c r="I354" s="140"/>
      <c r="J354" s="140"/>
      <c r="K354" s="140"/>
      <c r="L354" s="140"/>
      <c r="M354" s="140"/>
      <c r="N354" s="140"/>
      <c r="O354" s="140"/>
      <c r="P354" s="140"/>
      <c r="Q354" s="140"/>
      <c r="R354" s="140"/>
      <c r="S354" s="140"/>
      <c r="T354" s="140"/>
      <c r="U354" s="140"/>
      <c r="V354" s="140"/>
      <c r="W354" s="140"/>
      <c r="X354" s="140"/>
      <c r="Y354" s="140"/>
      <c r="Z354" s="140"/>
      <c r="AA354" s="140"/>
      <c r="AB354" s="140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</row>
    <row r="355" spans="1:44" ht="14.25" x14ac:dyDescent="0.2">
      <c r="A355" s="140"/>
      <c r="B355" s="140"/>
      <c r="C355" s="140"/>
      <c r="D355" s="140"/>
      <c r="E355" s="140"/>
      <c r="F355" s="28"/>
      <c r="G355" s="140"/>
      <c r="H355" s="140"/>
      <c r="I355" s="140"/>
      <c r="J355" s="140"/>
      <c r="K355" s="140"/>
      <c r="L355" s="140"/>
      <c r="M355" s="140"/>
      <c r="N355" s="140"/>
      <c r="O355" s="140"/>
      <c r="P355" s="140"/>
      <c r="Q355" s="140"/>
      <c r="R355" s="140"/>
      <c r="S355" s="140"/>
      <c r="T355" s="140"/>
      <c r="U355" s="140"/>
      <c r="V355" s="140"/>
      <c r="W355" s="140"/>
      <c r="X355" s="140"/>
      <c r="Y355" s="140"/>
      <c r="Z355" s="140"/>
      <c r="AA355" s="140"/>
      <c r="AB355" s="140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</row>
    <row r="356" spans="1:44" ht="14.25" x14ac:dyDescent="0.2">
      <c r="A356" s="140"/>
      <c r="B356" s="140"/>
      <c r="C356" s="140"/>
      <c r="D356" s="140"/>
      <c r="E356" s="140"/>
      <c r="F356" s="28"/>
      <c r="G356" s="140"/>
      <c r="H356" s="140"/>
      <c r="I356" s="140"/>
      <c r="J356" s="140"/>
      <c r="K356" s="140"/>
      <c r="L356" s="140"/>
      <c r="M356" s="140"/>
      <c r="N356" s="140"/>
      <c r="O356" s="140"/>
      <c r="P356" s="140"/>
      <c r="Q356" s="140"/>
      <c r="R356" s="140"/>
      <c r="S356" s="140"/>
      <c r="T356" s="140"/>
      <c r="U356" s="140"/>
      <c r="V356" s="140"/>
      <c r="W356" s="140"/>
      <c r="X356" s="140"/>
      <c r="Y356" s="140"/>
      <c r="Z356" s="140"/>
      <c r="AA356" s="140"/>
      <c r="AB356" s="140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</row>
    <row r="357" spans="1:44" ht="14.25" x14ac:dyDescent="0.2">
      <c r="A357" s="140"/>
      <c r="B357" s="140"/>
      <c r="C357" s="140"/>
      <c r="D357" s="140"/>
      <c r="E357" s="140"/>
      <c r="F357" s="28"/>
      <c r="G357" s="140"/>
      <c r="H357" s="140"/>
      <c r="I357" s="140"/>
      <c r="J357" s="140"/>
      <c r="K357" s="140"/>
      <c r="L357" s="140"/>
      <c r="M357" s="140"/>
      <c r="N357" s="140"/>
      <c r="O357" s="140"/>
      <c r="P357" s="140"/>
      <c r="Q357" s="140"/>
      <c r="R357" s="140"/>
      <c r="S357" s="140"/>
      <c r="T357" s="140"/>
      <c r="U357" s="140"/>
      <c r="V357" s="140"/>
      <c r="W357" s="140"/>
      <c r="X357" s="140"/>
      <c r="Y357" s="140"/>
      <c r="Z357" s="140"/>
      <c r="AA357" s="140"/>
      <c r="AB357" s="140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</row>
    <row r="358" spans="1:44" ht="14.25" x14ac:dyDescent="0.2">
      <c r="A358" s="140"/>
      <c r="B358" s="140"/>
      <c r="C358" s="140"/>
      <c r="D358" s="140"/>
      <c r="E358" s="140"/>
      <c r="F358" s="28"/>
      <c r="G358" s="140"/>
      <c r="H358" s="140"/>
      <c r="I358" s="140"/>
      <c r="J358" s="140"/>
      <c r="K358" s="140"/>
      <c r="L358" s="140"/>
      <c r="M358" s="140"/>
      <c r="N358" s="140"/>
      <c r="O358" s="140"/>
      <c r="P358" s="140"/>
      <c r="Q358" s="140"/>
      <c r="R358" s="140"/>
      <c r="S358" s="140"/>
      <c r="T358" s="140"/>
      <c r="U358" s="140"/>
      <c r="V358" s="140"/>
      <c r="W358" s="140"/>
      <c r="X358" s="140"/>
      <c r="Y358" s="140"/>
      <c r="Z358" s="140"/>
      <c r="AA358" s="140"/>
      <c r="AB358" s="140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</row>
    <row r="359" spans="1:44" ht="14.25" x14ac:dyDescent="0.2">
      <c r="A359" s="140"/>
      <c r="B359" s="140"/>
      <c r="C359" s="140"/>
      <c r="D359" s="140"/>
      <c r="E359" s="140"/>
      <c r="F359" s="28"/>
      <c r="G359" s="140"/>
      <c r="H359" s="140"/>
      <c r="I359" s="140"/>
      <c r="J359" s="140"/>
      <c r="K359" s="140"/>
      <c r="L359" s="140"/>
      <c r="M359" s="140"/>
      <c r="N359" s="140"/>
      <c r="O359" s="140"/>
      <c r="P359" s="140"/>
      <c r="Q359" s="140"/>
      <c r="R359" s="140"/>
      <c r="S359" s="140"/>
      <c r="T359" s="140"/>
      <c r="U359" s="140"/>
      <c r="V359" s="140"/>
      <c r="W359" s="140"/>
      <c r="X359" s="140"/>
      <c r="Y359" s="140"/>
      <c r="Z359" s="140"/>
      <c r="AA359" s="140"/>
      <c r="AB359" s="140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</row>
    <row r="360" spans="1:44" ht="14.25" x14ac:dyDescent="0.2">
      <c r="A360" s="140"/>
      <c r="B360" s="140"/>
      <c r="C360" s="140"/>
      <c r="D360" s="140"/>
      <c r="E360" s="140"/>
      <c r="F360" s="28"/>
      <c r="G360" s="140"/>
      <c r="H360" s="140"/>
      <c r="I360" s="140"/>
      <c r="J360" s="140"/>
      <c r="K360" s="140"/>
      <c r="L360" s="140"/>
      <c r="M360" s="140"/>
      <c r="N360" s="140"/>
      <c r="O360" s="140"/>
      <c r="P360" s="140"/>
      <c r="Q360" s="140"/>
      <c r="R360" s="140"/>
      <c r="S360" s="140"/>
      <c r="T360" s="140"/>
      <c r="U360" s="140"/>
      <c r="V360" s="140"/>
      <c r="W360" s="140"/>
      <c r="X360" s="140"/>
      <c r="Y360" s="140"/>
      <c r="Z360" s="140"/>
      <c r="AA360" s="140"/>
      <c r="AB360" s="140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</row>
    <row r="361" spans="1:44" ht="14.25" x14ac:dyDescent="0.2">
      <c r="A361" s="140"/>
      <c r="B361" s="140"/>
      <c r="C361" s="140"/>
      <c r="D361" s="140"/>
      <c r="E361" s="140"/>
      <c r="F361" s="28"/>
      <c r="G361" s="140"/>
      <c r="H361" s="140"/>
      <c r="I361" s="140"/>
      <c r="J361" s="140"/>
      <c r="K361" s="140"/>
      <c r="L361" s="140"/>
      <c r="M361" s="140"/>
      <c r="N361" s="140"/>
      <c r="O361" s="140"/>
      <c r="P361" s="140"/>
      <c r="Q361" s="140"/>
      <c r="R361" s="140"/>
      <c r="S361" s="140"/>
      <c r="T361" s="140"/>
      <c r="U361" s="140"/>
      <c r="V361" s="140"/>
      <c r="W361" s="140"/>
      <c r="X361" s="140"/>
      <c r="Y361" s="140"/>
      <c r="Z361" s="140"/>
      <c r="AA361" s="140"/>
      <c r="AB361" s="140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</row>
    <row r="362" spans="1:44" ht="14.25" x14ac:dyDescent="0.2">
      <c r="A362" s="140"/>
      <c r="B362" s="140"/>
      <c r="C362" s="140"/>
      <c r="D362" s="140"/>
      <c r="E362" s="140"/>
      <c r="F362" s="28"/>
      <c r="G362" s="140"/>
      <c r="H362" s="140"/>
      <c r="I362" s="140"/>
      <c r="J362" s="140"/>
      <c r="K362" s="140"/>
      <c r="L362" s="140"/>
      <c r="M362" s="140"/>
      <c r="N362" s="140"/>
      <c r="O362" s="140"/>
      <c r="P362" s="140"/>
      <c r="Q362" s="140"/>
      <c r="R362" s="140"/>
      <c r="S362" s="140"/>
      <c r="T362" s="140"/>
      <c r="U362" s="140"/>
      <c r="V362" s="140"/>
      <c r="W362" s="140"/>
      <c r="X362" s="140"/>
      <c r="Y362" s="140"/>
      <c r="Z362" s="140"/>
      <c r="AA362" s="140"/>
      <c r="AB362" s="140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</row>
    <row r="363" spans="1:44" ht="14.25" x14ac:dyDescent="0.2">
      <c r="A363" s="140"/>
      <c r="B363" s="140"/>
      <c r="C363" s="140"/>
      <c r="D363" s="140"/>
      <c r="E363" s="140"/>
      <c r="F363" s="28"/>
      <c r="G363" s="140"/>
      <c r="H363" s="140"/>
      <c r="I363" s="140"/>
      <c r="J363" s="140"/>
      <c r="K363" s="140"/>
      <c r="L363" s="140"/>
      <c r="M363" s="140"/>
      <c r="N363" s="140"/>
      <c r="O363" s="140"/>
      <c r="P363" s="140"/>
      <c r="Q363" s="140"/>
      <c r="R363" s="140"/>
      <c r="S363" s="140"/>
      <c r="T363" s="140"/>
      <c r="U363" s="140"/>
      <c r="V363" s="140"/>
      <c r="W363" s="140"/>
      <c r="X363" s="140"/>
      <c r="Y363" s="140"/>
      <c r="Z363" s="140"/>
      <c r="AA363" s="140"/>
      <c r="AB363" s="140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</row>
    <row r="364" spans="1:44" ht="14.25" x14ac:dyDescent="0.2">
      <c r="A364" s="140"/>
      <c r="B364" s="140"/>
      <c r="C364" s="140"/>
      <c r="D364" s="140"/>
      <c r="E364" s="140"/>
      <c r="F364" s="28"/>
      <c r="G364" s="140"/>
      <c r="H364" s="140"/>
      <c r="I364" s="140"/>
      <c r="J364" s="140"/>
      <c r="K364" s="140"/>
      <c r="L364" s="140"/>
      <c r="M364" s="140"/>
      <c r="N364" s="140"/>
      <c r="O364" s="140"/>
      <c r="P364" s="140"/>
      <c r="Q364" s="140"/>
      <c r="R364" s="140"/>
      <c r="S364" s="140"/>
      <c r="T364" s="140"/>
      <c r="U364" s="140"/>
      <c r="V364" s="140"/>
      <c r="W364" s="140"/>
      <c r="X364" s="140"/>
      <c r="Y364" s="140"/>
      <c r="Z364" s="140"/>
      <c r="AA364" s="140"/>
      <c r="AB364" s="140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</row>
    <row r="365" spans="1:44" ht="14.25" x14ac:dyDescent="0.2">
      <c r="A365" s="140"/>
      <c r="B365" s="140"/>
      <c r="C365" s="140"/>
      <c r="D365" s="140"/>
      <c r="E365" s="140"/>
      <c r="F365" s="28"/>
      <c r="G365" s="140"/>
      <c r="H365" s="140"/>
      <c r="I365" s="140"/>
      <c r="J365" s="140"/>
      <c r="K365" s="140"/>
      <c r="L365" s="140"/>
      <c r="M365" s="140"/>
      <c r="N365" s="140"/>
      <c r="O365" s="140"/>
      <c r="P365" s="140"/>
      <c r="Q365" s="140"/>
      <c r="R365" s="140"/>
      <c r="S365" s="140"/>
      <c r="T365" s="140"/>
      <c r="U365" s="140"/>
      <c r="V365" s="140"/>
      <c r="W365" s="140"/>
      <c r="X365" s="140"/>
      <c r="Y365" s="140"/>
      <c r="Z365" s="140"/>
      <c r="AA365" s="140"/>
      <c r="AB365" s="140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</row>
    <row r="366" spans="1:44" ht="14.25" x14ac:dyDescent="0.2">
      <c r="A366" s="140"/>
      <c r="B366" s="140"/>
      <c r="C366" s="140"/>
      <c r="D366" s="140"/>
      <c r="E366" s="140"/>
      <c r="F366" s="28"/>
      <c r="G366" s="140"/>
      <c r="H366" s="140"/>
      <c r="I366" s="140"/>
      <c r="J366" s="140"/>
      <c r="K366" s="140"/>
      <c r="L366" s="140"/>
      <c r="M366" s="140"/>
      <c r="N366" s="140"/>
      <c r="O366" s="140"/>
      <c r="P366" s="140"/>
      <c r="Q366" s="140"/>
      <c r="R366" s="140"/>
      <c r="S366" s="140"/>
      <c r="T366" s="140"/>
      <c r="U366" s="140"/>
      <c r="V366" s="140"/>
      <c r="W366" s="140"/>
      <c r="X366" s="140"/>
      <c r="Y366" s="140"/>
      <c r="Z366" s="140"/>
      <c r="AA366" s="140"/>
      <c r="AB366" s="140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</row>
    <row r="367" spans="1:44" ht="14.25" x14ac:dyDescent="0.2">
      <c r="A367" s="140"/>
      <c r="B367" s="140"/>
      <c r="C367" s="140"/>
      <c r="D367" s="140"/>
      <c r="E367" s="140"/>
      <c r="F367" s="28"/>
      <c r="G367" s="140"/>
      <c r="H367" s="140"/>
      <c r="I367" s="140"/>
      <c r="J367" s="140"/>
      <c r="K367" s="140"/>
      <c r="L367" s="140"/>
      <c r="M367" s="140"/>
      <c r="N367" s="140"/>
      <c r="O367" s="140"/>
      <c r="P367" s="140"/>
      <c r="Q367" s="140"/>
      <c r="R367" s="140"/>
      <c r="S367" s="140"/>
      <c r="T367" s="140"/>
      <c r="U367" s="140"/>
      <c r="V367" s="140"/>
      <c r="W367" s="140"/>
      <c r="X367" s="140"/>
      <c r="Y367" s="140"/>
      <c r="Z367" s="140"/>
      <c r="AA367" s="140"/>
      <c r="AB367" s="140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</row>
    <row r="368" spans="1:44" ht="14.25" x14ac:dyDescent="0.2">
      <c r="A368" s="140"/>
      <c r="B368" s="140"/>
      <c r="C368" s="140"/>
      <c r="D368" s="140"/>
      <c r="E368" s="140"/>
      <c r="F368" s="28"/>
      <c r="G368" s="140"/>
      <c r="H368" s="140"/>
      <c r="I368" s="140"/>
      <c r="J368" s="140"/>
      <c r="K368" s="140"/>
      <c r="L368" s="140"/>
      <c r="M368" s="140"/>
      <c r="N368" s="140"/>
      <c r="O368" s="140"/>
      <c r="P368" s="140"/>
      <c r="Q368" s="140"/>
      <c r="R368" s="140"/>
      <c r="S368" s="140"/>
      <c r="T368" s="140"/>
      <c r="U368" s="140"/>
      <c r="V368" s="140"/>
      <c r="W368" s="140"/>
      <c r="X368" s="140"/>
      <c r="Y368" s="140"/>
      <c r="Z368" s="140"/>
      <c r="AA368" s="140"/>
      <c r="AB368" s="140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</row>
    <row r="369" spans="1:44" ht="14.25" x14ac:dyDescent="0.2">
      <c r="A369" s="140"/>
      <c r="B369" s="140"/>
      <c r="C369" s="140"/>
      <c r="D369" s="140"/>
      <c r="E369" s="140"/>
      <c r="F369" s="28"/>
      <c r="G369" s="140"/>
      <c r="H369" s="140"/>
      <c r="I369" s="140"/>
      <c r="J369" s="140"/>
      <c r="K369" s="140"/>
      <c r="L369" s="140"/>
      <c r="M369" s="140"/>
      <c r="N369" s="140"/>
      <c r="O369" s="140"/>
      <c r="P369" s="140"/>
      <c r="Q369" s="140"/>
      <c r="R369" s="140"/>
      <c r="S369" s="140"/>
      <c r="T369" s="140"/>
      <c r="U369" s="140"/>
      <c r="V369" s="140"/>
      <c r="W369" s="140"/>
      <c r="X369" s="140"/>
      <c r="Y369" s="140"/>
      <c r="Z369" s="140"/>
      <c r="AA369" s="140"/>
      <c r="AB369" s="140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</row>
    <row r="370" spans="1:44" ht="14.25" x14ac:dyDescent="0.2">
      <c r="A370" s="140"/>
      <c r="B370" s="140"/>
      <c r="C370" s="140"/>
      <c r="D370" s="140"/>
      <c r="E370" s="140"/>
      <c r="F370" s="28"/>
      <c r="G370" s="140"/>
      <c r="H370" s="140"/>
      <c r="I370" s="140"/>
      <c r="J370" s="140"/>
      <c r="K370" s="140"/>
      <c r="L370" s="140"/>
      <c r="M370" s="140"/>
      <c r="N370" s="140"/>
      <c r="O370" s="140"/>
      <c r="P370" s="140"/>
      <c r="Q370" s="140"/>
      <c r="R370" s="140"/>
      <c r="S370" s="140"/>
      <c r="T370" s="140"/>
      <c r="U370" s="140"/>
      <c r="V370" s="140"/>
      <c r="W370" s="140"/>
      <c r="X370" s="140"/>
      <c r="Y370" s="140"/>
      <c r="Z370" s="140"/>
      <c r="AA370" s="140"/>
      <c r="AB370" s="140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</row>
    <row r="371" spans="1:44" ht="14.25" x14ac:dyDescent="0.2">
      <c r="A371" s="140"/>
      <c r="B371" s="140"/>
      <c r="C371" s="140"/>
      <c r="D371" s="140"/>
      <c r="E371" s="140"/>
      <c r="F371" s="28"/>
      <c r="G371" s="140"/>
      <c r="H371" s="140"/>
      <c r="I371" s="140"/>
      <c r="J371" s="140"/>
      <c r="K371" s="140"/>
      <c r="L371" s="140"/>
      <c r="M371" s="140"/>
      <c r="N371" s="140"/>
      <c r="O371" s="140"/>
      <c r="P371" s="140"/>
      <c r="Q371" s="140"/>
      <c r="R371" s="140"/>
      <c r="S371" s="140"/>
      <c r="T371" s="140"/>
      <c r="U371" s="140"/>
      <c r="V371" s="140"/>
      <c r="W371" s="140"/>
      <c r="X371" s="140"/>
      <c r="Y371" s="140"/>
      <c r="Z371" s="140"/>
      <c r="AA371" s="140"/>
      <c r="AB371" s="140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</row>
    <row r="372" spans="1:44" ht="14.25" x14ac:dyDescent="0.2">
      <c r="A372" s="140"/>
      <c r="B372" s="140"/>
      <c r="C372" s="140"/>
      <c r="D372" s="140"/>
      <c r="E372" s="140"/>
      <c r="F372" s="28"/>
      <c r="G372" s="140"/>
      <c r="H372" s="140"/>
      <c r="I372" s="140"/>
      <c r="J372" s="140"/>
      <c r="K372" s="140"/>
      <c r="L372" s="140"/>
      <c r="M372" s="140"/>
      <c r="N372" s="140"/>
      <c r="O372" s="140"/>
      <c r="P372" s="140"/>
      <c r="Q372" s="140"/>
      <c r="R372" s="140"/>
      <c r="S372" s="140"/>
      <c r="T372" s="140"/>
      <c r="U372" s="140"/>
      <c r="V372" s="140"/>
      <c r="W372" s="140"/>
      <c r="X372" s="140"/>
      <c r="Y372" s="140"/>
      <c r="Z372" s="140"/>
      <c r="AA372" s="140"/>
      <c r="AB372" s="140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</row>
    <row r="373" spans="1:44" ht="14.25" x14ac:dyDescent="0.2">
      <c r="A373" s="140"/>
      <c r="B373" s="140"/>
      <c r="C373" s="140"/>
      <c r="D373" s="140"/>
      <c r="E373" s="140"/>
      <c r="F373" s="28"/>
      <c r="G373" s="140"/>
      <c r="H373" s="140"/>
      <c r="I373" s="140"/>
      <c r="J373" s="140"/>
      <c r="K373" s="140"/>
      <c r="L373" s="140"/>
      <c r="M373" s="140"/>
      <c r="N373" s="140"/>
      <c r="O373" s="140"/>
      <c r="P373" s="140"/>
      <c r="Q373" s="140"/>
      <c r="R373" s="140"/>
      <c r="S373" s="140"/>
      <c r="T373" s="140"/>
      <c r="U373" s="140"/>
      <c r="V373" s="140"/>
      <c r="W373" s="140"/>
      <c r="X373" s="140"/>
      <c r="Y373" s="140"/>
      <c r="Z373" s="140"/>
      <c r="AA373" s="140"/>
      <c r="AB373" s="140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</row>
    <row r="374" spans="1:44" ht="14.25" x14ac:dyDescent="0.2">
      <c r="A374" s="140"/>
      <c r="B374" s="140"/>
      <c r="C374" s="140"/>
      <c r="D374" s="140"/>
      <c r="E374" s="140"/>
      <c r="F374" s="28"/>
      <c r="G374" s="140"/>
      <c r="H374" s="140"/>
      <c r="I374" s="140"/>
      <c r="J374" s="140"/>
      <c r="K374" s="140"/>
      <c r="L374" s="140"/>
      <c r="M374" s="140"/>
      <c r="N374" s="140"/>
      <c r="O374" s="140"/>
      <c r="P374" s="140"/>
      <c r="Q374" s="140"/>
      <c r="R374" s="140"/>
      <c r="S374" s="140"/>
      <c r="T374" s="140"/>
      <c r="U374" s="140"/>
      <c r="V374" s="140"/>
      <c r="W374" s="140"/>
      <c r="X374" s="140"/>
      <c r="Y374" s="140"/>
      <c r="Z374" s="140"/>
      <c r="AA374" s="140"/>
      <c r="AB374" s="140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</row>
    <row r="375" spans="1:44" ht="14.25" x14ac:dyDescent="0.2">
      <c r="A375" s="140"/>
      <c r="B375" s="140"/>
      <c r="C375" s="140"/>
      <c r="D375" s="140"/>
      <c r="E375" s="140"/>
      <c r="F375" s="28"/>
      <c r="G375" s="140"/>
      <c r="H375" s="140"/>
      <c r="I375" s="140"/>
      <c r="J375" s="140"/>
      <c r="K375" s="140"/>
      <c r="L375" s="140"/>
      <c r="M375" s="140"/>
      <c r="N375" s="140"/>
      <c r="O375" s="140"/>
      <c r="P375" s="140"/>
      <c r="Q375" s="140"/>
      <c r="R375" s="140"/>
      <c r="S375" s="140"/>
      <c r="T375" s="140"/>
      <c r="U375" s="140"/>
      <c r="V375" s="140"/>
      <c r="W375" s="140"/>
      <c r="X375" s="140"/>
      <c r="Y375" s="140"/>
      <c r="Z375" s="140"/>
      <c r="AA375" s="140"/>
      <c r="AB375" s="140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</row>
    <row r="376" spans="1:44" ht="14.25" x14ac:dyDescent="0.2">
      <c r="A376" s="140"/>
      <c r="B376" s="140"/>
      <c r="C376" s="140"/>
      <c r="D376" s="140"/>
      <c r="E376" s="140"/>
      <c r="F376" s="28"/>
      <c r="G376" s="140"/>
      <c r="H376" s="140"/>
      <c r="I376" s="140"/>
      <c r="J376" s="140"/>
      <c r="K376" s="140"/>
      <c r="L376" s="140"/>
      <c r="M376" s="140"/>
      <c r="N376" s="140"/>
      <c r="O376" s="140"/>
      <c r="P376" s="140"/>
      <c r="Q376" s="140"/>
      <c r="R376" s="140"/>
      <c r="S376" s="140"/>
      <c r="T376" s="140"/>
      <c r="U376" s="140"/>
      <c r="V376" s="140"/>
      <c r="W376" s="140"/>
      <c r="X376" s="140"/>
      <c r="Y376" s="140"/>
      <c r="Z376" s="140"/>
      <c r="AA376" s="140"/>
      <c r="AB376" s="140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</row>
    <row r="377" spans="1:44" ht="14.25" x14ac:dyDescent="0.2">
      <c r="A377" s="140"/>
      <c r="B377" s="140"/>
      <c r="C377" s="140"/>
      <c r="D377" s="140"/>
      <c r="E377" s="140"/>
      <c r="F377" s="28"/>
      <c r="G377" s="140"/>
      <c r="H377" s="140"/>
      <c r="I377" s="140"/>
      <c r="J377" s="140"/>
      <c r="K377" s="140"/>
      <c r="L377" s="140"/>
      <c r="M377" s="140"/>
      <c r="N377" s="140"/>
      <c r="O377" s="140"/>
      <c r="P377" s="140"/>
      <c r="Q377" s="140"/>
      <c r="R377" s="140"/>
      <c r="S377" s="140"/>
      <c r="T377" s="140"/>
      <c r="U377" s="140"/>
      <c r="V377" s="140"/>
      <c r="W377" s="140"/>
      <c r="X377" s="140"/>
      <c r="Y377" s="140"/>
      <c r="Z377" s="140"/>
      <c r="AA377" s="140"/>
      <c r="AB377" s="140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</row>
    <row r="378" spans="1:44" ht="14.25" x14ac:dyDescent="0.2">
      <c r="A378" s="140"/>
      <c r="B378" s="140"/>
      <c r="C378" s="140"/>
      <c r="D378" s="140"/>
      <c r="E378" s="140"/>
      <c r="F378" s="28"/>
      <c r="G378" s="140"/>
      <c r="H378" s="140"/>
      <c r="I378" s="140"/>
      <c r="J378" s="140"/>
      <c r="K378" s="140"/>
      <c r="L378" s="140"/>
      <c r="M378" s="140"/>
      <c r="N378" s="140"/>
      <c r="O378" s="140"/>
      <c r="P378" s="140"/>
      <c r="Q378" s="140"/>
      <c r="R378" s="140"/>
      <c r="S378" s="140"/>
      <c r="T378" s="140"/>
      <c r="U378" s="140"/>
      <c r="V378" s="140"/>
      <c r="W378" s="140"/>
      <c r="X378" s="140"/>
      <c r="Y378" s="140"/>
      <c r="Z378" s="140"/>
      <c r="AA378" s="140"/>
      <c r="AB378" s="140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</row>
    <row r="379" spans="1:44" ht="14.25" x14ac:dyDescent="0.2">
      <c r="A379" s="140"/>
      <c r="B379" s="140"/>
      <c r="C379" s="140"/>
      <c r="D379" s="140"/>
      <c r="E379" s="140"/>
      <c r="F379" s="28"/>
      <c r="G379" s="140"/>
      <c r="H379" s="140"/>
      <c r="I379" s="140"/>
      <c r="J379" s="140"/>
      <c r="K379" s="140"/>
      <c r="L379" s="140"/>
      <c r="M379" s="140"/>
      <c r="N379" s="140"/>
      <c r="O379" s="140"/>
      <c r="P379" s="140"/>
      <c r="Q379" s="140"/>
      <c r="R379" s="140"/>
      <c r="S379" s="140"/>
      <c r="T379" s="140"/>
      <c r="U379" s="140"/>
      <c r="V379" s="140"/>
      <c r="W379" s="140"/>
      <c r="X379" s="140"/>
      <c r="Y379" s="140"/>
      <c r="Z379" s="140"/>
      <c r="AA379" s="140"/>
      <c r="AB379" s="140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</row>
    <row r="380" spans="1:44" ht="14.25" x14ac:dyDescent="0.2">
      <c r="A380" s="140"/>
      <c r="B380" s="140"/>
      <c r="C380" s="140"/>
      <c r="D380" s="140"/>
      <c r="E380" s="140"/>
      <c r="F380" s="28"/>
      <c r="G380" s="140"/>
      <c r="H380" s="140"/>
      <c r="I380" s="140"/>
      <c r="J380" s="140"/>
      <c r="K380" s="140"/>
      <c r="L380" s="140"/>
      <c r="M380" s="140"/>
      <c r="N380" s="140"/>
      <c r="O380" s="140"/>
      <c r="P380" s="140"/>
      <c r="Q380" s="140"/>
      <c r="R380" s="140"/>
      <c r="S380" s="140"/>
      <c r="T380" s="140"/>
      <c r="U380" s="140"/>
      <c r="V380" s="140"/>
      <c r="W380" s="140"/>
      <c r="X380" s="140"/>
      <c r="Y380" s="140"/>
      <c r="Z380" s="140"/>
      <c r="AA380" s="140"/>
      <c r="AB380" s="140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</row>
    <row r="381" spans="1:44" ht="14.25" x14ac:dyDescent="0.2">
      <c r="A381" s="140"/>
      <c r="B381" s="140"/>
      <c r="C381" s="140"/>
      <c r="D381" s="140"/>
      <c r="E381" s="140"/>
      <c r="F381" s="28"/>
      <c r="G381" s="140"/>
      <c r="H381" s="140"/>
      <c r="I381" s="140"/>
      <c r="J381" s="140"/>
      <c r="K381" s="140"/>
      <c r="L381" s="140"/>
      <c r="M381" s="140"/>
      <c r="N381" s="140"/>
      <c r="O381" s="140"/>
      <c r="P381" s="140"/>
      <c r="Q381" s="140"/>
      <c r="R381" s="140"/>
      <c r="S381" s="140"/>
      <c r="T381" s="140"/>
      <c r="U381" s="140"/>
      <c r="V381" s="140"/>
      <c r="W381" s="140"/>
      <c r="X381" s="140"/>
      <c r="Y381" s="140"/>
      <c r="Z381" s="140"/>
      <c r="AA381" s="140"/>
      <c r="AB381" s="140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</row>
    <row r="382" spans="1:44" ht="14.25" x14ac:dyDescent="0.2">
      <c r="A382" s="140"/>
      <c r="B382" s="140"/>
      <c r="C382" s="140"/>
      <c r="D382" s="140"/>
      <c r="E382" s="140"/>
      <c r="F382" s="28"/>
      <c r="G382" s="140"/>
      <c r="H382" s="140"/>
      <c r="I382" s="140"/>
      <c r="J382" s="140"/>
      <c r="K382" s="140"/>
      <c r="L382" s="140"/>
      <c r="M382" s="140"/>
      <c r="N382" s="140"/>
      <c r="O382" s="140"/>
      <c r="P382" s="140"/>
      <c r="Q382" s="140"/>
      <c r="R382" s="140"/>
      <c r="S382" s="140"/>
      <c r="T382" s="140"/>
      <c r="U382" s="140"/>
      <c r="V382" s="140"/>
      <c r="W382" s="140"/>
      <c r="X382" s="140"/>
      <c r="Y382" s="140"/>
      <c r="Z382" s="140"/>
      <c r="AA382" s="140"/>
      <c r="AB382" s="140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</row>
    <row r="383" spans="1:44" ht="14.25" x14ac:dyDescent="0.2">
      <c r="A383" s="140"/>
      <c r="B383" s="140"/>
      <c r="C383" s="140"/>
      <c r="D383" s="140"/>
      <c r="E383" s="140"/>
      <c r="F383" s="28"/>
      <c r="G383" s="140"/>
      <c r="H383" s="140"/>
      <c r="I383" s="140"/>
      <c r="J383" s="140"/>
      <c r="K383" s="140"/>
      <c r="L383" s="140"/>
      <c r="M383" s="140"/>
      <c r="N383" s="140"/>
      <c r="O383" s="140"/>
      <c r="P383" s="140"/>
      <c r="Q383" s="140"/>
      <c r="R383" s="140"/>
      <c r="S383" s="140"/>
      <c r="T383" s="140"/>
      <c r="U383" s="140"/>
      <c r="V383" s="140"/>
      <c r="W383" s="140"/>
      <c r="X383" s="140"/>
      <c r="Y383" s="140"/>
      <c r="Z383" s="140"/>
      <c r="AA383" s="140"/>
      <c r="AB383" s="140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</row>
    <row r="384" spans="1:44" ht="14.25" x14ac:dyDescent="0.2">
      <c r="A384" s="140"/>
      <c r="B384" s="140"/>
      <c r="C384" s="140"/>
      <c r="D384" s="140"/>
      <c r="E384" s="140"/>
      <c r="F384" s="28"/>
      <c r="G384" s="140"/>
      <c r="H384" s="140"/>
      <c r="I384" s="140"/>
      <c r="J384" s="140"/>
      <c r="K384" s="140"/>
      <c r="L384" s="140"/>
      <c r="M384" s="140"/>
      <c r="N384" s="140"/>
      <c r="O384" s="140"/>
      <c r="P384" s="140"/>
      <c r="Q384" s="140"/>
      <c r="R384" s="140"/>
      <c r="S384" s="140"/>
      <c r="T384" s="140"/>
      <c r="U384" s="140"/>
      <c r="V384" s="140"/>
      <c r="W384" s="140"/>
      <c r="X384" s="140"/>
      <c r="Y384" s="140"/>
      <c r="Z384" s="140"/>
      <c r="AA384" s="140"/>
      <c r="AB384" s="140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</row>
    <row r="385" spans="1:44" ht="14.25" x14ac:dyDescent="0.2">
      <c r="A385" s="140"/>
      <c r="B385" s="140"/>
      <c r="C385" s="140"/>
      <c r="D385" s="140"/>
      <c r="E385" s="140"/>
      <c r="F385" s="28"/>
      <c r="G385" s="140"/>
      <c r="H385" s="140"/>
      <c r="I385" s="140"/>
      <c r="J385" s="140"/>
      <c r="K385" s="140"/>
      <c r="L385" s="140"/>
      <c r="M385" s="140"/>
      <c r="N385" s="140"/>
      <c r="O385" s="140"/>
      <c r="P385" s="140"/>
      <c r="Q385" s="140"/>
      <c r="R385" s="140"/>
      <c r="S385" s="140"/>
      <c r="T385" s="140"/>
      <c r="U385" s="140"/>
      <c r="V385" s="140"/>
      <c r="W385" s="140"/>
      <c r="X385" s="140"/>
      <c r="Y385" s="140"/>
      <c r="Z385" s="140"/>
      <c r="AA385" s="140"/>
      <c r="AB385" s="140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</row>
    <row r="386" spans="1:44" ht="14.25" x14ac:dyDescent="0.2">
      <c r="A386" s="140"/>
      <c r="B386" s="140"/>
      <c r="C386" s="140"/>
      <c r="D386" s="140"/>
      <c r="E386" s="140"/>
      <c r="F386" s="28"/>
      <c r="G386" s="140"/>
      <c r="H386" s="140"/>
      <c r="I386" s="140"/>
      <c r="J386" s="140"/>
      <c r="K386" s="140"/>
      <c r="L386" s="140"/>
      <c r="M386" s="140"/>
      <c r="N386" s="140"/>
      <c r="O386" s="140"/>
      <c r="P386" s="140"/>
      <c r="Q386" s="140"/>
      <c r="R386" s="140"/>
      <c r="S386" s="140"/>
      <c r="T386" s="140"/>
      <c r="U386" s="140"/>
      <c r="V386" s="140"/>
      <c r="W386" s="140"/>
      <c r="X386" s="140"/>
      <c r="Y386" s="140"/>
      <c r="Z386" s="140"/>
      <c r="AA386" s="140"/>
      <c r="AB386" s="140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</row>
    <row r="387" spans="1:44" ht="14.25" x14ac:dyDescent="0.2">
      <c r="A387" s="140"/>
      <c r="B387" s="140"/>
      <c r="C387" s="140"/>
      <c r="D387" s="140"/>
      <c r="E387" s="140"/>
      <c r="F387" s="28"/>
      <c r="G387" s="140"/>
      <c r="H387" s="140"/>
      <c r="I387" s="140"/>
      <c r="J387" s="140"/>
      <c r="K387" s="140"/>
      <c r="L387" s="140"/>
      <c r="M387" s="140"/>
      <c r="N387" s="140"/>
      <c r="O387" s="140"/>
      <c r="P387" s="140"/>
      <c r="Q387" s="140"/>
      <c r="R387" s="140"/>
      <c r="S387" s="140"/>
      <c r="T387" s="140"/>
      <c r="U387" s="140"/>
      <c r="V387" s="140"/>
      <c r="W387" s="140"/>
      <c r="X387" s="140"/>
      <c r="Y387" s="140"/>
      <c r="Z387" s="140"/>
      <c r="AA387" s="140"/>
      <c r="AB387" s="140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</row>
    <row r="388" spans="1:44" ht="14.25" x14ac:dyDescent="0.2">
      <c r="A388" s="140"/>
      <c r="B388" s="140"/>
      <c r="C388" s="140"/>
      <c r="D388" s="140"/>
      <c r="E388" s="140"/>
      <c r="F388" s="28"/>
      <c r="G388" s="140"/>
      <c r="H388" s="140"/>
      <c r="I388" s="140"/>
      <c r="J388" s="140"/>
      <c r="K388" s="140"/>
      <c r="L388" s="140"/>
      <c r="M388" s="140"/>
      <c r="N388" s="140"/>
      <c r="O388" s="140"/>
      <c r="P388" s="140"/>
      <c r="Q388" s="140"/>
      <c r="R388" s="140"/>
      <c r="S388" s="140"/>
      <c r="T388" s="140"/>
      <c r="U388" s="140"/>
      <c r="V388" s="140"/>
      <c r="W388" s="140"/>
      <c r="X388" s="140"/>
      <c r="Y388" s="140"/>
      <c r="Z388" s="140"/>
      <c r="AA388" s="140"/>
      <c r="AB388" s="140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</row>
    <row r="389" spans="1:44" ht="14.25" x14ac:dyDescent="0.2">
      <c r="A389" s="140"/>
      <c r="B389" s="140"/>
      <c r="C389" s="140"/>
      <c r="D389" s="140"/>
      <c r="E389" s="140"/>
      <c r="F389" s="28"/>
      <c r="G389" s="140"/>
      <c r="H389" s="140"/>
      <c r="I389" s="140"/>
      <c r="J389" s="140"/>
      <c r="K389" s="140"/>
      <c r="L389" s="140"/>
      <c r="M389" s="140"/>
      <c r="N389" s="140"/>
      <c r="O389" s="140"/>
      <c r="P389" s="140"/>
      <c r="Q389" s="140"/>
      <c r="R389" s="140"/>
      <c r="S389" s="140"/>
      <c r="T389" s="140"/>
      <c r="U389" s="140"/>
      <c r="V389" s="140"/>
      <c r="W389" s="140"/>
      <c r="X389" s="140"/>
      <c r="Y389" s="140"/>
      <c r="Z389" s="140"/>
      <c r="AA389" s="140"/>
      <c r="AB389" s="140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</row>
    <row r="390" spans="1:44" ht="14.25" x14ac:dyDescent="0.2">
      <c r="A390" s="140"/>
      <c r="B390" s="140"/>
      <c r="C390" s="140"/>
      <c r="D390" s="140"/>
      <c r="E390" s="140"/>
      <c r="F390" s="28"/>
      <c r="G390" s="140"/>
      <c r="H390" s="140"/>
      <c r="I390" s="140"/>
      <c r="J390" s="140"/>
      <c r="K390" s="140"/>
      <c r="L390" s="140"/>
      <c r="M390" s="140"/>
      <c r="N390" s="140"/>
      <c r="O390" s="140"/>
      <c r="P390" s="140"/>
      <c r="Q390" s="140"/>
      <c r="R390" s="140"/>
      <c r="S390" s="140"/>
      <c r="T390" s="140"/>
      <c r="U390" s="140"/>
      <c r="V390" s="140"/>
      <c r="W390" s="140"/>
      <c r="X390" s="140"/>
      <c r="Y390" s="140"/>
      <c r="Z390" s="140"/>
      <c r="AA390" s="140"/>
      <c r="AB390" s="140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</row>
    <row r="391" spans="1:44" ht="14.25" x14ac:dyDescent="0.2">
      <c r="A391" s="140"/>
      <c r="B391" s="140"/>
      <c r="C391" s="140"/>
      <c r="D391" s="140"/>
      <c r="E391" s="140"/>
      <c r="F391" s="28"/>
      <c r="G391" s="140"/>
      <c r="H391" s="140"/>
      <c r="I391" s="140"/>
      <c r="J391" s="140"/>
      <c r="K391" s="140"/>
      <c r="L391" s="140"/>
      <c r="M391" s="140"/>
      <c r="N391" s="140"/>
      <c r="O391" s="140"/>
      <c r="P391" s="140"/>
      <c r="Q391" s="140"/>
      <c r="R391" s="140"/>
      <c r="S391" s="140"/>
      <c r="T391" s="140"/>
      <c r="U391" s="140"/>
      <c r="V391" s="140"/>
      <c r="W391" s="140"/>
      <c r="X391" s="140"/>
      <c r="Y391" s="140"/>
      <c r="Z391" s="140"/>
      <c r="AA391" s="140"/>
      <c r="AB391" s="140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</row>
    <row r="392" spans="1:44" ht="14.25" x14ac:dyDescent="0.2">
      <c r="A392" s="140"/>
      <c r="B392" s="140"/>
      <c r="C392" s="140"/>
      <c r="D392" s="140"/>
      <c r="E392" s="140"/>
      <c r="F392" s="28"/>
      <c r="G392" s="140"/>
      <c r="H392" s="140"/>
      <c r="I392" s="140"/>
      <c r="J392" s="140"/>
      <c r="K392" s="140"/>
      <c r="L392" s="140"/>
      <c r="M392" s="140"/>
      <c r="N392" s="140"/>
      <c r="O392" s="140"/>
      <c r="P392" s="140"/>
      <c r="Q392" s="140"/>
      <c r="R392" s="140"/>
      <c r="S392" s="140"/>
      <c r="T392" s="140"/>
      <c r="U392" s="140"/>
      <c r="V392" s="140"/>
      <c r="W392" s="140"/>
      <c r="X392" s="140"/>
      <c r="Y392" s="140"/>
      <c r="Z392" s="140"/>
      <c r="AA392" s="140"/>
      <c r="AB392" s="140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</row>
    <row r="393" spans="1:44" ht="14.25" x14ac:dyDescent="0.2">
      <c r="A393" s="140"/>
      <c r="B393" s="140"/>
      <c r="C393" s="140"/>
      <c r="D393" s="140"/>
      <c r="E393" s="140"/>
      <c r="F393" s="28"/>
      <c r="G393" s="140"/>
      <c r="H393" s="140"/>
      <c r="I393" s="140"/>
      <c r="J393" s="140"/>
      <c r="K393" s="140"/>
      <c r="L393" s="140"/>
      <c r="M393" s="140"/>
      <c r="N393" s="140"/>
      <c r="O393" s="140"/>
      <c r="P393" s="140"/>
      <c r="Q393" s="140"/>
      <c r="R393" s="140"/>
      <c r="S393" s="140"/>
      <c r="T393" s="140"/>
      <c r="U393" s="140"/>
      <c r="V393" s="140"/>
      <c r="W393" s="140"/>
      <c r="X393" s="140"/>
      <c r="Y393" s="140"/>
      <c r="Z393" s="140"/>
      <c r="AA393" s="140"/>
      <c r="AB393" s="140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</row>
    <row r="394" spans="1:44" ht="14.25" x14ac:dyDescent="0.2">
      <c r="A394" s="140"/>
      <c r="B394" s="140"/>
      <c r="C394" s="140"/>
      <c r="D394" s="140"/>
      <c r="E394" s="140"/>
      <c r="F394" s="28"/>
      <c r="G394" s="140"/>
      <c r="H394" s="140"/>
      <c r="I394" s="140"/>
      <c r="J394" s="140"/>
      <c r="K394" s="140"/>
      <c r="L394" s="140"/>
      <c r="M394" s="140"/>
      <c r="N394" s="140"/>
      <c r="O394" s="140"/>
      <c r="P394" s="140"/>
      <c r="Q394" s="140"/>
      <c r="R394" s="140"/>
      <c r="S394" s="140"/>
      <c r="T394" s="140"/>
      <c r="U394" s="140"/>
      <c r="V394" s="140"/>
      <c r="W394" s="140"/>
      <c r="X394" s="140"/>
      <c r="Y394" s="140"/>
      <c r="Z394" s="140"/>
      <c r="AA394" s="140"/>
      <c r="AB394" s="140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</row>
    <row r="395" spans="1:44" ht="14.25" x14ac:dyDescent="0.2">
      <c r="A395" s="140"/>
      <c r="B395" s="140"/>
      <c r="C395" s="140"/>
      <c r="D395" s="140"/>
      <c r="E395" s="140"/>
      <c r="F395" s="28"/>
      <c r="G395" s="140"/>
      <c r="H395" s="140"/>
      <c r="I395" s="140"/>
      <c r="J395" s="140"/>
      <c r="K395" s="140"/>
      <c r="L395" s="140"/>
      <c r="M395" s="140"/>
      <c r="N395" s="140"/>
      <c r="O395" s="140"/>
      <c r="P395" s="140"/>
      <c r="Q395" s="140"/>
      <c r="R395" s="140"/>
      <c r="S395" s="140"/>
      <c r="T395" s="140"/>
      <c r="U395" s="140"/>
      <c r="V395" s="140"/>
      <c r="W395" s="140"/>
      <c r="X395" s="140"/>
      <c r="Y395" s="140"/>
      <c r="Z395" s="140"/>
      <c r="AA395" s="140"/>
      <c r="AB395" s="140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</row>
    <row r="396" spans="1:44" ht="14.25" x14ac:dyDescent="0.2">
      <c r="A396" s="140"/>
      <c r="B396" s="140"/>
      <c r="C396" s="140"/>
      <c r="D396" s="140"/>
      <c r="E396" s="140"/>
      <c r="F396" s="28"/>
      <c r="G396" s="140"/>
      <c r="H396" s="140"/>
      <c r="I396" s="140"/>
      <c r="J396" s="140"/>
      <c r="K396" s="140"/>
      <c r="L396" s="140"/>
      <c r="M396" s="140"/>
      <c r="N396" s="140"/>
      <c r="O396" s="140"/>
      <c r="P396" s="140"/>
      <c r="Q396" s="140"/>
      <c r="R396" s="140"/>
      <c r="S396" s="140"/>
      <c r="T396" s="140"/>
      <c r="U396" s="140"/>
      <c r="V396" s="140"/>
      <c r="W396" s="140"/>
      <c r="X396" s="140"/>
      <c r="Y396" s="140"/>
      <c r="Z396" s="140"/>
      <c r="AA396" s="140"/>
      <c r="AB396" s="140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</row>
    <row r="397" spans="1:44" ht="14.25" x14ac:dyDescent="0.2">
      <c r="A397" s="140"/>
      <c r="B397" s="140"/>
      <c r="C397" s="140"/>
      <c r="D397" s="140"/>
      <c r="E397" s="140"/>
      <c r="F397" s="28"/>
      <c r="G397" s="140"/>
      <c r="H397" s="140"/>
      <c r="I397" s="140"/>
      <c r="J397" s="140"/>
      <c r="K397" s="140"/>
      <c r="L397" s="140"/>
      <c r="M397" s="140"/>
      <c r="N397" s="140"/>
      <c r="O397" s="140"/>
      <c r="P397" s="140"/>
      <c r="Q397" s="140"/>
      <c r="R397" s="140"/>
      <c r="S397" s="140"/>
      <c r="T397" s="140"/>
      <c r="U397" s="140"/>
      <c r="V397" s="140"/>
      <c r="W397" s="140"/>
      <c r="X397" s="140"/>
      <c r="Y397" s="140"/>
      <c r="Z397" s="140"/>
      <c r="AA397" s="140"/>
      <c r="AB397" s="140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</row>
    <row r="398" spans="1:44" ht="14.25" x14ac:dyDescent="0.2">
      <c r="A398" s="140"/>
      <c r="B398" s="140"/>
      <c r="C398" s="140"/>
      <c r="D398" s="140"/>
      <c r="E398" s="140"/>
      <c r="F398" s="28"/>
      <c r="G398" s="140"/>
      <c r="H398" s="140"/>
      <c r="I398" s="140"/>
      <c r="J398" s="140"/>
      <c r="K398" s="140"/>
      <c r="L398" s="140"/>
      <c r="M398" s="140"/>
      <c r="N398" s="140"/>
      <c r="O398" s="140"/>
      <c r="P398" s="140"/>
      <c r="Q398" s="140"/>
      <c r="R398" s="140"/>
      <c r="S398" s="140"/>
      <c r="T398" s="140"/>
      <c r="U398" s="140"/>
      <c r="V398" s="140"/>
      <c r="W398" s="140"/>
      <c r="X398" s="140"/>
      <c r="Y398" s="140"/>
      <c r="Z398" s="140"/>
      <c r="AA398" s="140"/>
      <c r="AB398" s="140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</row>
    <row r="399" spans="1:44" ht="14.25" x14ac:dyDescent="0.2">
      <c r="A399" s="140"/>
      <c r="B399" s="140"/>
      <c r="C399" s="140"/>
      <c r="D399" s="140"/>
      <c r="E399" s="140"/>
      <c r="F399" s="28"/>
      <c r="G399" s="140"/>
      <c r="H399" s="140"/>
      <c r="I399" s="140"/>
      <c r="J399" s="140"/>
      <c r="K399" s="140"/>
      <c r="L399" s="140"/>
      <c r="M399" s="140"/>
      <c r="N399" s="140"/>
      <c r="O399" s="140"/>
      <c r="P399" s="140"/>
      <c r="Q399" s="140"/>
      <c r="R399" s="140"/>
      <c r="S399" s="140"/>
      <c r="T399" s="140"/>
      <c r="U399" s="140"/>
      <c r="V399" s="140"/>
      <c r="W399" s="140"/>
      <c r="X399" s="140"/>
      <c r="Y399" s="140"/>
      <c r="Z399" s="140"/>
      <c r="AA399" s="140"/>
      <c r="AB399" s="140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</row>
    <row r="400" spans="1:44" ht="14.25" x14ac:dyDescent="0.2">
      <c r="A400" s="140"/>
      <c r="B400" s="140"/>
      <c r="C400" s="140"/>
      <c r="D400" s="140"/>
      <c r="E400" s="140"/>
      <c r="F400" s="28"/>
      <c r="G400" s="140"/>
      <c r="H400" s="140"/>
      <c r="I400" s="140"/>
      <c r="J400" s="140"/>
      <c r="K400" s="140"/>
      <c r="L400" s="140"/>
      <c r="M400" s="140"/>
      <c r="N400" s="140"/>
      <c r="O400" s="140"/>
      <c r="P400" s="140"/>
      <c r="Q400" s="140"/>
      <c r="R400" s="140"/>
      <c r="S400" s="140"/>
      <c r="T400" s="140"/>
      <c r="U400" s="140"/>
      <c r="V400" s="140"/>
      <c r="W400" s="140"/>
      <c r="X400" s="140"/>
      <c r="Y400" s="140"/>
      <c r="Z400" s="140"/>
      <c r="AA400" s="140"/>
      <c r="AB400" s="140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</row>
    <row r="401" spans="1:44" ht="14.25" x14ac:dyDescent="0.2">
      <c r="A401" s="140"/>
      <c r="B401" s="140"/>
      <c r="C401" s="140"/>
      <c r="D401" s="140"/>
      <c r="E401" s="140"/>
      <c r="F401" s="28"/>
      <c r="G401" s="140"/>
      <c r="H401" s="140"/>
      <c r="I401" s="140"/>
      <c r="J401" s="140"/>
      <c r="K401" s="140"/>
      <c r="L401" s="140"/>
      <c r="M401" s="140"/>
      <c r="N401" s="140"/>
      <c r="O401" s="140"/>
      <c r="P401" s="140"/>
      <c r="Q401" s="140"/>
      <c r="R401" s="140"/>
      <c r="S401" s="140"/>
      <c r="T401" s="140"/>
      <c r="U401" s="140"/>
      <c r="V401" s="140"/>
      <c r="W401" s="140"/>
      <c r="X401" s="140"/>
      <c r="Y401" s="140"/>
      <c r="Z401" s="140"/>
      <c r="AA401" s="140"/>
      <c r="AB401" s="140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</row>
    <row r="402" spans="1:44" ht="14.25" x14ac:dyDescent="0.2">
      <c r="A402" s="140"/>
      <c r="B402" s="140"/>
      <c r="C402" s="140"/>
      <c r="D402" s="140"/>
      <c r="E402" s="140"/>
      <c r="F402" s="28"/>
      <c r="G402" s="140"/>
      <c r="H402" s="140"/>
      <c r="I402" s="140"/>
      <c r="J402" s="140"/>
      <c r="K402" s="140"/>
      <c r="L402" s="140"/>
      <c r="M402" s="140"/>
      <c r="N402" s="140"/>
      <c r="O402" s="140"/>
      <c r="P402" s="140"/>
      <c r="Q402" s="140"/>
      <c r="R402" s="140"/>
      <c r="S402" s="140"/>
      <c r="T402" s="140"/>
      <c r="U402" s="140"/>
      <c r="V402" s="140"/>
      <c r="W402" s="140"/>
      <c r="X402" s="140"/>
      <c r="Y402" s="140"/>
      <c r="Z402" s="140"/>
      <c r="AA402" s="140"/>
      <c r="AB402" s="140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</row>
  </sheetData>
  <mergeCells count="15">
    <mergeCell ref="A1:AR1"/>
    <mergeCell ref="G6:O6"/>
    <mergeCell ref="B61:E61"/>
    <mergeCell ref="A6:F6"/>
    <mergeCell ref="V6:AD6"/>
    <mergeCell ref="P6:U6"/>
    <mergeCell ref="AE6:AJ6"/>
    <mergeCell ref="AK6:AR6"/>
    <mergeCell ref="A3:F4"/>
    <mergeCell ref="G3:O4"/>
    <mergeCell ref="P3:U4"/>
    <mergeCell ref="V3:AD4"/>
    <mergeCell ref="AE3:AJ4"/>
    <mergeCell ref="AK3:AR4"/>
    <mergeCell ref="A42:AR42"/>
  </mergeCells>
  <phoneticPr fontId="128" type="noConversion"/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67" firstPageNumber="0" fitToHeight="0" orientation="landscape" r:id="rId1"/>
  <headerFooter alignWithMargins="0"/>
  <rowBreaks count="1" manualBreakCount="1">
    <brk id="40" max="43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IV772"/>
  <sheetViews>
    <sheetView showGridLines="0" view="pageBreakPreview" topLeftCell="D8" zoomScale="80" zoomScaleNormal="80" zoomScaleSheetLayoutView="80" workbookViewId="0">
      <selection activeCell="H210" sqref="H210:AR210"/>
    </sheetView>
  </sheetViews>
  <sheetFormatPr defaultColWidth="11.42578125" defaultRowHeight="12.75" x14ac:dyDescent="0.2"/>
  <cols>
    <col min="1" max="1" width="6" style="269" customWidth="1"/>
    <col min="2" max="2" width="5.85546875" style="269" customWidth="1"/>
    <col min="3" max="3" width="5.42578125" style="269" customWidth="1"/>
    <col min="4" max="5" width="4.7109375" style="269" customWidth="1"/>
    <col min="6" max="6" width="4.7109375" style="2" customWidth="1"/>
    <col min="7" max="7" width="4.7109375" style="269" customWidth="1"/>
    <col min="8" max="8" width="7.140625" style="269" customWidth="1"/>
    <col min="9" max="9" width="20.140625" style="269" customWidth="1"/>
    <col min="10" max="23" width="4.7109375" style="269" customWidth="1"/>
    <col min="24" max="28" width="5.28515625" style="269" customWidth="1"/>
    <col min="29" max="32" width="4.7109375" style="3" customWidth="1"/>
    <col min="33" max="33" width="6.42578125" style="3" customWidth="1"/>
    <col min="34" max="34" width="6.140625" style="3" customWidth="1"/>
    <col min="35" max="35" width="5.7109375" style="3" customWidth="1"/>
    <col min="36" max="36" width="4.7109375" style="3" customWidth="1"/>
    <col min="37" max="37" width="6.5703125" style="3" customWidth="1"/>
    <col min="38" max="43" width="4.42578125" style="3" customWidth="1"/>
    <col min="44" max="44" width="7.140625" style="3" customWidth="1"/>
    <col min="45" max="48" width="4.7109375" style="3" customWidth="1"/>
    <col min="49" max="16384" width="11.42578125" style="3"/>
  </cols>
  <sheetData>
    <row r="1" spans="1:256" ht="46.5" customHeight="1" x14ac:dyDescent="0.2">
      <c r="A1" s="1360" t="s">
        <v>50</v>
      </c>
      <c r="B1" s="1360"/>
      <c r="C1" s="1360"/>
      <c r="D1" s="1360"/>
      <c r="E1" s="1360"/>
      <c r="F1" s="1360"/>
      <c r="G1" s="1360"/>
      <c r="H1" s="1360"/>
      <c r="I1" s="1360"/>
      <c r="J1" s="1360"/>
      <c r="K1" s="1360"/>
      <c r="L1" s="1360"/>
      <c r="M1" s="1360"/>
      <c r="N1" s="1360"/>
      <c r="O1" s="1360"/>
      <c r="P1" s="1360"/>
      <c r="Q1" s="1360"/>
      <c r="R1" s="1360"/>
      <c r="S1" s="1360"/>
      <c r="T1" s="1360"/>
      <c r="U1" s="1360"/>
      <c r="V1" s="1360"/>
      <c r="W1" s="1360"/>
      <c r="X1" s="1360"/>
      <c r="Y1" s="1360"/>
      <c r="Z1" s="1360"/>
      <c r="AA1" s="1360"/>
      <c r="AB1" s="1360"/>
      <c r="AC1" s="1360"/>
      <c r="AD1" s="1360"/>
      <c r="AE1" s="1360"/>
      <c r="AF1" s="1360"/>
      <c r="AG1" s="1360"/>
      <c r="AH1" s="1360"/>
      <c r="AI1" s="1360"/>
      <c r="AJ1" s="1360"/>
      <c r="AK1" s="1360"/>
      <c r="AL1" s="1360"/>
      <c r="AM1" s="1360"/>
      <c r="AN1" s="1360"/>
      <c r="AO1" s="1360"/>
      <c r="AP1" s="1360"/>
      <c r="AQ1" s="1360" t="s">
        <v>0</v>
      </c>
      <c r="AR1" s="1361">
        <v>7</v>
      </c>
    </row>
    <row r="2" spans="1:256" ht="6" customHeight="1" x14ac:dyDescent="0.2">
      <c r="A2" s="651"/>
      <c r="B2" s="652"/>
      <c r="C2" s="26"/>
      <c r="D2" s="26"/>
      <c r="E2" s="26"/>
      <c r="F2" s="26"/>
      <c r="G2" s="26"/>
      <c r="H2" s="26"/>
      <c r="I2" s="26"/>
      <c r="J2" s="650"/>
      <c r="K2" s="650"/>
      <c r="L2" s="650"/>
      <c r="M2" s="650"/>
      <c r="N2" s="650"/>
      <c r="O2" s="650"/>
      <c r="P2" s="650"/>
      <c r="Q2" s="650"/>
      <c r="R2" s="650"/>
      <c r="S2" s="650"/>
      <c r="T2" s="650"/>
      <c r="U2" s="650"/>
      <c r="V2" s="650"/>
      <c r="W2" s="650"/>
      <c r="X2" s="650"/>
      <c r="Y2" s="650"/>
      <c r="Z2" s="650"/>
      <c r="AA2" s="28"/>
      <c r="AB2" s="28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183"/>
    </row>
    <row r="3" spans="1:256" ht="14.25" customHeight="1" thickBot="1" x14ac:dyDescent="0.25">
      <c r="A3" s="698" t="s">
        <v>45</v>
      </c>
      <c r="B3" s="698"/>
      <c r="C3" s="698"/>
      <c r="D3" s="698"/>
      <c r="E3" s="698"/>
      <c r="F3" s="698"/>
      <c r="G3" s="749" t="str">
        <f>'DESCRIBING SHEET'!N3</f>
        <v>DISTRICT 3 IN 1 JKT M</v>
      </c>
      <c r="H3" s="749"/>
      <c r="I3" s="749"/>
      <c r="J3" s="749"/>
      <c r="K3" s="749"/>
      <c r="L3" s="749"/>
      <c r="M3" s="749"/>
      <c r="N3" s="749"/>
      <c r="O3" s="749"/>
      <c r="P3" s="698" t="s">
        <v>1</v>
      </c>
      <c r="Q3" s="698"/>
      <c r="R3" s="698"/>
      <c r="S3" s="698"/>
      <c r="T3" s="698"/>
      <c r="U3" s="698"/>
      <c r="V3" s="749" t="str">
        <f>'DESCRIBING SHEET'!Z3</f>
        <v>EIV4462</v>
      </c>
      <c r="W3" s="749"/>
      <c r="X3" s="749"/>
      <c r="Y3" s="749"/>
      <c r="Z3" s="749"/>
      <c r="AA3" s="749"/>
      <c r="AB3" s="749"/>
      <c r="AC3" s="749"/>
      <c r="AD3" s="749"/>
      <c r="AE3" s="698" t="s">
        <v>30</v>
      </c>
      <c r="AF3" s="698"/>
      <c r="AG3" s="698"/>
      <c r="AH3" s="698"/>
      <c r="AI3" s="698"/>
      <c r="AJ3" s="698"/>
      <c r="AK3" s="1362" t="str">
        <f>'DESCRIBING SHEET'!AL3</f>
        <v xml:space="preserve">NEW DEFENDER DISCOVERY + DEFENDER MOTLEY </v>
      </c>
      <c r="AL3" s="1362"/>
      <c r="AM3" s="1362"/>
      <c r="AN3" s="1362"/>
      <c r="AO3" s="1362"/>
      <c r="AP3" s="1362"/>
      <c r="AQ3" s="1362"/>
      <c r="AR3" s="1362"/>
    </row>
    <row r="4" spans="1:256" ht="31.5" customHeight="1" thickTop="1" x14ac:dyDescent="0.2">
      <c r="A4" s="699"/>
      <c r="B4" s="699"/>
      <c r="C4" s="699"/>
      <c r="D4" s="699"/>
      <c r="E4" s="699"/>
      <c r="F4" s="699"/>
      <c r="G4" s="750"/>
      <c r="H4" s="750"/>
      <c r="I4" s="750"/>
      <c r="J4" s="750"/>
      <c r="K4" s="750"/>
      <c r="L4" s="750"/>
      <c r="M4" s="750"/>
      <c r="N4" s="750"/>
      <c r="O4" s="750"/>
      <c r="P4" s="699"/>
      <c r="Q4" s="699"/>
      <c r="R4" s="699"/>
      <c r="S4" s="699"/>
      <c r="T4" s="699"/>
      <c r="U4" s="699"/>
      <c r="V4" s="750"/>
      <c r="W4" s="750"/>
      <c r="X4" s="750"/>
      <c r="Y4" s="750"/>
      <c r="Z4" s="750"/>
      <c r="AA4" s="750"/>
      <c r="AB4" s="750"/>
      <c r="AC4" s="750"/>
      <c r="AD4" s="750"/>
      <c r="AE4" s="699"/>
      <c r="AF4" s="699"/>
      <c r="AG4" s="699"/>
      <c r="AH4" s="699"/>
      <c r="AI4" s="699"/>
      <c r="AJ4" s="699"/>
      <c r="AK4" s="1363"/>
      <c r="AL4" s="1363"/>
      <c r="AM4" s="1363"/>
      <c r="AN4" s="1363"/>
      <c r="AO4" s="1363"/>
      <c r="AP4" s="1363"/>
      <c r="AQ4" s="1363"/>
      <c r="AR4" s="1363"/>
    </row>
    <row r="5" spans="1:256" ht="5.25" customHeight="1" x14ac:dyDescent="0.2">
      <c r="A5" s="657"/>
      <c r="B5" s="652"/>
      <c r="C5" s="32"/>
      <c r="D5" s="652"/>
      <c r="E5" s="652"/>
      <c r="F5" s="652"/>
      <c r="G5" s="652"/>
      <c r="H5" s="652"/>
      <c r="I5" s="652"/>
      <c r="J5" s="652"/>
      <c r="K5" s="652"/>
      <c r="L5" s="652"/>
      <c r="M5" s="652"/>
      <c r="N5" s="652"/>
      <c r="O5" s="652"/>
      <c r="P5" s="652"/>
      <c r="Q5" s="652"/>
      <c r="R5" s="652"/>
      <c r="S5" s="652"/>
      <c r="T5" s="652"/>
      <c r="U5" s="652"/>
      <c r="V5" s="652"/>
      <c r="W5" s="652"/>
      <c r="X5" s="652"/>
      <c r="Y5" s="652"/>
      <c r="Z5" s="652"/>
      <c r="AA5" s="652"/>
      <c r="AB5" s="652"/>
      <c r="AC5" s="652"/>
      <c r="AD5" s="652"/>
      <c r="AE5" s="29"/>
      <c r="AF5" s="29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191"/>
    </row>
    <row r="6" spans="1:256" ht="39.75" customHeight="1" x14ac:dyDescent="0.2">
      <c r="A6" s="1381" t="s">
        <v>35</v>
      </c>
      <c r="B6" s="1382"/>
      <c r="C6" s="1382"/>
      <c r="D6" s="1382"/>
      <c r="E6" s="1382"/>
      <c r="F6" s="1383"/>
      <c r="G6" s="1384" t="str">
        <f>'DESCRIBING SHEET'!N6</f>
        <v>CROSSOVER SERIES</v>
      </c>
      <c r="H6" s="1385"/>
      <c r="I6" s="1385"/>
      <c r="J6" s="1385"/>
      <c r="K6" s="1385"/>
      <c r="L6" s="1385"/>
      <c r="M6" s="1385"/>
      <c r="N6" s="1385"/>
      <c r="O6" s="1385"/>
      <c r="P6" s="1381" t="s">
        <v>31</v>
      </c>
      <c r="Q6" s="1382"/>
      <c r="R6" s="1382"/>
      <c r="S6" s="1382"/>
      <c r="T6" s="1382"/>
      <c r="U6" s="1386"/>
      <c r="V6" s="1387" t="str">
        <f>'DESCRIBING SHEET'!Z6</f>
        <v>FW18/19</v>
      </c>
      <c r="W6" s="1388"/>
      <c r="X6" s="1388"/>
      <c r="Y6" s="1388"/>
      <c r="Z6" s="1388"/>
      <c r="AA6" s="1388"/>
      <c r="AB6" s="1388"/>
      <c r="AC6" s="1388"/>
      <c r="AD6" s="1389"/>
      <c r="AE6" s="1381" t="s">
        <v>32</v>
      </c>
      <c r="AF6" s="1382"/>
      <c r="AG6" s="1382"/>
      <c r="AH6" s="1382"/>
      <c r="AI6" s="1382"/>
      <c r="AJ6" s="1386"/>
      <c r="AK6" s="1390" t="str">
        <f>'DESCRIBING SHEET'!AL6</f>
        <v>PRIMA</v>
      </c>
      <c r="AL6" s="1391"/>
      <c r="AM6" s="1391"/>
      <c r="AN6" s="1391"/>
      <c r="AO6" s="1391"/>
      <c r="AP6" s="1391"/>
      <c r="AQ6" s="1391"/>
      <c r="AR6" s="1392"/>
    </row>
    <row r="7" spans="1:256" ht="30.75" customHeight="1" x14ac:dyDescent="0.2">
      <c r="A7" s="651"/>
      <c r="B7" s="652"/>
      <c r="C7" s="26"/>
      <c r="D7" s="652"/>
      <c r="E7" s="652"/>
      <c r="F7" s="652"/>
      <c r="G7" s="35"/>
      <c r="H7" s="35"/>
      <c r="I7" s="35"/>
      <c r="J7" s="652"/>
      <c r="K7" s="35"/>
      <c r="L7" s="35"/>
      <c r="M7" s="35"/>
      <c r="N7" s="35"/>
      <c r="O7" s="35"/>
      <c r="P7" s="35"/>
      <c r="Q7" s="35"/>
      <c r="R7" s="35"/>
      <c r="S7" s="652"/>
      <c r="T7" s="652"/>
      <c r="U7" s="652"/>
      <c r="V7" s="652"/>
      <c r="W7" s="652"/>
      <c r="X7" s="652"/>
      <c r="Y7" s="652"/>
      <c r="Z7" s="652"/>
      <c r="AA7" s="652"/>
      <c r="AB7" s="652"/>
      <c r="AC7" s="652"/>
      <c r="AD7" s="652"/>
      <c r="AE7" s="28"/>
      <c r="AF7" s="29"/>
      <c r="AG7" s="30"/>
      <c r="AH7" s="30"/>
      <c r="AI7" s="30"/>
      <c r="AJ7" s="30"/>
      <c r="AK7" s="31"/>
      <c r="AL7" s="31"/>
      <c r="AM7" s="31"/>
      <c r="AN7" s="31"/>
      <c r="AO7" s="31"/>
      <c r="AP7" s="31"/>
      <c r="AQ7" s="31"/>
      <c r="AR7" s="183"/>
    </row>
    <row r="8" spans="1:256" ht="18" customHeight="1" x14ac:dyDescent="0.2">
      <c r="A8" s="1364" t="s">
        <v>23</v>
      </c>
      <c r="B8" s="1365"/>
      <c r="C8" s="1366"/>
      <c r="D8" s="1367" t="s">
        <v>29</v>
      </c>
      <c r="E8" s="1368"/>
      <c r="F8" s="1368"/>
      <c r="G8" s="1369"/>
      <c r="H8" s="1370" t="s">
        <v>51</v>
      </c>
      <c r="I8" s="1370"/>
      <c r="J8" s="1370"/>
      <c r="K8" s="1370"/>
      <c r="L8" s="1370"/>
      <c r="M8" s="1370"/>
      <c r="N8" s="1370"/>
      <c r="O8" s="1370"/>
      <c r="P8" s="1370"/>
      <c r="Q8" s="1370"/>
      <c r="R8" s="1370"/>
      <c r="S8" s="1370"/>
      <c r="T8" s="1370"/>
      <c r="U8" s="1370"/>
      <c r="V8" s="1370"/>
      <c r="W8" s="1370"/>
      <c r="X8" s="1370"/>
      <c r="Y8" s="1370"/>
      <c r="Z8" s="1370"/>
      <c r="AA8" s="1370"/>
      <c r="AB8" s="1370"/>
      <c r="AC8" s="1370"/>
      <c r="AD8" s="1370"/>
      <c r="AE8" s="1370"/>
      <c r="AF8" s="1370"/>
      <c r="AG8" s="1370"/>
      <c r="AH8" s="1370"/>
      <c r="AI8" s="1370"/>
      <c r="AJ8" s="1370"/>
      <c r="AK8" s="1370"/>
      <c r="AL8" s="1370"/>
      <c r="AM8" s="1370"/>
      <c r="AN8" s="1370"/>
      <c r="AO8" s="1370"/>
      <c r="AP8" s="1370"/>
      <c r="AQ8" s="1370"/>
      <c r="AR8" s="1371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</row>
    <row r="9" spans="1:256" ht="21" customHeight="1" x14ac:dyDescent="0.2">
      <c r="A9" s="1372"/>
      <c r="B9" s="1373"/>
      <c r="C9" s="1374"/>
      <c r="D9" s="1375"/>
      <c r="E9" s="1376"/>
      <c r="F9" s="1376"/>
      <c r="G9" s="1377"/>
      <c r="H9" s="1378"/>
      <c r="I9" s="1379"/>
      <c r="J9" s="1379"/>
      <c r="K9" s="1379"/>
      <c r="L9" s="1379"/>
      <c r="M9" s="1379"/>
      <c r="N9" s="1379"/>
      <c r="O9" s="1379"/>
      <c r="P9" s="1379"/>
      <c r="Q9" s="1379"/>
      <c r="R9" s="1379"/>
      <c r="S9" s="1379"/>
      <c r="T9" s="1379"/>
      <c r="U9" s="1379"/>
      <c r="V9" s="1379"/>
      <c r="W9" s="1379"/>
      <c r="X9" s="1379"/>
      <c r="Y9" s="1379"/>
      <c r="Z9" s="1379"/>
      <c r="AA9" s="1379"/>
      <c r="AB9" s="1379"/>
      <c r="AC9" s="1379"/>
      <c r="AD9" s="1379"/>
      <c r="AE9" s="1379"/>
      <c r="AF9" s="1379"/>
      <c r="AG9" s="1379"/>
      <c r="AH9" s="1379"/>
      <c r="AI9" s="1379"/>
      <c r="AJ9" s="1379"/>
      <c r="AK9" s="1379"/>
      <c r="AL9" s="1379"/>
      <c r="AM9" s="1379"/>
      <c r="AN9" s="1379"/>
      <c r="AO9" s="1379"/>
      <c r="AP9" s="1379"/>
      <c r="AQ9" s="1379"/>
      <c r="AR9" s="1380"/>
    </row>
    <row r="10" spans="1:256" ht="15.75" customHeight="1" x14ac:dyDescent="0.2">
      <c r="A10" s="1399"/>
      <c r="B10" s="1400"/>
      <c r="C10" s="1401"/>
      <c r="D10" s="1402"/>
      <c r="E10" s="1403"/>
      <c r="F10" s="1403"/>
      <c r="G10" s="1404"/>
      <c r="H10" s="1405" t="s">
        <v>202</v>
      </c>
      <c r="I10" s="1406"/>
      <c r="J10" s="1406"/>
      <c r="K10" s="1406"/>
      <c r="L10" s="1406"/>
      <c r="M10" s="1406"/>
      <c r="N10" s="1406"/>
      <c r="O10" s="1406"/>
      <c r="P10" s="1406"/>
      <c r="Q10" s="1406"/>
      <c r="R10" s="1406"/>
      <c r="S10" s="1406"/>
      <c r="T10" s="1406"/>
      <c r="U10" s="1406"/>
      <c r="V10" s="1406"/>
      <c r="W10" s="1406"/>
      <c r="X10" s="1406"/>
      <c r="Y10" s="1406"/>
      <c r="Z10" s="1406"/>
      <c r="AA10" s="1406"/>
      <c r="AB10" s="1406"/>
      <c r="AC10" s="1406"/>
      <c r="AD10" s="1406"/>
      <c r="AE10" s="1406"/>
      <c r="AF10" s="1406"/>
      <c r="AG10" s="1406"/>
      <c r="AH10" s="1406"/>
      <c r="AI10" s="1406"/>
      <c r="AJ10" s="1406"/>
      <c r="AK10" s="1406"/>
      <c r="AL10" s="1406"/>
      <c r="AM10" s="1406"/>
      <c r="AN10" s="1406"/>
      <c r="AO10" s="1406"/>
      <c r="AP10" s="1406"/>
      <c r="AQ10" s="1406"/>
      <c r="AR10" s="1407"/>
    </row>
    <row r="11" spans="1:256" ht="16.5" customHeight="1" x14ac:dyDescent="0.2">
      <c r="A11" s="1372"/>
      <c r="B11" s="1373"/>
      <c r="C11" s="1374"/>
      <c r="D11" s="1375"/>
      <c r="E11" s="1376"/>
      <c r="F11" s="1376"/>
      <c r="G11" s="1377"/>
      <c r="H11" s="1408"/>
      <c r="I11" s="1409"/>
      <c r="J11" s="1409"/>
      <c r="K11" s="1409"/>
      <c r="L11" s="1409"/>
      <c r="M11" s="1409"/>
      <c r="N11" s="1409"/>
      <c r="O11" s="1409"/>
      <c r="P11" s="1409"/>
      <c r="Q11" s="1409"/>
      <c r="R11" s="1409"/>
      <c r="S11" s="1409"/>
      <c r="T11" s="1409"/>
      <c r="U11" s="1409"/>
      <c r="V11" s="1409"/>
      <c r="W11" s="1409"/>
      <c r="X11" s="1409"/>
      <c r="Y11" s="1409"/>
      <c r="Z11" s="1409"/>
      <c r="AA11" s="1409"/>
      <c r="AB11" s="1409"/>
      <c r="AC11" s="1409"/>
      <c r="AD11" s="1409"/>
      <c r="AE11" s="1409"/>
      <c r="AF11" s="1409"/>
      <c r="AG11" s="1409"/>
      <c r="AH11" s="1409"/>
      <c r="AI11" s="1409"/>
      <c r="AJ11" s="1409"/>
      <c r="AK11" s="1409"/>
      <c r="AL11" s="1409"/>
      <c r="AM11" s="1409"/>
      <c r="AN11" s="1409"/>
      <c r="AO11" s="1409"/>
      <c r="AP11" s="1409"/>
      <c r="AQ11" s="1409"/>
      <c r="AR11" s="1410"/>
    </row>
    <row r="12" spans="1:256" ht="16.5" hidden="1" customHeight="1" x14ac:dyDescent="0.25">
      <c r="A12" s="1372">
        <v>42886</v>
      </c>
      <c r="B12" s="1373"/>
      <c r="C12" s="1374"/>
      <c r="D12" s="1375" t="s">
        <v>297</v>
      </c>
      <c r="E12" s="1376"/>
      <c r="F12" s="1376"/>
      <c r="G12" s="1377"/>
      <c r="H12" s="1393" t="s">
        <v>112</v>
      </c>
      <c r="I12" s="1394"/>
      <c r="J12" s="1394"/>
      <c r="K12" s="1394"/>
      <c r="L12" s="1394"/>
      <c r="M12" s="1394"/>
      <c r="N12" s="1394"/>
      <c r="O12" s="1394"/>
      <c r="P12" s="1394"/>
      <c r="Q12" s="1394"/>
      <c r="R12" s="1394"/>
      <c r="S12" s="1394"/>
      <c r="T12" s="1394"/>
      <c r="U12" s="1394"/>
      <c r="V12" s="1394"/>
      <c r="W12" s="1394"/>
      <c r="X12" s="1394"/>
      <c r="Y12" s="1394"/>
      <c r="Z12" s="1394"/>
      <c r="AA12" s="1394"/>
      <c r="AB12" s="1394"/>
      <c r="AC12" s="1394"/>
      <c r="AD12" s="1394"/>
      <c r="AE12" s="1394"/>
      <c r="AF12" s="1394"/>
      <c r="AG12" s="1394"/>
      <c r="AH12" s="1394"/>
      <c r="AI12" s="1394"/>
      <c r="AJ12" s="1394"/>
      <c r="AK12" s="1394"/>
      <c r="AL12" s="1394"/>
      <c r="AM12" s="1394"/>
      <c r="AN12" s="1394"/>
      <c r="AO12" s="1394"/>
      <c r="AP12" s="1394"/>
      <c r="AQ12" s="1394"/>
      <c r="AR12" s="1395"/>
      <c r="AZ12" s="429"/>
    </row>
    <row r="13" spans="1:256" ht="16.5" hidden="1" customHeight="1" x14ac:dyDescent="0.25">
      <c r="A13" s="1372"/>
      <c r="B13" s="1373"/>
      <c r="C13" s="1374"/>
      <c r="D13" s="1375"/>
      <c r="E13" s="1376"/>
      <c r="F13" s="1376"/>
      <c r="G13" s="1377"/>
      <c r="H13" s="1396"/>
      <c r="I13" s="1397"/>
      <c r="J13" s="1397"/>
      <c r="K13" s="1397"/>
      <c r="L13" s="1397"/>
      <c r="M13" s="1397"/>
      <c r="N13" s="1397"/>
      <c r="O13" s="1397"/>
      <c r="P13" s="1397"/>
      <c r="Q13" s="1397"/>
      <c r="R13" s="1397"/>
      <c r="S13" s="1397"/>
      <c r="T13" s="1397"/>
      <c r="U13" s="1397"/>
      <c r="V13" s="1397"/>
      <c r="W13" s="1397"/>
      <c r="X13" s="1397"/>
      <c r="Y13" s="1397"/>
      <c r="Z13" s="1397"/>
      <c r="AA13" s="1397"/>
      <c r="AB13" s="1397"/>
      <c r="AC13" s="1397"/>
      <c r="AD13" s="1397"/>
      <c r="AE13" s="1397"/>
      <c r="AF13" s="1397"/>
      <c r="AG13" s="1397"/>
      <c r="AH13" s="1397"/>
      <c r="AI13" s="1397"/>
      <c r="AJ13" s="1397"/>
      <c r="AK13" s="1397"/>
      <c r="AL13" s="1397"/>
      <c r="AM13" s="1397"/>
      <c r="AN13" s="1397"/>
      <c r="AO13" s="1397"/>
      <c r="AP13" s="1397"/>
      <c r="AQ13" s="1397"/>
      <c r="AR13" s="1398"/>
    </row>
    <row r="14" spans="1:256" ht="16.5" hidden="1" customHeight="1" x14ac:dyDescent="0.2">
      <c r="A14" s="1372"/>
      <c r="B14" s="1373"/>
      <c r="C14" s="1374"/>
      <c r="D14" s="1375"/>
      <c r="E14" s="1376"/>
      <c r="F14" s="1376"/>
      <c r="G14" s="1377"/>
      <c r="H14" s="1426" t="s">
        <v>334</v>
      </c>
      <c r="I14" s="1427"/>
      <c r="J14" s="1427"/>
      <c r="K14" s="1427"/>
      <c r="L14" s="1427"/>
      <c r="M14" s="1427"/>
      <c r="N14" s="1427"/>
      <c r="O14" s="1427"/>
      <c r="P14" s="1427"/>
      <c r="Q14" s="1427"/>
      <c r="R14" s="1427"/>
      <c r="S14" s="1427"/>
      <c r="T14" s="1427"/>
      <c r="U14" s="1427"/>
      <c r="V14" s="1427"/>
      <c r="W14" s="1427"/>
      <c r="X14" s="1427"/>
      <c r="Y14" s="1427"/>
      <c r="Z14" s="1427"/>
      <c r="AA14" s="1427"/>
      <c r="AB14" s="1427"/>
      <c r="AC14" s="1427"/>
      <c r="AD14" s="1427"/>
      <c r="AE14" s="1427"/>
      <c r="AF14" s="1427"/>
      <c r="AG14" s="1427"/>
      <c r="AH14" s="1427"/>
      <c r="AI14" s="1427"/>
      <c r="AJ14" s="1427"/>
      <c r="AK14" s="1427"/>
      <c r="AL14" s="1427"/>
      <c r="AM14" s="1427"/>
      <c r="AN14" s="1427"/>
      <c r="AO14" s="1427"/>
      <c r="AP14" s="1427"/>
      <c r="AQ14" s="1427"/>
      <c r="AR14" s="1428"/>
    </row>
    <row r="15" spans="1:256" ht="16.5" hidden="1" customHeight="1" x14ac:dyDescent="0.25">
      <c r="A15" s="1372"/>
      <c r="B15" s="1373"/>
      <c r="C15" s="1374"/>
      <c r="D15" s="1375"/>
      <c r="E15" s="1376"/>
      <c r="F15" s="1376"/>
      <c r="G15" s="1377"/>
      <c r="H15" s="1396" t="s">
        <v>325</v>
      </c>
      <c r="I15" s="1397"/>
      <c r="J15" s="1397"/>
      <c r="K15" s="1397"/>
      <c r="L15" s="1397"/>
      <c r="M15" s="1397"/>
      <c r="N15" s="1397"/>
      <c r="O15" s="1397"/>
      <c r="P15" s="1397"/>
      <c r="Q15" s="1397"/>
      <c r="R15" s="1397"/>
      <c r="S15" s="1397"/>
      <c r="T15" s="1397"/>
      <c r="U15" s="1397"/>
      <c r="V15" s="1397"/>
      <c r="W15" s="1397"/>
      <c r="X15" s="1397"/>
      <c r="Y15" s="1397"/>
      <c r="Z15" s="1397"/>
      <c r="AA15" s="1397"/>
      <c r="AB15" s="1397"/>
      <c r="AC15" s="1397"/>
      <c r="AD15" s="1397"/>
      <c r="AE15" s="1397"/>
      <c r="AF15" s="1397"/>
      <c r="AG15" s="1397"/>
      <c r="AH15" s="1397"/>
      <c r="AI15" s="1397"/>
      <c r="AJ15" s="1397"/>
      <c r="AK15" s="1397"/>
      <c r="AL15" s="1397"/>
      <c r="AM15" s="1397"/>
      <c r="AN15" s="1397"/>
      <c r="AO15" s="1397"/>
      <c r="AP15" s="1397"/>
      <c r="AQ15" s="1397"/>
      <c r="AR15" s="1398"/>
    </row>
    <row r="16" spans="1:256" ht="16.5" hidden="1" customHeight="1" x14ac:dyDescent="0.25">
      <c r="A16" s="656"/>
      <c r="B16" s="654"/>
      <c r="C16" s="655"/>
      <c r="D16" s="652"/>
      <c r="E16" s="652"/>
      <c r="F16" s="652"/>
      <c r="G16" s="653"/>
      <c r="H16" s="1411"/>
      <c r="I16" s="1412"/>
      <c r="J16" s="1412"/>
      <c r="K16" s="1412"/>
      <c r="L16" s="1412"/>
      <c r="M16" s="1412"/>
      <c r="N16" s="1412"/>
      <c r="O16" s="1412"/>
      <c r="P16" s="1412"/>
      <c r="Q16" s="1412"/>
      <c r="R16" s="1412"/>
      <c r="S16" s="1412"/>
      <c r="T16" s="1412"/>
      <c r="U16" s="1412"/>
      <c r="V16" s="1412"/>
      <c r="W16" s="1412"/>
      <c r="X16" s="1412"/>
      <c r="Y16" s="1412"/>
      <c r="Z16" s="1412"/>
      <c r="AA16" s="1412"/>
      <c r="AB16" s="1412"/>
      <c r="AC16" s="1412"/>
      <c r="AD16" s="1412"/>
      <c r="AE16" s="1412"/>
      <c r="AF16" s="1412"/>
      <c r="AG16" s="1412"/>
      <c r="AH16" s="1412"/>
      <c r="AI16" s="1412"/>
      <c r="AJ16" s="1412"/>
      <c r="AK16" s="1412"/>
      <c r="AL16" s="1412"/>
      <c r="AM16" s="1412"/>
      <c r="AN16" s="1412"/>
      <c r="AO16" s="1412"/>
      <c r="AP16" s="1412"/>
      <c r="AQ16" s="1412"/>
      <c r="AR16" s="1413"/>
    </row>
    <row r="17" spans="1:44" ht="261.75" hidden="1" customHeight="1" x14ac:dyDescent="0.2">
      <c r="A17" s="1414"/>
      <c r="B17" s="1415"/>
      <c r="C17" s="1416"/>
      <c r="D17" s="1417"/>
      <c r="E17" s="1417"/>
      <c r="F17" s="1417"/>
      <c r="G17" s="1418"/>
      <c r="H17" s="1419" t="s">
        <v>335</v>
      </c>
      <c r="I17" s="1420"/>
      <c r="J17" s="1420"/>
      <c r="K17" s="1420"/>
      <c r="L17" s="1420"/>
      <c r="M17" s="1420"/>
      <c r="N17" s="1420"/>
      <c r="O17" s="1420"/>
      <c r="P17" s="1420"/>
      <c r="Q17" s="1420"/>
      <c r="R17" s="1420"/>
      <c r="S17" s="1420"/>
      <c r="T17" s="1420"/>
      <c r="U17" s="1420"/>
      <c r="V17" s="1420"/>
      <c r="W17" s="1420"/>
      <c r="X17" s="1420"/>
      <c r="Y17" s="1420"/>
      <c r="Z17" s="1420"/>
      <c r="AA17" s="1420"/>
      <c r="AB17" s="1420"/>
      <c r="AC17" s="1420"/>
      <c r="AD17" s="1420"/>
      <c r="AE17" s="1420"/>
      <c r="AF17" s="1420"/>
      <c r="AG17" s="1420"/>
      <c r="AH17" s="1420"/>
      <c r="AI17" s="1420"/>
      <c r="AJ17" s="1420"/>
      <c r="AK17" s="1420"/>
      <c r="AL17" s="1420"/>
      <c r="AM17" s="1420"/>
      <c r="AN17" s="1420"/>
      <c r="AO17" s="1420"/>
      <c r="AP17" s="1420"/>
      <c r="AQ17" s="1420"/>
      <c r="AR17" s="1421"/>
    </row>
    <row r="18" spans="1:44" ht="16.5" hidden="1" x14ac:dyDescent="0.2">
      <c r="A18" s="1372"/>
      <c r="B18" s="1373"/>
      <c r="C18" s="1422"/>
      <c r="D18" s="1423"/>
      <c r="E18" s="1376"/>
      <c r="F18" s="1376"/>
      <c r="G18" s="1377"/>
      <c r="H18" s="1424" t="s">
        <v>337</v>
      </c>
      <c r="I18" s="1424"/>
      <c r="J18" s="1424"/>
      <c r="K18" s="1424"/>
      <c r="L18" s="1424"/>
      <c r="M18" s="1424"/>
      <c r="N18" s="1424"/>
      <c r="O18" s="1424"/>
      <c r="P18" s="1424"/>
      <c r="Q18" s="1424"/>
      <c r="R18" s="1424"/>
      <c r="S18" s="1424"/>
      <c r="T18" s="1424"/>
      <c r="U18" s="1424"/>
      <c r="V18" s="1424"/>
      <c r="W18" s="1424"/>
      <c r="X18" s="1424"/>
      <c r="Y18" s="1424"/>
      <c r="Z18" s="1424"/>
      <c r="AA18" s="1424"/>
      <c r="AB18" s="1424"/>
      <c r="AC18" s="1424"/>
      <c r="AD18" s="1424"/>
      <c r="AE18" s="1424"/>
      <c r="AF18" s="1424"/>
      <c r="AG18" s="1424"/>
      <c r="AH18" s="1424"/>
      <c r="AI18" s="1424"/>
      <c r="AJ18" s="1424"/>
      <c r="AK18" s="1424"/>
      <c r="AL18" s="1424"/>
      <c r="AM18" s="1424"/>
      <c r="AN18" s="1424"/>
      <c r="AO18" s="1424"/>
      <c r="AP18" s="1424"/>
      <c r="AQ18" s="1424"/>
      <c r="AR18" s="1425"/>
    </row>
    <row r="19" spans="1:44" ht="75" hidden="1" customHeight="1" x14ac:dyDescent="0.2">
      <c r="A19" s="1372"/>
      <c r="B19" s="1373"/>
      <c r="C19" s="1422"/>
      <c r="D19" s="1423"/>
      <c r="E19" s="1376"/>
      <c r="F19" s="1376"/>
      <c r="G19" s="1377"/>
      <c r="H19" s="1434" t="s">
        <v>296</v>
      </c>
      <c r="I19" s="1424"/>
      <c r="J19" s="1424"/>
      <c r="K19" s="1424"/>
      <c r="L19" s="1424"/>
      <c r="M19" s="1424"/>
      <c r="N19" s="1424"/>
      <c r="O19" s="1424"/>
      <c r="P19" s="1424"/>
      <c r="Q19" s="1424"/>
      <c r="R19" s="1424"/>
      <c r="S19" s="1424"/>
      <c r="T19" s="1424"/>
      <c r="U19" s="1424"/>
      <c r="V19" s="1424"/>
      <c r="W19" s="1424"/>
      <c r="X19" s="1424"/>
      <c r="Y19" s="1424"/>
      <c r="Z19" s="1424"/>
      <c r="AA19" s="1424"/>
      <c r="AB19" s="1424"/>
      <c r="AC19" s="1424"/>
      <c r="AD19" s="1424"/>
      <c r="AE19" s="1424"/>
      <c r="AF19" s="1424"/>
      <c r="AG19" s="1424"/>
      <c r="AH19" s="1424"/>
      <c r="AI19" s="1424"/>
      <c r="AJ19" s="1424"/>
      <c r="AK19" s="1424"/>
      <c r="AL19" s="1424"/>
      <c r="AM19" s="1424"/>
      <c r="AN19" s="1424"/>
      <c r="AO19" s="1424"/>
      <c r="AP19" s="1424"/>
      <c r="AQ19" s="1424"/>
      <c r="AR19" s="1425"/>
    </row>
    <row r="20" spans="1:44" ht="16.5" hidden="1" customHeight="1" x14ac:dyDescent="0.25">
      <c r="A20" s="1435">
        <v>42921</v>
      </c>
      <c r="B20" s="1436"/>
      <c r="C20" s="1437"/>
      <c r="D20" s="1438" t="s">
        <v>358</v>
      </c>
      <c r="E20" s="1439"/>
      <c r="F20" s="1439"/>
      <c r="G20" s="1440"/>
      <c r="H20" s="1441" t="s">
        <v>359</v>
      </c>
      <c r="I20" s="1442"/>
      <c r="J20" s="1442"/>
      <c r="K20" s="1442"/>
      <c r="L20" s="1442"/>
      <c r="M20" s="1442"/>
      <c r="N20" s="1442"/>
      <c r="O20" s="1442"/>
      <c r="P20" s="1442"/>
      <c r="Q20" s="1442"/>
      <c r="R20" s="1442"/>
      <c r="S20" s="1442"/>
      <c r="T20" s="1442"/>
      <c r="U20" s="1442"/>
      <c r="V20" s="1442"/>
      <c r="W20" s="1442"/>
      <c r="X20" s="1442"/>
      <c r="Y20" s="1442"/>
      <c r="Z20" s="1442"/>
      <c r="AA20" s="1442"/>
      <c r="AB20" s="1442"/>
      <c r="AC20" s="1442"/>
      <c r="AD20" s="1442"/>
      <c r="AE20" s="1442"/>
      <c r="AF20" s="1442"/>
      <c r="AG20" s="1442"/>
      <c r="AH20" s="1442"/>
      <c r="AI20" s="1442"/>
      <c r="AJ20" s="1442"/>
      <c r="AK20" s="1442"/>
      <c r="AL20" s="1442"/>
      <c r="AM20" s="1442"/>
      <c r="AN20" s="1442"/>
      <c r="AO20" s="1442"/>
      <c r="AP20" s="1442"/>
      <c r="AQ20" s="1442"/>
      <c r="AR20" s="1443"/>
    </row>
    <row r="21" spans="1:44" s="426" customFormat="1" ht="19.5" hidden="1" x14ac:dyDescent="0.2">
      <c r="A21" s="423"/>
      <c r="B21" s="424"/>
      <c r="C21" s="441"/>
      <c r="D21" s="227"/>
      <c r="E21" s="227"/>
      <c r="F21" s="227"/>
      <c r="G21" s="425"/>
      <c r="H21" s="1429" t="s">
        <v>370</v>
      </c>
      <c r="I21" s="1429"/>
      <c r="J21" s="1429"/>
      <c r="K21" s="1429"/>
      <c r="L21" s="1429"/>
      <c r="M21" s="1429"/>
      <c r="N21" s="1429"/>
      <c r="O21" s="1429"/>
      <c r="P21" s="1429"/>
      <c r="Q21" s="1429"/>
      <c r="R21" s="1429"/>
      <c r="S21" s="1429"/>
      <c r="T21" s="1429"/>
      <c r="U21" s="1429"/>
      <c r="V21" s="1429"/>
      <c r="W21" s="1429"/>
      <c r="X21" s="1429"/>
      <c r="Y21" s="1429"/>
      <c r="Z21" s="1429"/>
      <c r="AA21" s="1429"/>
      <c r="AB21" s="1429"/>
      <c r="AC21" s="1429"/>
      <c r="AD21" s="1429"/>
      <c r="AE21" s="1429"/>
      <c r="AF21" s="1429"/>
      <c r="AG21" s="1429"/>
      <c r="AH21" s="1429"/>
      <c r="AI21" s="1429"/>
      <c r="AJ21" s="1429"/>
      <c r="AK21" s="1429"/>
      <c r="AL21" s="1429"/>
      <c r="AM21" s="1429"/>
      <c r="AN21" s="1429"/>
      <c r="AO21" s="1429"/>
      <c r="AP21" s="1429"/>
      <c r="AQ21" s="1429"/>
      <c r="AR21" s="1430"/>
    </row>
    <row r="22" spans="1:44" ht="16.5" hidden="1" customHeight="1" x14ac:dyDescent="0.2">
      <c r="A22" s="1415"/>
      <c r="B22" s="1415"/>
      <c r="C22" s="1416"/>
      <c r="D22" s="1417"/>
      <c r="E22" s="1417"/>
      <c r="F22" s="1417"/>
      <c r="G22" s="1418"/>
      <c r="H22" s="1431"/>
      <c r="I22" s="1432"/>
      <c r="J22" s="1432"/>
      <c r="K22" s="1432"/>
      <c r="L22" s="1432"/>
      <c r="M22" s="1432"/>
      <c r="N22" s="1432"/>
      <c r="O22" s="1432"/>
      <c r="P22" s="1432"/>
      <c r="Q22" s="1432"/>
      <c r="R22" s="1432"/>
      <c r="S22" s="1432"/>
      <c r="T22" s="1432"/>
      <c r="U22" s="1432"/>
      <c r="V22" s="1432"/>
      <c r="W22" s="1432"/>
      <c r="X22" s="1432"/>
      <c r="Y22" s="1432"/>
      <c r="Z22" s="1432"/>
      <c r="AA22" s="1432"/>
      <c r="AB22" s="1432"/>
      <c r="AC22" s="1432"/>
      <c r="AD22" s="1432"/>
      <c r="AE22" s="1432"/>
      <c r="AF22" s="1432"/>
      <c r="AG22" s="1432"/>
      <c r="AH22" s="1432"/>
      <c r="AI22" s="1432"/>
      <c r="AJ22" s="1432"/>
      <c r="AK22" s="1432"/>
      <c r="AL22" s="1432"/>
      <c r="AM22" s="1432"/>
      <c r="AN22" s="1432"/>
      <c r="AO22" s="1432"/>
      <c r="AP22" s="1432"/>
      <c r="AQ22" s="1432"/>
      <c r="AR22" s="1432"/>
    </row>
    <row r="23" spans="1:44" ht="16.5" hidden="1" customHeight="1" x14ac:dyDescent="0.2">
      <c r="A23" s="1415"/>
      <c r="B23" s="1415"/>
      <c r="C23" s="1416"/>
      <c r="D23" s="1417"/>
      <c r="E23" s="1417"/>
      <c r="F23" s="1417"/>
      <c r="G23" s="1418"/>
      <c r="H23" s="1433"/>
      <c r="I23" s="1433"/>
      <c r="J23" s="1433"/>
      <c r="K23" s="1433"/>
      <c r="L23" s="1433"/>
      <c r="M23" s="1433"/>
      <c r="N23" s="1433"/>
      <c r="O23" s="1433"/>
      <c r="P23" s="1433"/>
      <c r="Q23" s="1433"/>
      <c r="R23" s="1433"/>
      <c r="S23" s="1433"/>
      <c r="T23" s="1433"/>
      <c r="U23" s="1433"/>
      <c r="V23" s="1433"/>
      <c r="W23" s="1433"/>
      <c r="X23" s="1433"/>
      <c r="Y23" s="1433"/>
      <c r="Z23" s="1433"/>
      <c r="AA23" s="1433"/>
      <c r="AB23" s="1433"/>
      <c r="AC23" s="1433"/>
      <c r="AD23" s="1433"/>
      <c r="AE23" s="1433"/>
      <c r="AF23" s="1433"/>
      <c r="AG23" s="1433"/>
      <c r="AH23" s="1433"/>
      <c r="AI23" s="1433"/>
      <c r="AJ23" s="1433"/>
      <c r="AK23" s="1433"/>
      <c r="AL23" s="1433"/>
      <c r="AM23" s="1433"/>
      <c r="AN23" s="1433"/>
      <c r="AO23" s="1433"/>
      <c r="AP23" s="1433"/>
      <c r="AQ23" s="1433"/>
      <c r="AR23" s="1433"/>
    </row>
    <row r="24" spans="1:44" ht="16.5" hidden="1" customHeight="1" x14ac:dyDescent="0.25">
      <c r="A24" s="1415"/>
      <c r="B24" s="1415"/>
      <c r="C24" s="1416"/>
      <c r="D24" s="1417"/>
      <c r="E24" s="1417"/>
      <c r="F24" s="1417"/>
      <c r="G24" s="1418"/>
      <c r="H24" s="1444" t="s">
        <v>43</v>
      </c>
      <c r="I24" s="1444"/>
      <c r="J24" s="1444"/>
      <c r="K24" s="1444"/>
      <c r="L24" s="1444"/>
      <c r="M24" s="1444"/>
      <c r="N24" s="1444"/>
      <c r="O24" s="1444"/>
      <c r="P24" s="1444"/>
      <c r="Q24" s="1444"/>
      <c r="R24" s="1444"/>
      <c r="S24" s="1444"/>
      <c r="T24" s="1444"/>
      <c r="U24" s="1444"/>
      <c r="V24" s="1444"/>
      <c r="W24" s="1444"/>
      <c r="X24" s="1444"/>
      <c r="Y24" s="1444"/>
      <c r="Z24" s="1444"/>
      <c r="AA24" s="1444"/>
      <c r="AB24" s="1444"/>
      <c r="AC24" s="1444"/>
      <c r="AD24" s="1444"/>
      <c r="AE24" s="1444"/>
      <c r="AF24" s="1444"/>
      <c r="AG24" s="1444"/>
      <c r="AH24" s="1444"/>
      <c r="AI24" s="1444"/>
      <c r="AJ24" s="1444"/>
      <c r="AK24" s="1444"/>
      <c r="AL24" s="1444"/>
      <c r="AM24" s="1444"/>
      <c r="AN24" s="1444"/>
      <c r="AO24" s="1444"/>
      <c r="AP24" s="1444"/>
      <c r="AQ24" s="1444"/>
      <c r="AR24" s="1445"/>
    </row>
    <row r="25" spans="1:44" ht="16.5" hidden="1" customHeight="1" x14ac:dyDescent="0.2">
      <c r="A25" s="1415"/>
      <c r="B25" s="1415"/>
      <c r="C25" s="1416"/>
      <c r="D25" s="1417"/>
      <c r="E25" s="1417"/>
      <c r="F25" s="1417"/>
      <c r="G25" s="1418"/>
      <c r="H25" s="1431"/>
      <c r="I25" s="1432"/>
      <c r="J25" s="1432"/>
      <c r="K25" s="1432"/>
      <c r="L25" s="1432"/>
      <c r="M25" s="1432"/>
      <c r="N25" s="1432"/>
      <c r="O25" s="1432"/>
      <c r="P25" s="1432"/>
      <c r="Q25" s="1432"/>
      <c r="R25" s="1432"/>
      <c r="S25" s="1432"/>
      <c r="T25" s="1432"/>
      <c r="U25" s="1432"/>
      <c r="V25" s="1432"/>
      <c r="W25" s="1432"/>
      <c r="X25" s="1432"/>
      <c r="Y25" s="1432"/>
      <c r="Z25" s="1432"/>
      <c r="AA25" s="1432"/>
      <c r="AB25" s="1432"/>
      <c r="AC25" s="1432"/>
      <c r="AD25" s="1432"/>
      <c r="AE25" s="1432"/>
      <c r="AF25" s="1432"/>
      <c r="AG25" s="1432"/>
      <c r="AH25" s="1432"/>
      <c r="AI25" s="1432"/>
      <c r="AJ25" s="1432"/>
      <c r="AK25" s="1432"/>
      <c r="AL25" s="1432"/>
      <c r="AM25" s="1432"/>
      <c r="AN25" s="1432"/>
      <c r="AO25" s="1432"/>
      <c r="AP25" s="1432"/>
      <c r="AQ25" s="1432"/>
      <c r="AR25" s="1432"/>
    </row>
    <row r="26" spans="1:44" ht="16.5" hidden="1" customHeight="1" x14ac:dyDescent="0.2">
      <c r="A26" s="1415"/>
      <c r="B26" s="1415"/>
      <c r="C26" s="1416"/>
      <c r="D26" s="1417"/>
      <c r="E26" s="1417"/>
      <c r="F26" s="1417"/>
      <c r="G26" s="1418"/>
      <c r="H26" s="1431"/>
      <c r="I26" s="1432"/>
      <c r="J26" s="1432"/>
      <c r="K26" s="1432"/>
      <c r="L26" s="1432"/>
      <c r="M26" s="1432"/>
      <c r="N26" s="1432"/>
      <c r="O26" s="1432"/>
      <c r="P26" s="1432"/>
      <c r="Q26" s="1432"/>
      <c r="R26" s="1432"/>
      <c r="S26" s="1432"/>
      <c r="T26" s="1432"/>
      <c r="U26" s="1432"/>
      <c r="V26" s="1432"/>
      <c r="W26" s="1432"/>
      <c r="X26" s="1432"/>
      <c r="Y26" s="1432"/>
      <c r="Z26" s="1432"/>
      <c r="AA26" s="1432"/>
      <c r="AB26" s="1432"/>
      <c r="AC26" s="1432"/>
      <c r="AD26" s="1432"/>
      <c r="AE26" s="1432"/>
      <c r="AF26" s="1432"/>
      <c r="AG26" s="1432"/>
      <c r="AH26" s="1432"/>
      <c r="AI26" s="1432"/>
      <c r="AJ26" s="1432"/>
      <c r="AK26" s="1432"/>
      <c r="AL26" s="1432"/>
      <c r="AM26" s="1432"/>
      <c r="AN26" s="1432"/>
      <c r="AO26" s="1432"/>
      <c r="AP26" s="1432"/>
      <c r="AQ26" s="1432"/>
      <c r="AR26" s="1432"/>
    </row>
    <row r="27" spans="1:44" ht="16.5" hidden="1" customHeight="1" x14ac:dyDescent="0.2">
      <c r="A27" s="1415"/>
      <c r="B27" s="1415"/>
      <c r="C27" s="1416"/>
      <c r="D27" s="1417"/>
      <c r="E27" s="1417"/>
      <c r="F27" s="1417"/>
      <c r="G27" s="1418"/>
      <c r="H27" s="1432"/>
      <c r="I27" s="1432"/>
      <c r="J27" s="1432"/>
      <c r="K27" s="1432"/>
      <c r="L27" s="1432"/>
      <c r="M27" s="1432"/>
      <c r="N27" s="1432"/>
      <c r="O27" s="1432"/>
      <c r="P27" s="1432"/>
      <c r="Q27" s="1432"/>
      <c r="R27" s="1432"/>
      <c r="S27" s="1432"/>
      <c r="T27" s="1432"/>
      <c r="U27" s="1432"/>
      <c r="V27" s="1432"/>
      <c r="W27" s="1432"/>
      <c r="X27" s="1432"/>
      <c r="Y27" s="1432"/>
      <c r="Z27" s="1432"/>
      <c r="AA27" s="1432"/>
      <c r="AB27" s="1432"/>
      <c r="AC27" s="1432"/>
      <c r="AD27" s="1432"/>
      <c r="AE27" s="1432"/>
      <c r="AF27" s="1432"/>
      <c r="AG27" s="1432"/>
      <c r="AH27" s="1432"/>
      <c r="AI27" s="1432"/>
      <c r="AJ27" s="1432"/>
      <c r="AK27" s="1432"/>
      <c r="AL27" s="1432"/>
      <c r="AM27" s="1432"/>
      <c r="AN27" s="1432"/>
      <c r="AO27" s="1432"/>
      <c r="AP27" s="1432"/>
      <c r="AQ27" s="1432"/>
      <c r="AR27" s="1432"/>
    </row>
    <row r="28" spans="1:44" ht="16.5" hidden="1" customHeight="1" x14ac:dyDescent="0.2">
      <c r="A28" s="1415"/>
      <c r="B28" s="1415"/>
      <c r="C28" s="1416"/>
      <c r="D28" s="1417"/>
      <c r="E28" s="1417"/>
      <c r="F28" s="1417"/>
      <c r="G28" s="1418"/>
      <c r="H28" s="1431"/>
      <c r="I28" s="1431"/>
      <c r="J28" s="1431"/>
      <c r="K28" s="1431"/>
      <c r="L28" s="1431"/>
      <c r="M28" s="1431"/>
      <c r="N28" s="1431"/>
      <c r="O28" s="1431"/>
      <c r="P28" s="1431"/>
      <c r="Q28" s="1431"/>
      <c r="R28" s="1431"/>
      <c r="S28" s="1431"/>
      <c r="T28" s="1431"/>
      <c r="U28" s="1431"/>
      <c r="V28" s="1431"/>
      <c r="W28" s="1431"/>
      <c r="X28" s="1431"/>
      <c r="Y28" s="1431"/>
      <c r="Z28" s="1431"/>
      <c r="AA28" s="1431"/>
      <c r="AB28" s="1431"/>
      <c r="AC28" s="1431"/>
      <c r="AD28" s="1431"/>
      <c r="AE28" s="1431"/>
      <c r="AF28" s="1431"/>
      <c r="AG28" s="1431"/>
      <c r="AH28" s="1431"/>
      <c r="AI28" s="1431"/>
      <c r="AJ28" s="1431"/>
      <c r="AK28" s="1431"/>
      <c r="AL28" s="1431"/>
      <c r="AM28" s="1431"/>
      <c r="AN28" s="1431"/>
      <c r="AO28" s="1431"/>
      <c r="AP28" s="1431"/>
      <c r="AQ28" s="1431"/>
      <c r="AR28" s="1431"/>
    </row>
    <row r="29" spans="1:44" ht="16.5" hidden="1" customHeight="1" x14ac:dyDescent="0.2">
      <c r="A29" s="1415"/>
      <c r="B29" s="1415"/>
      <c r="C29" s="1416"/>
      <c r="D29" s="1417"/>
      <c r="E29" s="1417"/>
      <c r="F29" s="1417"/>
      <c r="G29" s="1418"/>
      <c r="H29" s="1432"/>
      <c r="I29" s="1432"/>
      <c r="J29" s="1432"/>
      <c r="K29" s="1432"/>
      <c r="L29" s="1432"/>
      <c r="M29" s="1432"/>
      <c r="N29" s="1432"/>
      <c r="O29" s="1432"/>
      <c r="P29" s="1432"/>
      <c r="Q29" s="1432"/>
      <c r="R29" s="1432"/>
      <c r="S29" s="1432"/>
      <c r="T29" s="1432"/>
      <c r="U29" s="1432"/>
      <c r="V29" s="1432"/>
      <c r="W29" s="1432"/>
      <c r="X29" s="1432"/>
      <c r="Y29" s="1432"/>
      <c r="Z29" s="1432"/>
      <c r="AA29" s="1432"/>
      <c r="AB29" s="1432"/>
      <c r="AC29" s="1432"/>
      <c r="AD29" s="1432"/>
      <c r="AE29" s="1432"/>
      <c r="AF29" s="1432"/>
      <c r="AG29" s="1432"/>
      <c r="AH29" s="1432"/>
      <c r="AI29" s="1432"/>
      <c r="AJ29" s="1432"/>
      <c r="AK29" s="1432"/>
      <c r="AL29" s="1432"/>
      <c r="AM29" s="1432"/>
      <c r="AN29" s="1432"/>
      <c r="AO29" s="1432"/>
      <c r="AP29" s="1432"/>
      <c r="AQ29" s="1432"/>
      <c r="AR29" s="1432"/>
    </row>
    <row r="30" spans="1:44" ht="16.5" hidden="1" customHeight="1" x14ac:dyDescent="0.2">
      <c r="A30" s="1415"/>
      <c r="B30" s="1415"/>
      <c r="C30" s="1416"/>
      <c r="D30" s="1417"/>
      <c r="E30" s="1417"/>
      <c r="F30" s="1417"/>
      <c r="G30" s="1418"/>
      <c r="H30" s="1431"/>
      <c r="I30" s="1432"/>
      <c r="J30" s="1432"/>
      <c r="K30" s="1432"/>
      <c r="L30" s="1432"/>
      <c r="M30" s="1432"/>
      <c r="N30" s="1432"/>
      <c r="O30" s="1432"/>
      <c r="P30" s="1432"/>
      <c r="Q30" s="1432"/>
      <c r="R30" s="1432"/>
      <c r="S30" s="1432"/>
      <c r="T30" s="1432"/>
      <c r="U30" s="1432"/>
      <c r="V30" s="1432"/>
      <c r="W30" s="1432"/>
      <c r="X30" s="1432"/>
      <c r="Y30" s="1432"/>
      <c r="Z30" s="1432"/>
      <c r="AA30" s="1432"/>
      <c r="AB30" s="1432"/>
      <c r="AC30" s="1432"/>
      <c r="AD30" s="1432"/>
      <c r="AE30" s="1432"/>
      <c r="AF30" s="1432"/>
      <c r="AG30" s="1432"/>
      <c r="AH30" s="1432"/>
      <c r="AI30" s="1432"/>
      <c r="AJ30" s="1432"/>
      <c r="AK30" s="1432"/>
      <c r="AL30" s="1432"/>
      <c r="AM30" s="1432"/>
      <c r="AN30" s="1432"/>
      <c r="AO30" s="1432"/>
      <c r="AP30" s="1432"/>
      <c r="AQ30" s="1432"/>
      <c r="AR30" s="1432"/>
    </row>
    <row r="31" spans="1:44" ht="16.5" hidden="1" customHeight="1" x14ac:dyDescent="0.2">
      <c r="A31" s="1415"/>
      <c r="B31" s="1415"/>
      <c r="C31" s="1416"/>
      <c r="D31" s="1417"/>
      <c r="E31" s="1417"/>
      <c r="F31" s="1417"/>
      <c r="G31" s="1418"/>
      <c r="H31" s="1431"/>
      <c r="I31" s="1432"/>
      <c r="J31" s="1432"/>
      <c r="K31" s="1432"/>
      <c r="L31" s="1432"/>
      <c r="M31" s="1432"/>
      <c r="N31" s="1432"/>
      <c r="O31" s="1432"/>
      <c r="P31" s="1432"/>
      <c r="Q31" s="1432"/>
      <c r="R31" s="1432"/>
      <c r="S31" s="1432"/>
      <c r="T31" s="1432"/>
      <c r="U31" s="1432"/>
      <c r="V31" s="1432"/>
      <c r="W31" s="1432"/>
      <c r="X31" s="1432"/>
      <c r="Y31" s="1432"/>
      <c r="Z31" s="1432"/>
      <c r="AA31" s="1432"/>
      <c r="AB31" s="1432"/>
      <c r="AC31" s="1432"/>
      <c r="AD31" s="1432"/>
      <c r="AE31" s="1432"/>
      <c r="AF31" s="1432"/>
      <c r="AG31" s="1432"/>
      <c r="AH31" s="1432"/>
      <c r="AI31" s="1432"/>
      <c r="AJ31" s="1432"/>
      <c r="AK31" s="1432"/>
      <c r="AL31" s="1432"/>
      <c r="AM31" s="1432"/>
      <c r="AN31" s="1432"/>
      <c r="AO31" s="1432"/>
      <c r="AP31" s="1432"/>
      <c r="AQ31" s="1432"/>
      <c r="AR31" s="1432"/>
    </row>
    <row r="32" spans="1:44" ht="16.5" hidden="1" customHeight="1" x14ac:dyDescent="0.2">
      <c r="A32" s="1415"/>
      <c r="B32" s="1415"/>
      <c r="C32" s="1416"/>
      <c r="D32" s="1417"/>
      <c r="E32" s="1417"/>
      <c r="F32" s="1417"/>
      <c r="G32" s="1418"/>
      <c r="H32" s="1446"/>
      <c r="I32" s="1447"/>
      <c r="J32" s="1447"/>
      <c r="K32" s="1447"/>
      <c r="L32" s="1447"/>
      <c r="M32" s="1447"/>
      <c r="N32" s="1447"/>
      <c r="O32" s="1447"/>
      <c r="P32" s="1447"/>
      <c r="Q32" s="1447"/>
      <c r="R32" s="1447"/>
      <c r="S32" s="1447"/>
      <c r="T32" s="1447"/>
      <c r="U32" s="1447"/>
      <c r="V32" s="1447"/>
      <c r="W32" s="1447"/>
      <c r="X32" s="1447"/>
      <c r="Y32" s="1447"/>
      <c r="Z32" s="1447"/>
      <c r="AA32" s="1447"/>
      <c r="AB32" s="1447"/>
      <c r="AC32" s="1447"/>
      <c r="AD32" s="1447"/>
      <c r="AE32" s="1447"/>
      <c r="AF32" s="1447"/>
      <c r="AG32" s="1447"/>
      <c r="AH32" s="1447"/>
      <c r="AI32" s="1447"/>
      <c r="AJ32" s="1447"/>
      <c r="AK32" s="1447"/>
      <c r="AL32" s="1447"/>
      <c r="AM32" s="1447"/>
      <c r="AN32" s="1447"/>
      <c r="AO32" s="1447"/>
      <c r="AP32" s="1447"/>
      <c r="AQ32" s="1447"/>
      <c r="AR32" s="1447"/>
    </row>
    <row r="33" spans="1:44" ht="16.5" hidden="1" customHeight="1" x14ac:dyDescent="0.2">
      <c r="A33" s="1415"/>
      <c r="B33" s="1415"/>
      <c r="C33" s="1416"/>
      <c r="D33" s="1417"/>
      <c r="E33" s="1417"/>
      <c r="F33" s="1417"/>
      <c r="G33" s="1418"/>
      <c r="H33" s="1431"/>
      <c r="I33" s="1432"/>
      <c r="J33" s="1432"/>
      <c r="K33" s="1432"/>
      <c r="L33" s="1432"/>
      <c r="M33" s="1432"/>
      <c r="N33" s="1432"/>
      <c r="O33" s="1432"/>
      <c r="P33" s="1432"/>
      <c r="Q33" s="1432"/>
      <c r="R33" s="1432"/>
      <c r="S33" s="1432"/>
      <c r="T33" s="1432"/>
      <c r="U33" s="1432"/>
      <c r="V33" s="1432"/>
      <c r="W33" s="1432"/>
      <c r="X33" s="1432"/>
      <c r="Y33" s="1432"/>
      <c r="Z33" s="1432"/>
      <c r="AA33" s="1432"/>
      <c r="AB33" s="1432"/>
      <c r="AC33" s="1432"/>
      <c r="AD33" s="1432"/>
      <c r="AE33" s="1432"/>
      <c r="AF33" s="1432"/>
      <c r="AG33" s="1432"/>
      <c r="AH33" s="1432"/>
      <c r="AI33" s="1432"/>
      <c r="AJ33" s="1432"/>
      <c r="AK33" s="1432"/>
      <c r="AL33" s="1432"/>
      <c r="AM33" s="1432"/>
      <c r="AN33" s="1432"/>
      <c r="AO33" s="1432"/>
      <c r="AP33" s="1432"/>
      <c r="AQ33" s="1432"/>
      <c r="AR33" s="1432"/>
    </row>
    <row r="34" spans="1:44" ht="16.5" hidden="1" customHeight="1" x14ac:dyDescent="0.2">
      <c r="A34" s="1415"/>
      <c r="B34" s="1415"/>
      <c r="C34" s="1416"/>
      <c r="D34" s="1417"/>
      <c r="E34" s="1417"/>
      <c r="F34" s="1417"/>
      <c r="G34" s="1418"/>
      <c r="H34" s="1432"/>
      <c r="I34" s="1432"/>
      <c r="J34" s="1432"/>
      <c r="K34" s="1432"/>
      <c r="L34" s="1432"/>
      <c r="M34" s="1432"/>
      <c r="N34" s="1432"/>
      <c r="O34" s="1432"/>
      <c r="P34" s="1432"/>
      <c r="Q34" s="1432"/>
      <c r="R34" s="1432"/>
      <c r="S34" s="1432"/>
      <c r="T34" s="1432"/>
      <c r="U34" s="1432"/>
      <c r="V34" s="1432"/>
      <c r="W34" s="1432"/>
      <c r="X34" s="1432"/>
      <c r="Y34" s="1432"/>
      <c r="Z34" s="1432"/>
      <c r="AA34" s="1432"/>
      <c r="AB34" s="1432"/>
      <c r="AC34" s="1432"/>
      <c r="AD34" s="1432"/>
      <c r="AE34" s="1432"/>
      <c r="AF34" s="1432"/>
      <c r="AG34" s="1432"/>
      <c r="AH34" s="1432"/>
      <c r="AI34" s="1432"/>
      <c r="AJ34" s="1432"/>
      <c r="AK34" s="1432"/>
      <c r="AL34" s="1432"/>
      <c r="AM34" s="1432"/>
      <c r="AN34" s="1432"/>
      <c r="AO34" s="1432"/>
      <c r="AP34" s="1432"/>
      <c r="AQ34" s="1432"/>
      <c r="AR34" s="1432"/>
    </row>
    <row r="35" spans="1:44" ht="16.5" hidden="1" customHeight="1" x14ac:dyDescent="0.2">
      <c r="A35" s="1415"/>
      <c r="B35" s="1415"/>
      <c r="C35" s="1416"/>
      <c r="D35" s="1417"/>
      <c r="E35" s="1417"/>
      <c r="F35" s="1417"/>
      <c r="G35" s="1418"/>
      <c r="H35" s="1433"/>
      <c r="I35" s="1433"/>
      <c r="J35" s="1433"/>
      <c r="K35" s="1433"/>
      <c r="L35" s="1433"/>
      <c r="M35" s="1433"/>
      <c r="N35" s="1433"/>
      <c r="O35" s="1433"/>
      <c r="P35" s="1433"/>
      <c r="Q35" s="1433"/>
      <c r="R35" s="1433"/>
      <c r="S35" s="1433"/>
      <c r="T35" s="1433"/>
      <c r="U35" s="1433"/>
      <c r="V35" s="1433"/>
      <c r="W35" s="1433"/>
      <c r="X35" s="1433"/>
      <c r="Y35" s="1433"/>
      <c r="Z35" s="1433"/>
      <c r="AA35" s="1433"/>
      <c r="AB35" s="1433"/>
      <c r="AC35" s="1433"/>
      <c r="AD35" s="1433"/>
      <c r="AE35" s="1433"/>
      <c r="AF35" s="1433"/>
      <c r="AG35" s="1433"/>
      <c r="AH35" s="1433"/>
      <c r="AI35" s="1433"/>
      <c r="AJ35" s="1433"/>
      <c r="AK35" s="1433"/>
      <c r="AL35" s="1433"/>
      <c r="AM35" s="1433"/>
      <c r="AN35" s="1433"/>
      <c r="AO35" s="1433"/>
      <c r="AP35" s="1433"/>
      <c r="AQ35" s="1433"/>
      <c r="AR35" s="1433"/>
    </row>
    <row r="36" spans="1:44" ht="16.5" hidden="1" customHeight="1" x14ac:dyDescent="0.2">
      <c r="A36" s="1415"/>
      <c r="B36" s="1415"/>
      <c r="C36" s="1416"/>
      <c r="D36" s="1417"/>
      <c r="E36" s="1417"/>
      <c r="F36" s="1417"/>
      <c r="G36" s="1418"/>
      <c r="H36" s="1433"/>
      <c r="I36" s="1433"/>
      <c r="J36" s="1433"/>
      <c r="K36" s="1433"/>
      <c r="L36" s="1433"/>
      <c r="M36" s="1433"/>
      <c r="N36" s="1433"/>
      <c r="O36" s="1433"/>
      <c r="P36" s="1433"/>
      <c r="Q36" s="1433"/>
      <c r="R36" s="1433"/>
      <c r="S36" s="1433"/>
      <c r="T36" s="1433"/>
      <c r="U36" s="1433"/>
      <c r="V36" s="1433"/>
      <c r="W36" s="1433"/>
      <c r="X36" s="1433"/>
      <c r="Y36" s="1433"/>
      <c r="Z36" s="1433"/>
      <c r="AA36" s="1433"/>
      <c r="AB36" s="1433"/>
      <c r="AC36" s="1433"/>
      <c r="AD36" s="1433"/>
      <c r="AE36" s="1433"/>
      <c r="AF36" s="1433"/>
      <c r="AG36" s="1433"/>
      <c r="AH36" s="1433"/>
      <c r="AI36" s="1433"/>
      <c r="AJ36" s="1433"/>
      <c r="AK36" s="1433"/>
      <c r="AL36" s="1433"/>
      <c r="AM36" s="1433"/>
      <c r="AN36" s="1433"/>
      <c r="AO36" s="1433"/>
      <c r="AP36" s="1433"/>
      <c r="AQ36" s="1433"/>
      <c r="AR36" s="1433"/>
    </row>
    <row r="37" spans="1:44" ht="16.5" hidden="1" customHeight="1" x14ac:dyDescent="0.2">
      <c r="A37" s="1415"/>
      <c r="B37" s="1415"/>
      <c r="C37" s="1416"/>
      <c r="D37" s="1417"/>
      <c r="E37" s="1417"/>
      <c r="F37" s="1417"/>
      <c r="G37" s="1418"/>
      <c r="H37" s="1433"/>
      <c r="I37" s="1433"/>
      <c r="J37" s="1433"/>
      <c r="K37" s="1433"/>
      <c r="L37" s="1433"/>
      <c r="M37" s="1433"/>
      <c r="N37" s="1433"/>
      <c r="O37" s="1433"/>
      <c r="P37" s="1433"/>
      <c r="Q37" s="1433"/>
      <c r="R37" s="1433"/>
      <c r="S37" s="1433"/>
      <c r="T37" s="1433"/>
      <c r="U37" s="1433"/>
      <c r="V37" s="1433"/>
      <c r="W37" s="1433"/>
      <c r="X37" s="1433"/>
      <c r="Y37" s="1433"/>
      <c r="Z37" s="1433"/>
      <c r="AA37" s="1433"/>
      <c r="AB37" s="1433"/>
      <c r="AC37" s="1433"/>
      <c r="AD37" s="1433"/>
      <c r="AE37" s="1433"/>
      <c r="AF37" s="1433"/>
      <c r="AG37" s="1433"/>
      <c r="AH37" s="1433"/>
      <c r="AI37" s="1433"/>
      <c r="AJ37" s="1433"/>
      <c r="AK37" s="1433"/>
      <c r="AL37" s="1433"/>
      <c r="AM37" s="1433"/>
      <c r="AN37" s="1433"/>
      <c r="AO37" s="1433"/>
      <c r="AP37" s="1433"/>
      <c r="AQ37" s="1433"/>
      <c r="AR37" s="1433"/>
    </row>
    <row r="38" spans="1:44" ht="16.5" hidden="1" x14ac:dyDescent="0.2">
      <c r="A38" s="28"/>
      <c r="B38" s="28"/>
      <c r="C38" s="440"/>
      <c r="D38" s="28"/>
      <c r="E38" s="28"/>
      <c r="F38" s="28"/>
      <c r="G38" s="440"/>
      <c r="H38" s="1433"/>
      <c r="I38" s="1433"/>
      <c r="J38" s="1433"/>
      <c r="K38" s="1433"/>
      <c r="L38" s="1433"/>
      <c r="M38" s="1433"/>
      <c r="N38" s="1433"/>
      <c r="O38" s="1433"/>
      <c r="P38" s="1433"/>
      <c r="Q38" s="1433"/>
      <c r="R38" s="1433"/>
      <c r="S38" s="1433"/>
      <c r="T38" s="1433"/>
      <c r="U38" s="1433"/>
      <c r="V38" s="1433"/>
      <c r="W38" s="1433"/>
      <c r="X38" s="1433"/>
      <c r="Y38" s="1433"/>
      <c r="Z38" s="1433"/>
      <c r="AA38" s="1433"/>
      <c r="AB38" s="1433"/>
      <c r="AC38" s="1433"/>
      <c r="AD38" s="1433"/>
      <c r="AE38" s="1433"/>
      <c r="AF38" s="1433"/>
      <c r="AG38" s="1433"/>
      <c r="AH38" s="1433"/>
      <c r="AI38" s="1433"/>
      <c r="AJ38" s="1433"/>
      <c r="AK38" s="1433"/>
      <c r="AL38" s="1433"/>
      <c r="AM38" s="1433"/>
      <c r="AN38" s="1433"/>
      <c r="AO38" s="1433"/>
      <c r="AP38" s="1433"/>
      <c r="AQ38" s="1433"/>
      <c r="AR38" s="1433"/>
    </row>
    <row r="39" spans="1:44" ht="16.5" hidden="1" x14ac:dyDescent="0.2">
      <c r="A39" s="28"/>
      <c r="B39" s="28"/>
      <c r="C39" s="440"/>
      <c r="D39" s="28"/>
      <c r="E39" s="28"/>
      <c r="F39" s="28"/>
      <c r="G39" s="440"/>
      <c r="H39" s="1433"/>
      <c r="I39" s="1433"/>
      <c r="J39" s="1433"/>
      <c r="K39" s="1433"/>
      <c r="L39" s="1433"/>
      <c r="M39" s="1433"/>
      <c r="N39" s="1433"/>
      <c r="O39" s="1433"/>
      <c r="P39" s="1433"/>
      <c r="Q39" s="1433"/>
      <c r="R39" s="1433"/>
      <c r="S39" s="1433"/>
      <c r="T39" s="1433"/>
      <c r="U39" s="1433"/>
      <c r="V39" s="1433"/>
      <c r="W39" s="1433"/>
      <c r="X39" s="1433"/>
      <c r="Y39" s="1433"/>
      <c r="Z39" s="1433"/>
      <c r="AA39" s="1433"/>
      <c r="AB39" s="1433"/>
      <c r="AC39" s="1433"/>
      <c r="AD39" s="1433"/>
      <c r="AE39" s="1433"/>
      <c r="AF39" s="1433"/>
      <c r="AG39" s="1433"/>
      <c r="AH39" s="1433"/>
      <c r="AI39" s="1433"/>
      <c r="AJ39" s="1433"/>
      <c r="AK39" s="1433"/>
      <c r="AL39" s="1433"/>
      <c r="AM39" s="1433"/>
      <c r="AN39" s="1433"/>
      <c r="AO39" s="1433"/>
      <c r="AP39" s="1433"/>
      <c r="AQ39" s="1433"/>
      <c r="AR39" s="1433"/>
    </row>
    <row r="40" spans="1:44" ht="16.5" hidden="1" x14ac:dyDescent="0.2">
      <c r="A40" s="28"/>
      <c r="B40" s="28"/>
      <c r="C40" s="440"/>
      <c r="D40" s="28"/>
      <c r="E40" s="28"/>
      <c r="F40" s="28"/>
      <c r="G40" s="440"/>
      <c r="H40" s="1433"/>
      <c r="I40" s="1433"/>
      <c r="J40" s="1433"/>
      <c r="K40" s="1433"/>
      <c r="L40" s="1433"/>
      <c r="M40" s="1433"/>
      <c r="N40" s="1433"/>
      <c r="O40" s="1433"/>
      <c r="P40" s="1433"/>
      <c r="Q40" s="1433"/>
      <c r="R40" s="1433"/>
      <c r="S40" s="1433"/>
      <c r="T40" s="1433"/>
      <c r="U40" s="1433"/>
      <c r="V40" s="1433"/>
      <c r="W40" s="1433"/>
      <c r="X40" s="1433"/>
      <c r="Y40" s="1433"/>
      <c r="Z40" s="1433"/>
      <c r="AA40" s="1433"/>
      <c r="AB40" s="1433"/>
      <c r="AC40" s="1433"/>
      <c r="AD40" s="1433"/>
      <c r="AE40" s="1433"/>
      <c r="AF40" s="1433"/>
      <c r="AG40" s="1433"/>
      <c r="AH40" s="1433"/>
      <c r="AI40" s="1433"/>
      <c r="AJ40" s="1433"/>
      <c r="AK40" s="1433"/>
      <c r="AL40" s="1433"/>
      <c r="AM40" s="1433"/>
      <c r="AN40" s="1433"/>
      <c r="AO40" s="1433"/>
      <c r="AP40" s="1433"/>
      <c r="AQ40" s="1433"/>
      <c r="AR40" s="1433"/>
    </row>
    <row r="41" spans="1:44" ht="16.5" hidden="1" x14ac:dyDescent="0.2">
      <c r="A41" s="28"/>
      <c r="B41" s="28"/>
      <c r="C41" s="440"/>
      <c r="D41" s="28"/>
      <c r="E41" s="28"/>
      <c r="F41" s="28"/>
      <c r="G41" s="440"/>
      <c r="H41" s="1433"/>
      <c r="I41" s="1433"/>
      <c r="J41" s="1433"/>
      <c r="K41" s="1433"/>
      <c r="L41" s="1433"/>
      <c r="M41" s="1433"/>
      <c r="N41" s="1433"/>
      <c r="O41" s="1433"/>
      <c r="P41" s="1433"/>
      <c r="Q41" s="1433"/>
      <c r="R41" s="1433"/>
      <c r="S41" s="1433"/>
      <c r="T41" s="1433"/>
      <c r="U41" s="1433"/>
      <c r="V41" s="1433"/>
      <c r="W41" s="1433"/>
      <c r="X41" s="1433"/>
      <c r="Y41" s="1433"/>
      <c r="Z41" s="1433"/>
      <c r="AA41" s="1433"/>
      <c r="AB41" s="1433"/>
      <c r="AC41" s="1433"/>
      <c r="AD41" s="1433"/>
      <c r="AE41" s="1433"/>
      <c r="AF41" s="1433"/>
      <c r="AG41" s="1433"/>
      <c r="AH41" s="1433"/>
      <c r="AI41" s="1433"/>
      <c r="AJ41" s="1433"/>
      <c r="AK41" s="1433"/>
      <c r="AL41" s="1433"/>
      <c r="AM41" s="1433"/>
      <c r="AN41" s="1433"/>
      <c r="AO41" s="1433"/>
      <c r="AP41" s="1433"/>
      <c r="AQ41" s="1433"/>
      <c r="AR41" s="1433"/>
    </row>
    <row r="42" spans="1:44" ht="16.5" hidden="1" x14ac:dyDescent="0.2">
      <c r="A42" s="28"/>
      <c r="B42" s="28"/>
      <c r="C42" s="440"/>
      <c r="D42" s="28"/>
      <c r="E42" s="28"/>
      <c r="F42" s="28"/>
      <c r="G42" s="440"/>
      <c r="H42" s="1433"/>
      <c r="I42" s="1433"/>
      <c r="J42" s="1433"/>
      <c r="K42" s="1433"/>
      <c r="L42" s="1433"/>
      <c r="M42" s="1433"/>
      <c r="N42" s="1433"/>
      <c r="O42" s="1433"/>
      <c r="P42" s="1433"/>
      <c r="Q42" s="1433"/>
      <c r="R42" s="1433"/>
      <c r="S42" s="1433"/>
      <c r="T42" s="1433"/>
      <c r="U42" s="1433"/>
      <c r="V42" s="1433"/>
      <c r="W42" s="1433"/>
      <c r="X42" s="1433"/>
      <c r="Y42" s="1433"/>
      <c r="Z42" s="1433"/>
      <c r="AA42" s="1433"/>
      <c r="AB42" s="1433"/>
      <c r="AC42" s="1433"/>
      <c r="AD42" s="1433"/>
      <c r="AE42" s="1433"/>
      <c r="AF42" s="1433"/>
      <c r="AG42" s="1433"/>
      <c r="AH42" s="1433"/>
      <c r="AI42" s="1433"/>
      <c r="AJ42" s="1433"/>
      <c r="AK42" s="1433"/>
      <c r="AL42" s="1433"/>
      <c r="AM42" s="1433"/>
      <c r="AN42" s="1433"/>
      <c r="AO42" s="1433"/>
      <c r="AP42" s="1433"/>
      <c r="AQ42" s="1433"/>
      <c r="AR42" s="1433"/>
    </row>
    <row r="43" spans="1:44" ht="16.5" hidden="1" x14ac:dyDescent="0.2">
      <c r="A43" s="28"/>
      <c r="B43" s="28"/>
      <c r="C43" s="440"/>
      <c r="D43" s="28"/>
      <c r="E43" s="28"/>
      <c r="F43" s="28"/>
      <c r="G43" s="440"/>
      <c r="H43" s="1433"/>
      <c r="I43" s="1433"/>
      <c r="J43" s="1433"/>
      <c r="K43" s="1433"/>
      <c r="L43" s="1433"/>
      <c r="M43" s="1433"/>
      <c r="N43" s="1433"/>
      <c r="O43" s="1433"/>
      <c r="P43" s="1433"/>
      <c r="Q43" s="1433"/>
      <c r="R43" s="1433"/>
      <c r="S43" s="1433"/>
      <c r="T43" s="1433"/>
      <c r="U43" s="1433"/>
      <c r="V43" s="1433"/>
      <c r="W43" s="1433"/>
      <c r="X43" s="1433"/>
      <c r="Y43" s="1433"/>
      <c r="Z43" s="1433"/>
      <c r="AA43" s="1433"/>
      <c r="AB43" s="1433"/>
      <c r="AC43" s="1433"/>
      <c r="AD43" s="1433"/>
      <c r="AE43" s="1433"/>
      <c r="AF43" s="1433"/>
      <c r="AG43" s="1433"/>
      <c r="AH43" s="1433"/>
      <c r="AI43" s="1433"/>
      <c r="AJ43" s="1433"/>
      <c r="AK43" s="1433"/>
      <c r="AL43" s="1433"/>
      <c r="AM43" s="1433"/>
      <c r="AN43" s="1433"/>
      <c r="AO43" s="1433"/>
      <c r="AP43" s="1433"/>
      <c r="AQ43" s="1433"/>
      <c r="AR43" s="1433"/>
    </row>
    <row r="44" spans="1:44" ht="16.5" hidden="1" x14ac:dyDescent="0.2">
      <c r="A44" s="28"/>
      <c r="B44" s="28"/>
      <c r="C44" s="440"/>
      <c r="D44" s="28"/>
      <c r="E44" s="28"/>
      <c r="F44" s="28"/>
      <c r="G44" s="440"/>
      <c r="H44" s="1433"/>
      <c r="I44" s="1433"/>
      <c r="J44" s="1433"/>
      <c r="K44" s="1433"/>
      <c r="L44" s="1433"/>
      <c r="M44" s="1433"/>
      <c r="N44" s="1433"/>
      <c r="O44" s="1433"/>
      <c r="P44" s="1433"/>
      <c r="Q44" s="1433"/>
      <c r="R44" s="1433"/>
      <c r="S44" s="1433"/>
      <c r="T44" s="1433"/>
      <c r="U44" s="1433"/>
      <c r="V44" s="1433"/>
      <c r="W44" s="1433"/>
      <c r="X44" s="1433"/>
      <c r="Y44" s="1433"/>
      <c r="Z44" s="1433"/>
      <c r="AA44" s="1433"/>
      <c r="AB44" s="1433"/>
      <c r="AC44" s="1433"/>
      <c r="AD44" s="1433"/>
      <c r="AE44" s="1433"/>
      <c r="AF44" s="1433"/>
      <c r="AG44" s="1433"/>
      <c r="AH44" s="1433"/>
      <c r="AI44" s="1433"/>
      <c r="AJ44" s="1433"/>
      <c r="AK44" s="1433"/>
      <c r="AL44" s="1433"/>
      <c r="AM44" s="1433"/>
      <c r="AN44" s="1433"/>
      <c r="AO44" s="1433"/>
      <c r="AP44" s="1433"/>
      <c r="AQ44" s="1433"/>
      <c r="AR44" s="1433"/>
    </row>
    <row r="45" spans="1:44" ht="16.5" hidden="1" x14ac:dyDescent="0.2">
      <c r="A45" s="28"/>
      <c r="B45" s="28"/>
      <c r="C45" s="440"/>
      <c r="D45" s="28"/>
      <c r="E45" s="28"/>
      <c r="F45" s="28"/>
      <c r="G45" s="440"/>
      <c r="H45" s="1433"/>
      <c r="I45" s="1433"/>
      <c r="J45" s="1433"/>
      <c r="K45" s="1433"/>
      <c r="L45" s="1433"/>
      <c r="M45" s="1433"/>
      <c r="N45" s="1433"/>
      <c r="O45" s="1433"/>
      <c r="P45" s="1433"/>
      <c r="Q45" s="1433"/>
      <c r="R45" s="1433"/>
      <c r="S45" s="1433"/>
      <c r="T45" s="1433"/>
      <c r="U45" s="1433"/>
      <c r="V45" s="1433"/>
      <c r="W45" s="1433"/>
      <c r="X45" s="1433"/>
      <c r="Y45" s="1433"/>
      <c r="Z45" s="1433"/>
      <c r="AA45" s="1433"/>
      <c r="AB45" s="1433"/>
      <c r="AC45" s="1433"/>
      <c r="AD45" s="1433"/>
      <c r="AE45" s="1433"/>
      <c r="AF45" s="1433"/>
      <c r="AG45" s="1433"/>
      <c r="AH45" s="1433"/>
      <c r="AI45" s="1433"/>
      <c r="AJ45" s="1433"/>
      <c r="AK45" s="1433"/>
      <c r="AL45" s="1433"/>
      <c r="AM45" s="1433"/>
      <c r="AN45" s="1433"/>
      <c r="AO45" s="1433"/>
      <c r="AP45" s="1433"/>
      <c r="AQ45" s="1433"/>
      <c r="AR45" s="1433"/>
    </row>
    <row r="46" spans="1:44" ht="16.5" hidden="1" x14ac:dyDescent="0.2">
      <c r="A46" s="28"/>
      <c r="B46" s="28"/>
      <c r="C46" s="440"/>
      <c r="D46" s="28"/>
      <c r="E46" s="28"/>
      <c r="F46" s="28"/>
      <c r="G46" s="440"/>
      <c r="H46" s="1433"/>
      <c r="I46" s="1433"/>
      <c r="J46" s="1433"/>
      <c r="K46" s="1433"/>
      <c r="L46" s="1433"/>
      <c r="M46" s="1433"/>
      <c r="N46" s="1433"/>
      <c r="O46" s="1433"/>
      <c r="P46" s="1433"/>
      <c r="Q46" s="1433"/>
      <c r="R46" s="1433"/>
      <c r="S46" s="1433"/>
      <c r="T46" s="1433"/>
      <c r="U46" s="1433"/>
      <c r="V46" s="1433"/>
      <c r="W46" s="1433"/>
      <c r="X46" s="1433"/>
      <c r="Y46" s="1433"/>
      <c r="Z46" s="1433"/>
      <c r="AA46" s="1433"/>
      <c r="AB46" s="1433"/>
      <c r="AC46" s="1433"/>
      <c r="AD46" s="1433"/>
      <c r="AE46" s="1433"/>
      <c r="AF46" s="1433"/>
      <c r="AG46" s="1433"/>
      <c r="AH46" s="1433"/>
      <c r="AI46" s="1433"/>
      <c r="AJ46" s="1433"/>
      <c r="AK46" s="1433"/>
      <c r="AL46" s="1433"/>
      <c r="AM46" s="1433"/>
      <c r="AN46" s="1433"/>
      <c r="AO46" s="1433"/>
      <c r="AP46" s="1433"/>
      <c r="AQ46" s="1433"/>
      <c r="AR46" s="1433"/>
    </row>
    <row r="47" spans="1:44" ht="16.5" hidden="1" x14ac:dyDescent="0.2">
      <c r="A47" s="28"/>
      <c r="B47" s="28"/>
      <c r="C47" s="440"/>
      <c r="D47" s="28"/>
      <c r="E47" s="28"/>
      <c r="F47" s="28"/>
      <c r="G47" s="440"/>
      <c r="H47" s="1433"/>
      <c r="I47" s="1433"/>
      <c r="J47" s="1433"/>
      <c r="K47" s="1433"/>
      <c r="L47" s="1433"/>
      <c r="M47" s="1433"/>
      <c r="N47" s="1433"/>
      <c r="O47" s="1433"/>
      <c r="P47" s="1433"/>
      <c r="Q47" s="1433"/>
      <c r="R47" s="1433"/>
      <c r="S47" s="1433"/>
      <c r="T47" s="1433"/>
      <c r="U47" s="1433"/>
      <c r="V47" s="1433"/>
      <c r="W47" s="1433"/>
      <c r="X47" s="1433"/>
      <c r="Y47" s="1433"/>
      <c r="Z47" s="1433"/>
      <c r="AA47" s="1433"/>
      <c r="AB47" s="1433"/>
      <c r="AC47" s="1433"/>
      <c r="AD47" s="1433"/>
      <c r="AE47" s="1433"/>
      <c r="AF47" s="1433"/>
      <c r="AG47" s="1433"/>
      <c r="AH47" s="1433"/>
      <c r="AI47" s="1433"/>
      <c r="AJ47" s="1433"/>
      <c r="AK47" s="1433"/>
      <c r="AL47" s="1433"/>
      <c r="AM47" s="1433"/>
      <c r="AN47" s="1433"/>
      <c r="AO47" s="1433"/>
      <c r="AP47" s="1433"/>
      <c r="AQ47" s="1433"/>
      <c r="AR47" s="1433"/>
    </row>
    <row r="48" spans="1:44" ht="16.5" hidden="1" x14ac:dyDescent="0.2">
      <c r="A48" s="28"/>
      <c r="B48" s="28"/>
      <c r="C48" s="440"/>
      <c r="D48" s="28"/>
      <c r="E48" s="28"/>
      <c r="F48" s="28"/>
      <c r="G48" s="440"/>
      <c r="H48" s="1433"/>
      <c r="I48" s="1433"/>
      <c r="J48" s="1433"/>
      <c r="K48" s="1433"/>
      <c r="L48" s="1433"/>
      <c r="M48" s="1433"/>
      <c r="N48" s="1433"/>
      <c r="O48" s="1433"/>
      <c r="P48" s="1433"/>
      <c r="Q48" s="1433"/>
      <c r="R48" s="1433"/>
      <c r="S48" s="1433"/>
      <c r="T48" s="1433"/>
      <c r="U48" s="1433"/>
      <c r="V48" s="1433"/>
      <c r="W48" s="1433"/>
      <c r="X48" s="1433"/>
      <c r="Y48" s="1433"/>
      <c r="Z48" s="1433"/>
      <c r="AA48" s="1433"/>
      <c r="AB48" s="1433"/>
      <c r="AC48" s="1433"/>
      <c r="AD48" s="1433"/>
      <c r="AE48" s="1433"/>
      <c r="AF48" s="1433"/>
      <c r="AG48" s="1433"/>
      <c r="AH48" s="1433"/>
      <c r="AI48" s="1433"/>
      <c r="AJ48" s="1433"/>
      <c r="AK48" s="1433"/>
      <c r="AL48" s="1433"/>
      <c r="AM48" s="1433"/>
      <c r="AN48" s="1433"/>
      <c r="AO48" s="1433"/>
      <c r="AP48" s="1433"/>
      <c r="AQ48" s="1433"/>
      <c r="AR48" s="1433"/>
    </row>
    <row r="49" spans="1:44" ht="16.5" hidden="1" x14ac:dyDescent="0.2">
      <c r="A49" s="28"/>
      <c r="B49" s="28"/>
      <c r="C49" s="440"/>
      <c r="D49" s="28"/>
      <c r="E49" s="28"/>
      <c r="F49" s="28"/>
      <c r="G49" s="440"/>
      <c r="H49" s="1433"/>
      <c r="I49" s="1433"/>
      <c r="J49" s="1433"/>
      <c r="K49" s="1433"/>
      <c r="L49" s="1433"/>
      <c r="M49" s="1433"/>
      <c r="N49" s="1433"/>
      <c r="O49" s="1433"/>
      <c r="P49" s="1433"/>
      <c r="Q49" s="1433"/>
      <c r="R49" s="1433"/>
      <c r="S49" s="1433"/>
      <c r="T49" s="1433"/>
      <c r="U49" s="1433"/>
      <c r="V49" s="1433"/>
      <c r="W49" s="1433"/>
      <c r="X49" s="1433"/>
      <c r="Y49" s="1433"/>
      <c r="Z49" s="1433"/>
      <c r="AA49" s="1433"/>
      <c r="AB49" s="1433"/>
      <c r="AC49" s="1433"/>
      <c r="AD49" s="1433"/>
      <c r="AE49" s="1433"/>
      <c r="AF49" s="1433"/>
      <c r="AG49" s="1433"/>
      <c r="AH49" s="1433"/>
      <c r="AI49" s="1433"/>
      <c r="AJ49" s="1433"/>
      <c r="AK49" s="1433"/>
      <c r="AL49" s="1433"/>
      <c r="AM49" s="1433"/>
      <c r="AN49" s="1433"/>
      <c r="AO49" s="1433"/>
      <c r="AP49" s="1433"/>
      <c r="AQ49" s="1433"/>
      <c r="AR49" s="1433"/>
    </row>
    <row r="50" spans="1:44" ht="16.5" hidden="1" x14ac:dyDescent="0.2">
      <c r="A50" s="28"/>
      <c r="B50" s="28"/>
      <c r="C50" s="440"/>
      <c r="D50" s="28"/>
      <c r="E50" s="28"/>
      <c r="F50" s="28"/>
      <c r="G50" s="440"/>
      <c r="H50" s="1433"/>
      <c r="I50" s="1433"/>
      <c r="J50" s="1433"/>
      <c r="K50" s="1433"/>
      <c r="L50" s="1433"/>
      <c r="M50" s="1433"/>
      <c r="N50" s="1433"/>
      <c r="O50" s="1433"/>
      <c r="P50" s="1433"/>
      <c r="Q50" s="1433"/>
      <c r="R50" s="1433"/>
      <c r="S50" s="1433"/>
      <c r="T50" s="1433"/>
      <c r="U50" s="1433"/>
      <c r="V50" s="1433"/>
      <c r="W50" s="1433"/>
      <c r="X50" s="1433"/>
      <c r="Y50" s="1433"/>
      <c r="Z50" s="1433"/>
      <c r="AA50" s="1433"/>
      <c r="AB50" s="1433"/>
      <c r="AC50" s="1433"/>
      <c r="AD50" s="1433"/>
      <c r="AE50" s="1433"/>
      <c r="AF50" s="1433"/>
      <c r="AG50" s="1433"/>
      <c r="AH50" s="1433"/>
      <c r="AI50" s="1433"/>
      <c r="AJ50" s="1433"/>
      <c r="AK50" s="1433"/>
      <c r="AL50" s="1433"/>
      <c r="AM50" s="1433"/>
      <c r="AN50" s="1433"/>
      <c r="AO50" s="1433"/>
      <c r="AP50" s="1433"/>
      <c r="AQ50" s="1433"/>
      <c r="AR50" s="1433"/>
    </row>
    <row r="51" spans="1:44" ht="16.5" hidden="1" x14ac:dyDescent="0.2">
      <c r="A51" s="28"/>
      <c r="B51" s="28"/>
      <c r="C51" s="440"/>
      <c r="D51" s="28"/>
      <c r="E51" s="28"/>
      <c r="F51" s="28"/>
      <c r="G51" s="440"/>
      <c r="H51" s="1433"/>
      <c r="I51" s="1433"/>
      <c r="J51" s="1433"/>
      <c r="K51" s="1433"/>
      <c r="L51" s="1433"/>
      <c r="M51" s="1433"/>
      <c r="N51" s="1433"/>
      <c r="O51" s="1433"/>
      <c r="P51" s="1433"/>
      <c r="Q51" s="1433"/>
      <c r="R51" s="1433"/>
      <c r="S51" s="1433"/>
      <c r="T51" s="1433"/>
      <c r="U51" s="1433"/>
      <c r="V51" s="1433"/>
      <c r="W51" s="1433"/>
      <c r="X51" s="1433"/>
      <c r="Y51" s="1433"/>
      <c r="Z51" s="1433"/>
      <c r="AA51" s="1433"/>
      <c r="AB51" s="1433"/>
      <c r="AC51" s="1433"/>
      <c r="AD51" s="1433"/>
      <c r="AE51" s="1433"/>
      <c r="AF51" s="1433"/>
      <c r="AG51" s="1433"/>
      <c r="AH51" s="1433"/>
      <c r="AI51" s="1433"/>
      <c r="AJ51" s="1433"/>
      <c r="AK51" s="1433"/>
      <c r="AL51" s="1433"/>
      <c r="AM51" s="1433"/>
      <c r="AN51" s="1433"/>
      <c r="AO51" s="1433"/>
      <c r="AP51" s="1433"/>
      <c r="AQ51" s="1433"/>
      <c r="AR51" s="1433"/>
    </row>
    <row r="52" spans="1:44" ht="16.5" hidden="1" x14ac:dyDescent="0.25">
      <c r="A52" s="28"/>
      <c r="B52" s="28"/>
      <c r="C52" s="440"/>
      <c r="D52" s="28"/>
      <c r="E52" s="28"/>
      <c r="F52" s="28"/>
      <c r="G52" s="440"/>
      <c r="H52" s="1448" t="s">
        <v>360</v>
      </c>
      <c r="I52" s="1449"/>
      <c r="J52" s="1449"/>
      <c r="K52" s="1449"/>
      <c r="L52" s="1449"/>
      <c r="M52" s="1449"/>
      <c r="N52" s="1449"/>
      <c r="O52" s="1449"/>
      <c r="P52" s="1449"/>
      <c r="Q52" s="1449"/>
      <c r="R52" s="1449"/>
      <c r="S52" s="1449"/>
      <c r="T52" s="1449"/>
      <c r="U52" s="1449"/>
      <c r="V52" s="1449"/>
      <c r="W52" s="1449"/>
      <c r="X52" s="1449"/>
      <c r="Y52" s="1449"/>
      <c r="Z52" s="1449"/>
      <c r="AA52" s="1449"/>
      <c r="AB52" s="1449"/>
      <c r="AC52" s="1449"/>
      <c r="AD52" s="1449"/>
      <c r="AE52" s="1449"/>
      <c r="AF52" s="1449"/>
      <c r="AG52" s="1449"/>
      <c r="AH52" s="1449"/>
      <c r="AI52" s="1449"/>
      <c r="AJ52" s="1449"/>
      <c r="AK52" s="1449"/>
      <c r="AL52" s="1449"/>
      <c r="AM52" s="1449"/>
      <c r="AN52" s="1449"/>
      <c r="AO52" s="1449"/>
      <c r="AP52" s="1449"/>
      <c r="AQ52" s="1449"/>
      <c r="AR52" s="1450"/>
    </row>
    <row r="53" spans="1:44" ht="36.75" hidden="1" customHeight="1" x14ac:dyDescent="0.2">
      <c r="A53" s="28"/>
      <c r="B53" s="28"/>
      <c r="C53" s="440"/>
      <c r="D53" s="28"/>
      <c r="E53" s="28"/>
      <c r="F53" s="28"/>
      <c r="G53" s="440"/>
      <c r="H53" s="1451"/>
      <c r="I53" s="1452"/>
      <c r="J53" s="1452"/>
      <c r="K53" s="1452"/>
      <c r="L53" s="1452"/>
      <c r="M53" s="1452"/>
      <c r="N53" s="1452"/>
      <c r="O53" s="1452"/>
      <c r="P53" s="1452"/>
      <c r="Q53" s="1452"/>
      <c r="R53" s="1452"/>
      <c r="S53" s="1452"/>
      <c r="T53" s="1452"/>
      <c r="U53" s="1452"/>
      <c r="V53" s="1452"/>
      <c r="W53" s="1452"/>
      <c r="X53" s="1452"/>
      <c r="Y53" s="1452"/>
      <c r="Z53" s="1452"/>
      <c r="AA53" s="1452"/>
      <c r="AB53" s="1452"/>
      <c r="AC53" s="1452"/>
      <c r="AD53" s="1452"/>
      <c r="AE53" s="1452"/>
      <c r="AF53" s="1452"/>
      <c r="AG53" s="1452"/>
      <c r="AH53" s="1452"/>
      <c r="AI53" s="1452"/>
      <c r="AJ53" s="1452"/>
      <c r="AK53" s="1452"/>
      <c r="AL53" s="1452"/>
      <c r="AM53" s="1452"/>
      <c r="AN53" s="1452"/>
      <c r="AO53" s="1452"/>
      <c r="AP53" s="1452"/>
      <c r="AQ53" s="1452"/>
      <c r="AR53" s="1452"/>
    </row>
    <row r="54" spans="1:44" ht="14.25" hidden="1" x14ac:dyDescent="0.2">
      <c r="A54" s="28"/>
      <c r="B54" s="28"/>
      <c r="C54" s="440"/>
      <c r="D54" s="28"/>
      <c r="E54" s="28"/>
      <c r="F54" s="28"/>
      <c r="G54" s="440"/>
      <c r="H54" s="1451"/>
      <c r="I54" s="1452"/>
      <c r="J54" s="1452"/>
      <c r="K54" s="1452"/>
      <c r="L54" s="1452"/>
      <c r="M54" s="1452"/>
      <c r="N54" s="1452"/>
      <c r="O54" s="1452"/>
      <c r="P54" s="1452"/>
      <c r="Q54" s="1452"/>
      <c r="R54" s="1452"/>
      <c r="S54" s="1452"/>
      <c r="T54" s="1452"/>
      <c r="U54" s="1452"/>
      <c r="V54" s="1452"/>
      <c r="W54" s="1452"/>
      <c r="X54" s="1452"/>
      <c r="Y54" s="1452"/>
      <c r="Z54" s="1452"/>
      <c r="AA54" s="1452"/>
      <c r="AB54" s="1452"/>
      <c r="AC54" s="1452"/>
      <c r="AD54" s="1452"/>
      <c r="AE54" s="1452"/>
      <c r="AF54" s="1452"/>
      <c r="AG54" s="1452"/>
      <c r="AH54" s="1452"/>
      <c r="AI54" s="1452"/>
      <c r="AJ54" s="1452"/>
      <c r="AK54" s="1452"/>
      <c r="AL54" s="1452"/>
      <c r="AM54" s="1452"/>
      <c r="AN54" s="1452"/>
      <c r="AO54" s="1452"/>
      <c r="AP54" s="1452"/>
      <c r="AQ54" s="1452"/>
      <c r="AR54" s="1452"/>
    </row>
    <row r="55" spans="1:44" ht="14.25" hidden="1" x14ac:dyDescent="0.2">
      <c r="A55" s="28"/>
      <c r="B55" s="28"/>
      <c r="C55" s="440"/>
      <c r="D55" s="28"/>
      <c r="E55" s="28"/>
      <c r="F55" s="28"/>
      <c r="G55" s="440"/>
      <c r="H55" s="1451"/>
      <c r="I55" s="1452"/>
      <c r="J55" s="1452"/>
      <c r="K55" s="1452"/>
      <c r="L55" s="1452"/>
      <c r="M55" s="1452"/>
      <c r="N55" s="1452"/>
      <c r="O55" s="1452"/>
      <c r="P55" s="1452"/>
      <c r="Q55" s="1452"/>
      <c r="R55" s="1452"/>
      <c r="S55" s="1452"/>
      <c r="T55" s="1452"/>
      <c r="U55" s="1452"/>
      <c r="V55" s="1452"/>
      <c r="W55" s="1452"/>
      <c r="X55" s="1452"/>
      <c r="Y55" s="1452"/>
      <c r="Z55" s="1452"/>
      <c r="AA55" s="1452"/>
      <c r="AB55" s="1452"/>
      <c r="AC55" s="1452"/>
      <c r="AD55" s="1452"/>
      <c r="AE55" s="1452"/>
      <c r="AF55" s="1452"/>
      <c r="AG55" s="1452"/>
      <c r="AH55" s="1452"/>
      <c r="AI55" s="1452"/>
      <c r="AJ55" s="1452"/>
      <c r="AK55" s="1452"/>
      <c r="AL55" s="1452"/>
      <c r="AM55" s="1452"/>
      <c r="AN55" s="1452"/>
      <c r="AO55" s="1452"/>
      <c r="AP55" s="1452"/>
      <c r="AQ55" s="1452"/>
      <c r="AR55" s="1452"/>
    </row>
    <row r="56" spans="1:44" ht="14.25" hidden="1" x14ac:dyDescent="0.2">
      <c r="A56" s="28"/>
      <c r="B56" s="28"/>
      <c r="C56" s="440"/>
      <c r="D56" s="28"/>
      <c r="E56" s="28"/>
      <c r="F56" s="28"/>
      <c r="G56" s="440"/>
      <c r="H56" s="1451"/>
      <c r="I56" s="1452"/>
      <c r="J56" s="1452"/>
      <c r="K56" s="1452"/>
      <c r="L56" s="1452"/>
      <c r="M56" s="1452"/>
      <c r="N56" s="1452"/>
      <c r="O56" s="1452"/>
      <c r="P56" s="1452"/>
      <c r="Q56" s="1452"/>
      <c r="R56" s="1452"/>
      <c r="S56" s="1452"/>
      <c r="T56" s="1452"/>
      <c r="U56" s="1452"/>
      <c r="V56" s="1452"/>
      <c r="W56" s="1452"/>
      <c r="X56" s="1452"/>
      <c r="Y56" s="1452"/>
      <c r="Z56" s="1452"/>
      <c r="AA56" s="1452"/>
      <c r="AB56" s="1452"/>
      <c r="AC56" s="1452"/>
      <c r="AD56" s="1452"/>
      <c r="AE56" s="1452"/>
      <c r="AF56" s="1452"/>
      <c r="AG56" s="1452"/>
      <c r="AH56" s="1452"/>
      <c r="AI56" s="1452"/>
      <c r="AJ56" s="1452"/>
      <c r="AK56" s="1452"/>
      <c r="AL56" s="1452"/>
      <c r="AM56" s="1452"/>
      <c r="AN56" s="1452"/>
      <c r="AO56" s="1452"/>
      <c r="AP56" s="1452"/>
      <c r="AQ56" s="1452"/>
      <c r="AR56" s="1452"/>
    </row>
    <row r="57" spans="1:44" ht="20.25" hidden="1" customHeight="1" x14ac:dyDescent="0.2">
      <c r="A57" s="28"/>
      <c r="B57" s="28"/>
      <c r="C57" s="440"/>
      <c r="D57" s="28"/>
      <c r="E57" s="28"/>
      <c r="F57" s="28"/>
      <c r="G57" s="440"/>
      <c r="H57" s="1451"/>
      <c r="I57" s="1452"/>
      <c r="J57" s="1452"/>
      <c r="K57" s="1452"/>
      <c r="L57" s="1452"/>
      <c r="M57" s="1452"/>
      <c r="N57" s="1452"/>
      <c r="O57" s="1452"/>
      <c r="P57" s="1452"/>
      <c r="Q57" s="1452"/>
      <c r="R57" s="1452"/>
      <c r="S57" s="1452"/>
      <c r="T57" s="1452"/>
      <c r="U57" s="1452"/>
      <c r="V57" s="1452"/>
      <c r="W57" s="1452"/>
      <c r="X57" s="1452"/>
      <c r="Y57" s="1452"/>
      <c r="Z57" s="1452"/>
      <c r="AA57" s="1452"/>
      <c r="AB57" s="1452"/>
      <c r="AC57" s="1452"/>
      <c r="AD57" s="1452"/>
      <c r="AE57" s="1452"/>
      <c r="AF57" s="1452"/>
      <c r="AG57" s="1452"/>
      <c r="AH57" s="1452"/>
      <c r="AI57" s="1452"/>
      <c r="AJ57" s="1452"/>
      <c r="AK57" s="1452"/>
      <c r="AL57" s="1452"/>
      <c r="AM57" s="1452"/>
      <c r="AN57" s="1452"/>
      <c r="AO57" s="1452"/>
      <c r="AP57" s="1452"/>
      <c r="AQ57" s="1452"/>
      <c r="AR57" s="1452"/>
    </row>
    <row r="58" spans="1:44" ht="16.5" hidden="1" x14ac:dyDescent="0.25">
      <c r="A58" s="28"/>
      <c r="B58" s="28"/>
      <c r="C58" s="440"/>
      <c r="D58" s="28"/>
      <c r="E58" s="28"/>
      <c r="F58" s="28"/>
      <c r="G58" s="440"/>
      <c r="H58" s="1453" t="s">
        <v>361</v>
      </c>
      <c r="I58" s="1453"/>
      <c r="J58" s="1453"/>
      <c r="K58" s="1453"/>
      <c r="L58" s="1453"/>
      <c r="M58" s="1453"/>
      <c r="N58" s="1453"/>
      <c r="O58" s="1453"/>
      <c r="P58" s="1453"/>
      <c r="Q58" s="1453"/>
      <c r="R58" s="1453"/>
      <c r="S58" s="1453"/>
      <c r="T58" s="1453"/>
      <c r="U58" s="1453"/>
      <c r="V58" s="1453"/>
      <c r="W58" s="1453"/>
      <c r="X58" s="1453"/>
      <c r="Y58" s="1453"/>
      <c r="Z58" s="1453"/>
      <c r="AA58" s="1453"/>
      <c r="AB58" s="1453"/>
      <c r="AC58" s="1453"/>
      <c r="AD58" s="1453"/>
      <c r="AE58" s="1453"/>
      <c r="AF58" s="1453"/>
      <c r="AG58" s="1453"/>
      <c r="AH58" s="1453"/>
      <c r="AI58" s="1453"/>
      <c r="AJ58" s="1453"/>
      <c r="AK58" s="1453"/>
      <c r="AL58" s="1453"/>
      <c r="AM58" s="1453"/>
      <c r="AN58" s="1453"/>
      <c r="AO58" s="1453"/>
      <c r="AP58" s="1453"/>
      <c r="AQ58" s="1453"/>
      <c r="AR58" s="1454"/>
    </row>
    <row r="59" spans="1:44" ht="14.25" hidden="1" x14ac:dyDescent="0.2">
      <c r="A59" s="28"/>
      <c r="B59" s="28"/>
      <c r="C59" s="440"/>
      <c r="D59" s="28"/>
      <c r="E59" s="28"/>
      <c r="F59" s="28"/>
      <c r="G59" s="440"/>
      <c r="H59" s="1451"/>
      <c r="I59" s="1452"/>
      <c r="J59" s="1452"/>
      <c r="K59" s="1452"/>
      <c r="L59" s="1452"/>
      <c r="M59" s="1452"/>
      <c r="N59" s="1452"/>
      <c r="O59" s="1452"/>
      <c r="P59" s="1452"/>
      <c r="Q59" s="1452"/>
      <c r="R59" s="1452"/>
      <c r="S59" s="1452"/>
      <c r="T59" s="1452"/>
      <c r="U59" s="1452"/>
      <c r="V59" s="1452"/>
      <c r="W59" s="1452"/>
      <c r="X59" s="1452"/>
      <c r="Y59" s="1452"/>
      <c r="Z59" s="1452"/>
      <c r="AA59" s="1452"/>
      <c r="AB59" s="1452"/>
      <c r="AC59" s="1452"/>
      <c r="AD59" s="1452"/>
      <c r="AE59" s="1452"/>
      <c r="AF59" s="1452"/>
      <c r="AG59" s="1452"/>
      <c r="AH59" s="1452"/>
      <c r="AI59" s="1452"/>
      <c r="AJ59" s="1452"/>
      <c r="AK59" s="1452"/>
      <c r="AL59" s="1452"/>
      <c r="AM59" s="1452"/>
      <c r="AN59" s="1452"/>
      <c r="AO59" s="1452"/>
      <c r="AP59" s="1452"/>
      <c r="AQ59" s="1452"/>
      <c r="AR59" s="1452"/>
    </row>
    <row r="60" spans="1:44" ht="14.25" hidden="1" x14ac:dyDescent="0.2">
      <c r="A60" s="28"/>
      <c r="B60" s="28"/>
      <c r="C60" s="440"/>
      <c r="D60" s="28"/>
      <c r="E60" s="28"/>
      <c r="F60" s="28"/>
      <c r="G60" s="440"/>
      <c r="H60" s="1451"/>
      <c r="I60" s="1452"/>
      <c r="J60" s="1452"/>
      <c r="K60" s="1452"/>
      <c r="L60" s="1452"/>
      <c r="M60" s="1452"/>
      <c r="N60" s="1452"/>
      <c r="O60" s="1452"/>
      <c r="P60" s="1452"/>
      <c r="Q60" s="1452"/>
      <c r="R60" s="1452"/>
      <c r="S60" s="1452"/>
      <c r="T60" s="1452"/>
      <c r="U60" s="1452"/>
      <c r="V60" s="1452"/>
      <c r="W60" s="1452"/>
      <c r="X60" s="1452"/>
      <c r="Y60" s="1452"/>
      <c r="Z60" s="1452"/>
      <c r="AA60" s="1452"/>
      <c r="AB60" s="1452"/>
      <c r="AC60" s="1452"/>
      <c r="AD60" s="1452"/>
      <c r="AE60" s="1452"/>
      <c r="AF60" s="1452"/>
      <c r="AG60" s="1452"/>
      <c r="AH60" s="1452"/>
      <c r="AI60" s="1452"/>
      <c r="AJ60" s="1452"/>
      <c r="AK60" s="1452"/>
      <c r="AL60" s="1452"/>
      <c r="AM60" s="1452"/>
      <c r="AN60" s="1452"/>
      <c r="AO60" s="1452"/>
      <c r="AP60" s="1452"/>
      <c r="AQ60" s="1452"/>
      <c r="AR60" s="1452"/>
    </row>
    <row r="61" spans="1:44" ht="14.25" hidden="1" x14ac:dyDescent="0.2">
      <c r="A61" s="28"/>
      <c r="B61" s="28"/>
      <c r="C61" s="440"/>
      <c r="D61" s="28"/>
      <c r="E61" s="28"/>
      <c r="F61" s="28"/>
      <c r="G61" s="440"/>
      <c r="H61" s="1451"/>
      <c r="I61" s="1452"/>
      <c r="J61" s="1452"/>
      <c r="K61" s="1452"/>
      <c r="L61" s="1452"/>
      <c r="M61" s="1452"/>
      <c r="N61" s="1452"/>
      <c r="O61" s="1452"/>
      <c r="P61" s="1452"/>
      <c r="Q61" s="1452"/>
      <c r="R61" s="1452"/>
      <c r="S61" s="1452"/>
      <c r="T61" s="1452"/>
      <c r="U61" s="1452"/>
      <c r="V61" s="1452"/>
      <c r="W61" s="1452"/>
      <c r="X61" s="1452"/>
      <c r="Y61" s="1452"/>
      <c r="Z61" s="1452"/>
      <c r="AA61" s="1452"/>
      <c r="AB61" s="1452"/>
      <c r="AC61" s="1452"/>
      <c r="AD61" s="1452"/>
      <c r="AE61" s="1452"/>
      <c r="AF61" s="1452"/>
      <c r="AG61" s="1452"/>
      <c r="AH61" s="1452"/>
      <c r="AI61" s="1452"/>
      <c r="AJ61" s="1452"/>
      <c r="AK61" s="1452"/>
      <c r="AL61" s="1452"/>
      <c r="AM61" s="1452"/>
      <c r="AN61" s="1452"/>
      <c r="AO61" s="1452"/>
      <c r="AP61" s="1452"/>
      <c r="AQ61" s="1452"/>
      <c r="AR61" s="1452"/>
    </row>
    <row r="62" spans="1:44" ht="14.25" hidden="1" x14ac:dyDescent="0.2">
      <c r="A62" s="28"/>
      <c r="B62" s="28"/>
      <c r="C62" s="440"/>
      <c r="D62" s="28"/>
      <c r="E62" s="28"/>
      <c r="F62" s="28"/>
      <c r="G62" s="440"/>
      <c r="H62" s="1451"/>
      <c r="I62" s="1452"/>
      <c r="J62" s="1452"/>
      <c r="K62" s="1452"/>
      <c r="L62" s="1452"/>
      <c r="M62" s="1452"/>
      <c r="N62" s="1452"/>
      <c r="O62" s="1452"/>
      <c r="P62" s="1452"/>
      <c r="Q62" s="1452"/>
      <c r="R62" s="1452"/>
      <c r="S62" s="1452"/>
      <c r="T62" s="1452"/>
      <c r="U62" s="1452"/>
      <c r="V62" s="1452"/>
      <c r="W62" s="1452"/>
      <c r="X62" s="1452"/>
      <c r="Y62" s="1452"/>
      <c r="Z62" s="1452"/>
      <c r="AA62" s="1452"/>
      <c r="AB62" s="1452"/>
      <c r="AC62" s="1452"/>
      <c r="AD62" s="1452"/>
      <c r="AE62" s="1452"/>
      <c r="AF62" s="1452"/>
      <c r="AG62" s="1452"/>
      <c r="AH62" s="1452"/>
      <c r="AI62" s="1452"/>
      <c r="AJ62" s="1452"/>
      <c r="AK62" s="1452"/>
      <c r="AL62" s="1452"/>
      <c r="AM62" s="1452"/>
      <c r="AN62" s="1452"/>
      <c r="AO62" s="1452"/>
      <c r="AP62" s="1452"/>
      <c r="AQ62" s="1452"/>
      <c r="AR62" s="1452"/>
    </row>
    <row r="63" spans="1:44" ht="14.25" hidden="1" x14ac:dyDescent="0.2">
      <c r="A63" s="28"/>
      <c r="B63" s="28"/>
      <c r="C63" s="440"/>
      <c r="D63" s="28"/>
      <c r="E63" s="28"/>
      <c r="F63" s="28"/>
      <c r="G63" s="440"/>
      <c r="H63" s="1451"/>
      <c r="I63" s="1452"/>
      <c r="J63" s="1452"/>
      <c r="K63" s="1452"/>
      <c r="L63" s="1452"/>
      <c r="M63" s="1452"/>
      <c r="N63" s="1452"/>
      <c r="O63" s="1452"/>
      <c r="P63" s="1452"/>
      <c r="Q63" s="1452"/>
      <c r="R63" s="1452"/>
      <c r="S63" s="1452"/>
      <c r="T63" s="1452"/>
      <c r="U63" s="1452"/>
      <c r="V63" s="1452"/>
      <c r="W63" s="1452"/>
      <c r="X63" s="1452"/>
      <c r="Y63" s="1452"/>
      <c r="Z63" s="1452"/>
      <c r="AA63" s="1452"/>
      <c r="AB63" s="1452"/>
      <c r="AC63" s="1452"/>
      <c r="AD63" s="1452"/>
      <c r="AE63" s="1452"/>
      <c r="AF63" s="1452"/>
      <c r="AG63" s="1452"/>
      <c r="AH63" s="1452"/>
      <c r="AI63" s="1452"/>
      <c r="AJ63" s="1452"/>
      <c r="AK63" s="1452"/>
      <c r="AL63" s="1452"/>
      <c r="AM63" s="1452"/>
      <c r="AN63" s="1452"/>
      <c r="AO63" s="1452"/>
      <c r="AP63" s="1452"/>
      <c r="AQ63" s="1452"/>
      <c r="AR63" s="1452"/>
    </row>
    <row r="64" spans="1:44" ht="14.25" hidden="1" x14ac:dyDescent="0.2">
      <c r="A64" s="28"/>
      <c r="B64" s="28"/>
      <c r="C64" s="440"/>
      <c r="D64" s="28"/>
      <c r="E64" s="28"/>
      <c r="F64" s="28"/>
      <c r="G64" s="440"/>
      <c r="H64" s="1451"/>
      <c r="I64" s="1452"/>
      <c r="J64" s="1452"/>
      <c r="K64" s="1452"/>
      <c r="L64" s="1452"/>
      <c r="M64" s="1452"/>
      <c r="N64" s="1452"/>
      <c r="O64" s="1452"/>
      <c r="P64" s="1452"/>
      <c r="Q64" s="1452"/>
      <c r="R64" s="1452"/>
      <c r="S64" s="1452"/>
      <c r="T64" s="1452"/>
      <c r="U64" s="1452"/>
      <c r="V64" s="1452"/>
      <c r="W64" s="1452"/>
      <c r="X64" s="1452"/>
      <c r="Y64" s="1452"/>
      <c r="Z64" s="1452"/>
      <c r="AA64" s="1452"/>
      <c r="AB64" s="1452"/>
      <c r="AC64" s="1452"/>
      <c r="AD64" s="1452"/>
      <c r="AE64" s="1452"/>
      <c r="AF64" s="1452"/>
      <c r="AG64" s="1452"/>
      <c r="AH64" s="1452"/>
      <c r="AI64" s="1452"/>
      <c r="AJ64" s="1452"/>
      <c r="AK64" s="1452"/>
      <c r="AL64" s="1452"/>
      <c r="AM64" s="1452"/>
      <c r="AN64" s="1452"/>
      <c r="AO64" s="1452"/>
      <c r="AP64" s="1452"/>
      <c r="AQ64" s="1452"/>
      <c r="AR64" s="1452"/>
    </row>
    <row r="65" spans="1:44" ht="14.25" hidden="1" x14ac:dyDescent="0.2">
      <c r="A65" s="28"/>
      <c r="B65" s="28"/>
      <c r="C65" s="440"/>
      <c r="D65" s="28"/>
      <c r="E65" s="28"/>
      <c r="F65" s="28"/>
      <c r="G65" s="440"/>
      <c r="H65" s="1451"/>
      <c r="I65" s="1452"/>
      <c r="J65" s="1452"/>
      <c r="K65" s="1452"/>
      <c r="L65" s="1452"/>
      <c r="M65" s="1452"/>
      <c r="N65" s="1452"/>
      <c r="O65" s="1452"/>
      <c r="P65" s="1452"/>
      <c r="Q65" s="1452"/>
      <c r="R65" s="1452"/>
      <c r="S65" s="1452"/>
      <c r="T65" s="1452"/>
      <c r="U65" s="1452"/>
      <c r="V65" s="1452"/>
      <c r="W65" s="1452"/>
      <c r="X65" s="1452"/>
      <c r="Y65" s="1452"/>
      <c r="Z65" s="1452"/>
      <c r="AA65" s="1452"/>
      <c r="AB65" s="1452"/>
      <c r="AC65" s="1452"/>
      <c r="AD65" s="1452"/>
      <c r="AE65" s="1452"/>
      <c r="AF65" s="1452"/>
      <c r="AG65" s="1452"/>
      <c r="AH65" s="1452"/>
      <c r="AI65" s="1452"/>
      <c r="AJ65" s="1452"/>
      <c r="AK65" s="1452"/>
      <c r="AL65" s="1452"/>
      <c r="AM65" s="1452"/>
      <c r="AN65" s="1452"/>
      <c r="AO65" s="1452"/>
      <c r="AP65" s="1452"/>
      <c r="AQ65" s="1452"/>
      <c r="AR65" s="1452"/>
    </row>
    <row r="66" spans="1:44" ht="14.25" hidden="1" x14ac:dyDescent="0.2">
      <c r="A66" s="28"/>
      <c r="B66" s="28"/>
      <c r="C66" s="440"/>
      <c r="D66" s="28"/>
      <c r="E66" s="28"/>
      <c r="F66" s="28"/>
      <c r="G66" s="440"/>
      <c r="H66" s="1451"/>
      <c r="I66" s="1452"/>
      <c r="J66" s="1452"/>
      <c r="K66" s="1452"/>
      <c r="L66" s="1452"/>
      <c r="M66" s="1452"/>
      <c r="N66" s="1452"/>
      <c r="O66" s="1452"/>
      <c r="P66" s="1452"/>
      <c r="Q66" s="1452"/>
      <c r="R66" s="1452"/>
      <c r="S66" s="1452"/>
      <c r="T66" s="1452"/>
      <c r="U66" s="1452"/>
      <c r="V66" s="1452"/>
      <c r="W66" s="1452"/>
      <c r="X66" s="1452"/>
      <c r="Y66" s="1452"/>
      <c r="Z66" s="1452"/>
      <c r="AA66" s="1452"/>
      <c r="AB66" s="1452"/>
      <c r="AC66" s="1452"/>
      <c r="AD66" s="1452"/>
      <c r="AE66" s="1452"/>
      <c r="AF66" s="1452"/>
      <c r="AG66" s="1452"/>
      <c r="AH66" s="1452"/>
      <c r="AI66" s="1452"/>
      <c r="AJ66" s="1452"/>
      <c r="AK66" s="1452"/>
      <c r="AL66" s="1452"/>
      <c r="AM66" s="1452"/>
      <c r="AN66" s="1452"/>
      <c r="AO66" s="1452"/>
      <c r="AP66" s="1452"/>
      <c r="AQ66" s="1452"/>
      <c r="AR66" s="1452"/>
    </row>
    <row r="67" spans="1:44" ht="14.25" hidden="1" x14ac:dyDescent="0.2">
      <c r="A67" s="28"/>
      <c r="B67" s="28"/>
      <c r="C67" s="440"/>
      <c r="D67" s="28"/>
      <c r="E67" s="28"/>
      <c r="F67" s="28"/>
      <c r="G67" s="440"/>
      <c r="H67" s="1451"/>
      <c r="I67" s="1452"/>
      <c r="J67" s="1452"/>
      <c r="K67" s="1452"/>
      <c r="L67" s="1452"/>
      <c r="M67" s="1452"/>
      <c r="N67" s="1452"/>
      <c r="O67" s="1452"/>
      <c r="P67" s="1452"/>
      <c r="Q67" s="1452"/>
      <c r="R67" s="1452"/>
      <c r="S67" s="1452"/>
      <c r="T67" s="1452"/>
      <c r="U67" s="1452"/>
      <c r="V67" s="1452"/>
      <c r="W67" s="1452"/>
      <c r="X67" s="1452"/>
      <c r="Y67" s="1452"/>
      <c r="Z67" s="1452"/>
      <c r="AA67" s="1452"/>
      <c r="AB67" s="1452"/>
      <c r="AC67" s="1452"/>
      <c r="AD67" s="1452"/>
      <c r="AE67" s="1452"/>
      <c r="AF67" s="1452"/>
      <c r="AG67" s="1452"/>
      <c r="AH67" s="1452"/>
      <c r="AI67" s="1452"/>
      <c r="AJ67" s="1452"/>
      <c r="AK67" s="1452"/>
      <c r="AL67" s="1452"/>
      <c r="AM67" s="1452"/>
      <c r="AN67" s="1452"/>
      <c r="AO67" s="1452"/>
      <c r="AP67" s="1452"/>
      <c r="AQ67" s="1452"/>
      <c r="AR67" s="1452"/>
    </row>
    <row r="68" spans="1:44" ht="14.25" hidden="1" x14ac:dyDescent="0.2">
      <c r="A68" s="28"/>
      <c r="B68" s="28"/>
      <c r="C68" s="440"/>
      <c r="D68" s="28"/>
      <c r="E68" s="28"/>
      <c r="F68" s="28"/>
      <c r="G68" s="440"/>
      <c r="H68" s="1451"/>
      <c r="I68" s="1452"/>
      <c r="J68" s="1452"/>
      <c r="K68" s="1452"/>
      <c r="L68" s="1452"/>
      <c r="M68" s="1452"/>
      <c r="N68" s="1452"/>
      <c r="O68" s="1452"/>
      <c r="P68" s="1452"/>
      <c r="Q68" s="1452"/>
      <c r="R68" s="1452"/>
      <c r="S68" s="1452"/>
      <c r="T68" s="1452"/>
      <c r="U68" s="1452"/>
      <c r="V68" s="1452"/>
      <c r="W68" s="1452"/>
      <c r="X68" s="1452"/>
      <c r="Y68" s="1452"/>
      <c r="Z68" s="1452"/>
      <c r="AA68" s="1452"/>
      <c r="AB68" s="1452"/>
      <c r="AC68" s="1452"/>
      <c r="AD68" s="1452"/>
      <c r="AE68" s="1452"/>
      <c r="AF68" s="1452"/>
      <c r="AG68" s="1452"/>
      <c r="AH68" s="1452"/>
      <c r="AI68" s="1452"/>
      <c r="AJ68" s="1452"/>
      <c r="AK68" s="1452"/>
      <c r="AL68" s="1452"/>
      <c r="AM68" s="1452"/>
      <c r="AN68" s="1452"/>
      <c r="AO68" s="1452"/>
      <c r="AP68" s="1452"/>
      <c r="AQ68" s="1452"/>
      <c r="AR68" s="1452"/>
    </row>
    <row r="69" spans="1:44" ht="14.25" hidden="1" x14ac:dyDescent="0.2">
      <c r="A69" s="28"/>
      <c r="B69" s="28"/>
      <c r="C69" s="440"/>
      <c r="D69" s="28"/>
      <c r="E69" s="28"/>
      <c r="F69" s="28"/>
      <c r="G69" s="440"/>
      <c r="H69" s="1451"/>
      <c r="I69" s="1452"/>
      <c r="J69" s="1452"/>
      <c r="K69" s="1452"/>
      <c r="L69" s="1452"/>
      <c r="M69" s="1452"/>
      <c r="N69" s="1452"/>
      <c r="O69" s="1452"/>
      <c r="P69" s="1452"/>
      <c r="Q69" s="1452"/>
      <c r="R69" s="1452"/>
      <c r="S69" s="1452"/>
      <c r="T69" s="1452"/>
      <c r="U69" s="1452"/>
      <c r="V69" s="1452"/>
      <c r="W69" s="1452"/>
      <c r="X69" s="1452"/>
      <c r="Y69" s="1452"/>
      <c r="Z69" s="1452"/>
      <c r="AA69" s="1452"/>
      <c r="AB69" s="1452"/>
      <c r="AC69" s="1452"/>
      <c r="AD69" s="1452"/>
      <c r="AE69" s="1452"/>
      <c r="AF69" s="1452"/>
      <c r="AG69" s="1452"/>
      <c r="AH69" s="1452"/>
      <c r="AI69" s="1452"/>
      <c r="AJ69" s="1452"/>
      <c r="AK69" s="1452"/>
      <c r="AL69" s="1452"/>
      <c r="AM69" s="1452"/>
      <c r="AN69" s="1452"/>
      <c r="AO69" s="1452"/>
      <c r="AP69" s="1452"/>
      <c r="AQ69" s="1452"/>
      <c r="AR69" s="1452"/>
    </row>
    <row r="70" spans="1:44" ht="14.25" hidden="1" x14ac:dyDescent="0.2">
      <c r="A70" s="28"/>
      <c r="B70" s="28"/>
      <c r="C70" s="440"/>
      <c r="D70" s="28"/>
      <c r="E70" s="28"/>
      <c r="F70" s="28"/>
      <c r="G70" s="440"/>
      <c r="H70" s="1451"/>
      <c r="I70" s="1452"/>
      <c r="J70" s="1452"/>
      <c r="K70" s="1452"/>
      <c r="L70" s="1452"/>
      <c r="M70" s="1452"/>
      <c r="N70" s="1452"/>
      <c r="O70" s="1452"/>
      <c r="P70" s="1452"/>
      <c r="Q70" s="1452"/>
      <c r="R70" s="1452"/>
      <c r="S70" s="1452"/>
      <c r="T70" s="1452"/>
      <c r="U70" s="1452"/>
      <c r="V70" s="1452"/>
      <c r="W70" s="1452"/>
      <c r="X70" s="1452"/>
      <c r="Y70" s="1452"/>
      <c r="Z70" s="1452"/>
      <c r="AA70" s="1452"/>
      <c r="AB70" s="1452"/>
      <c r="AC70" s="1452"/>
      <c r="AD70" s="1452"/>
      <c r="AE70" s="1452"/>
      <c r="AF70" s="1452"/>
      <c r="AG70" s="1452"/>
      <c r="AH70" s="1452"/>
      <c r="AI70" s="1452"/>
      <c r="AJ70" s="1452"/>
      <c r="AK70" s="1452"/>
      <c r="AL70" s="1452"/>
      <c r="AM70" s="1452"/>
      <c r="AN70" s="1452"/>
      <c r="AO70" s="1452"/>
      <c r="AP70" s="1452"/>
      <c r="AQ70" s="1452"/>
      <c r="AR70" s="1452"/>
    </row>
    <row r="71" spans="1:44" ht="14.25" hidden="1" x14ac:dyDescent="0.2">
      <c r="A71" s="28"/>
      <c r="B71" s="28"/>
      <c r="C71" s="440"/>
      <c r="D71" s="28"/>
      <c r="E71" s="28"/>
      <c r="F71" s="28"/>
      <c r="G71" s="440"/>
      <c r="H71" s="1451"/>
      <c r="I71" s="1452"/>
      <c r="J71" s="1452"/>
      <c r="K71" s="1452"/>
      <c r="L71" s="1452"/>
      <c r="M71" s="1452"/>
      <c r="N71" s="1452"/>
      <c r="O71" s="1452"/>
      <c r="P71" s="1452"/>
      <c r="Q71" s="1452"/>
      <c r="R71" s="1452"/>
      <c r="S71" s="1452"/>
      <c r="T71" s="1452"/>
      <c r="U71" s="1452"/>
      <c r="V71" s="1452"/>
      <c r="W71" s="1452"/>
      <c r="X71" s="1452"/>
      <c r="Y71" s="1452"/>
      <c r="Z71" s="1452"/>
      <c r="AA71" s="1452"/>
      <c r="AB71" s="1452"/>
      <c r="AC71" s="1452"/>
      <c r="AD71" s="1452"/>
      <c r="AE71" s="1452"/>
      <c r="AF71" s="1452"/>
      <c r="AG71" s="1452"/>
      <c r="AH71" s="1452"/>
      <c r="AI71" s="1452"/>
      <c r="AJ71" s="1452"/>
      <c r="AK71" s="1452"/>
      <c r="AL71" s="1452"/>
      <c r="AM71" s="1452"/>
      <c r="AN71" s="1452"/>
      <c r="AO71" s="1452"/>
      <c r="AP71" s="1452"/>
      <c r="AQ71" s="1452"/>
      <c r="AR71" s="1452"/>
    </row>
    <row r="72" spans="1:44" ht="14.25" hidden="1" x14ac:dyDescent="0.2">
      <c r="A72" s="28"/>
      <c r="B72" s="28"/>
      <c r="C72" s="440"/>
      <c r="D72" s="28"/>
      <c r="E72" s="28"/>
      <c r="F72" s="28"/>
      <c r="G72" s="440"/>
      <c r="H72" s="1451"/>
      <c r="I72" s="1452"/>
      <c r="J72" s="1452"/>
      <c r="K72" s="1452"/>
      <c r="L72" s="1452"/>
      <c r="M72" s="1452"/>
      <c r="N72" s="1452"/>
      <c r="O72" s="1452"/>
      <c r="P72" s="1452"/>
      <c r="Q72" s="1452"/>
      <c r="R72" s="1452"/>
      <c r="S72" s="1452"/>
      <c r="T72" s="1452"/>
      <c r="U72" s="1452"/>
      <c r="V72" s="1452"/>
      <c r="W72" s="1452"/>
      <c r="X72" s="1452"/>
      <c r="Y72" s="1452"/>
      <c r="Z72" s="1452"/>
      <c r="AA72" s="1452"/>
      <c r="AB72" s="1452"/>
      <c r="AC72" s="1452"/>
      <c r="AD72" s="1452"/>
      <c r="AE72" s="1452"/>
      <c r="AF72" s="1452"/>
      <c r="AG72" s="1452"/>
      <c r="AH72" s="1452"/>
      <c r="AI72" s="1452"/>
      <c r="AJ72" s="1452"/>
      <c r="AK72" s="1452"/>
      <c r="AL72" s="1452"/>
      <c r="AM72" s="1452"/>
      <c r="AN72" s="1452"/>
      <c r="AO72" s="1452"/>
      <c r="AP72" s="1452"/>
      <c r="AQ72" s="1452"/>
      <c r="AR72" s="1452"/>
    </row>
    <row r="73" spans="1:44" ht="14.25" hidden="1" x14ac:dyDescent="0.2">
      <c r="A73" s="28"/>
      <c r="B73" s="28"/>
      <c r="C73" s="440"/>
      <c r="D73" s="28"/>
      <c r="E73" s="28"/>
      <c r="F73" s="28"/>
      <c r="G73" s="440"/>
      <c r="H73" s="1451"/>
      <c r="I73" s="1452"/>
      <c r="J73" s="1452"/>
      <c r="K73" s="1452"/>
      <c r="L73" s="1452"/>
      <c r="M73" s="1452"/>
      <c r="N73" s="1452"/>
      <c r="O73" s="1452"/>
      <c r="P73" s="1452"/>
      <c r="Q73" s="1452"/>
      <c r="R73" s="1452"/>
      <c r="S73" s="1452"/>
      <c r="T73" s="1452"/>
      <c r="U73" s="1452"/>
      <c r="V73" s="1452"/>
      <c r="W73" s="1452"/>
      <c r="X73" s="1452"/>
      <c r="Y73" s="1452"/>
      <c r="Z73" s="1452"/>
      <c r="AA73" s="1452"/>
      <c r="AB73" s="1452"/>
      <c r="AC73" s="1452"/>
      <c r="AD73" s="1452"/>
      <c r="AE73" s="1452"/>
      <c r="AF73" s="1452"/>
      <c r="AG73" s="1452"/>
      <c r="AH73" s="1452"/>
      <c r="AI73" s="1452"/>
      <c r="AJ73" s="1452"/>
      <c r="AK73" s="1452"/>
      <c r="AL73" s="1452"/>
      <c r="AM73" s="1452"/>
      <c r="AN73" s="1452"/>
      <c r="AO73" s="1452"/>
      <c r="AP73" s="1452"/>
      <c r="AQ73" s="1452"/>
      <c r="AR73" s="1452"/>
    </row>
    <row r="74" spans="1:44" ht="14.25" hidden="1" x14ac:dyDescent="0.2">
      <c r="A74" s="28"/>
      <c r="B74" s="28"/>
      <c r="C74" s="440"/>
      <c r="D74" s="28"/>
      <c r="E74" s="28"/>
      <c r="F74" s="28"/>
      <c r="G74" s="440"/>
      <c r="H74" s="1451"/>
      <c r="I74" s="1452"/>
      <c r="J74" s="1452"/>
      <c r="K74" s="1452"/>
      <c r="L74" s="1452"/>
      <c r="M74" s="1452"/>
      <c r="N74" s="1452"/>
      <c r="O74" s="1452"/>
      <c r="P74" s="1452"/>
      <c r="Q74" s="1452"/>
      <c r="R74" s="1452"/>
      <c r="S74" s="1452"/>
      <c r="T74" s="1452"/>
      <c r="U74" s="1452"/>
      <c r="V74" s="1452"/>
      <c r="W74" s="1452"/>
      <c r="X74" s="1452"/>
      <c r="Y74" s="1452"/>
      <c r="Z74" s="1452"/>
      <c r="AA74" s="1452"/>
      <c r="AB74" s="1452"/>
      <c r="AC74" s="1452"/>
      <c r="AD74" s="1452"/>
      <c r="AE74" s="1452"/>
      <c r="AF74" s="1452"/>
      <c r="AG74" s="1452"/>
      <c r="AH74" s="1452"/>
      <c r="AI74" s="1452"/>
      <c r="AJ74" s="1452"/>
      <c r="AK74" s="1452"/>
      <c r="AL74" s="1452"/>
      <c r="AM74" s="1452"/>
      <c r="AN74" s="1452"/>
      <c r="AO74" s="1452"/>
      <c r="AP74" s="1452"/>
      <c r="AQ74" s="1452"/>
      <c r="AR74" s="1452"/>
    </row>
    <row r="75" spans="1:44" ht="14.25" hidden="1" x14ac:dyDescent="0.2">
      <c r="A75" s="28"/>
      <c r="B75" s="28"/>
      <c r="C75" s="440"/>
      <c r="D75" s="28"/>
      <c r="E75" s="28"/>
      <c r="F75" s="28"/>
      <c r="G75" s="440"/>
      <c r="H75" s="1451"/>
      <c r="I75" s="1452"/>
      <c r="J75" s="1452"/>
      <c r="K75" s="1452"/>
      <c r="L75" s="1452"/>
      <c r="M75" s="1452"/>
      <c r="N75" s="1452"/>
      <c r="O75" s="1452"/>
      <c r="P75" s="1452"/>
      <c r="Q75" s="1452"/>
      <c r="R75" s="1452"/>
      <c r="S75" s="1452"/>
      <c r="T75" s="1452"/>
      <c r="U75" s="1452"/>
      <c r="V75" s="1452"/>
      <c r="W75" s="1452"/>
      <c r="X75" s="1452"/>
      <c r="Y75" s="1452"/>
      <c r="Z75" s="1452"/>
      <c r="AA75" s="1452"/>
      <c r="AB75" s="1452"/>
      <c r="AC75" s="1452"/>
      <c r="AD75" s="1452"/>
      <c r="AE75" s="1452"/>
      <c r="AF75" s="1452"/>
      <c r="AG75" s="1452"/>
      <c r="AH75" s="1452"/>
      <c r="AI75" s="1452"/>
      <c r="AJ75" s="1452"/>
      <c r="AK75" s="1452"/>
      <c r="AL75" s="1452"/>
      <c r="AM75" s="1452"/>
      <c r="AN75" s="1452"/>
      <c r="AO75" s="1452"/>
      <c r="AP75" s="1452"/>
      <c r="AQ75" s="1452"/>
      <c r="AR75" s="1452"/>
    </row>
    <row r="76" spans="1:44" ht="14.25" hidden="1" x14ac:dyDescent="0.2">
      <c r="A76" s="28"/>
      <c r="B76" s="28"/>
      <c r="C76" s="440"/>
      <c r="D76" s="28"/>
      <c r="E76" s="28"/>
      <c r="F76" s="28"/>
      <c r="G76" s="440"/>
      <c r="H76" s="1451"/>
      <c r="I76" s="1452"/>
      <c r="J76" s="1452"/>
      <c r="K76" s="1452"/>
      <c r="L76" s="1452"/>
      <c r="M76" s="1452"/>
      <c r="N76" s="1452"/>
      <c r="O76" s="1452"/>
      <c r="P76" s="1452"/>
      <c r="Q76" s="1452"/>
      <c r="R76" s="1452"/>
      <c r="S76" s="1452"/>
      <c r="T76" s="1452"/>
      <c r="U76" s="1452"/>
      <c r="V76" s="1452"/>
      <c r="W76" s="1452"/>
      <c r="X76" s="1452"/>
      <c r="Y76" s="1452"/>
      <c r="Z76" s="1452"/>
      <c r="AA76" s="1452"/>
      <c r="AB76" s="1452"/>
      <c r="AC76" s="1452"/>
      <c r="AD76" s="1452"/>
      <c r="AE76" s="1452"/>
      <c r="AF76" s="1452"/>
      <c r="AG76" s="1452"/>
      <c r="AH76" s="1452"/>
      <c r="AI76" s="1452"/>
      <c r="AJ76" s="1452"/>
      <c r="AK76" s="1452"/>
      <c r="AL76" s="1452"/>
      <c r="AM76" s="1452"/>
      <c r="AN76" s="1452"/>
      <c r="AO76" s="1452"/>
      <c r="AP76" s="1452"/>
      <c r="AQ76" s="1452"/>
      <c r="AR76" s="1452"/>
    </row>
    <row r="77" spans="1:44" ht="14.25" hidden="1" x14ac:dyDescent="0.2">
      <c r="A77" s="28"/>
      <c r="B77" s="28"/>
      <c r="C77" s="440"/>
      <c r="D77" s="28"/>
      <c r="E77" s="28"/>
      <c r="F77" s="28"/>
      <c r="G77" s="440"/>
      <c r="H77" s="1451"/>
      <c r="I77" s="1452"/>
      <c r="J77" s="1452"/>
      <c r="K77" s="1452"/>
      <c r="L77" s="1452"/>
      <c r="M77" s="1452"/>
      <c r="N77" s="1452"/>
      <c r="O77" s="1452"/>
      <c r="P77" s="1452"/>
      <c r="Q77" s="1452"/>
      <c r="R77" s="1452"/>
      <c r="S77" s="1452"/>
      <c r="T77" s="1452"/>
      <c r="U77" s="1452"/>
      <c r="V77" s="1452"/>
      <c r="W77" s="1452"/>
      <c r="X77" s="1452"/>
      <c r="Y77" s="1452"/>
      <c r="Z77" s="1452"/>
      <c r="AA77" s="1452"/>
      <c r="AB77" s="1452"/>
      <c r="AC77" s="1452"/>
      <c r="AD77" s="1452"/>
      <c r="AE77" s="1452"/>
      <c r="AF77" s="1452"/>
      <c r="AG77" s="1452"/>
      <c r="AH77" s="1452"/>
      <c r="AI77" s="1452"/>
      <c r="AJ77" s="1452"/>
      <c r="AK77" s="1452"/>
      <c r="AL77" s="1452"/>
      <c r="AM77" s="1452"/>
      <c r="AN77" s="1452"/>
      <c r="AO77" s="1452"/>
      <c r="AP77" s="1452"/>
      <c r="AQ77" s="1452"/>
      <c r="AR77" s="1452"/>
    </row>
    <row r="78" spans="1:44" ht="14.25" hidden="1" x14ac:dyDescent="0.2">
      <c r="A78" s="28"/>
      <c r="B78" s="28"/>
      <c r="C78" s="440"/>
      <c r="D78" s="28"/>
      <c r="E78" s="28"/>
      <c r="F78" s="28"/>
      <c r="G78" s="440"/>
      <c r="H78" s="1451"/>
      <c r="I78" s="1452"/>
      <c r="J78" s="1452"/>
      <c r="K78" s="1452"/>
      <c r="L78" s="1452"/>
      <c r="M78" s="1452"/>
      <c r="N78" s="1452"/>
      <c r="O78" s="1452"/>
      <c r="P78" s="1452"/>
      <c r="Q78" s="1452"/>
      <c r="R78" s="1452"/>
      <c r="S78" s="1452"/>
      <c r="T78" s="1452"/>
      <c r="U78" s="1452"/>
      <c r="V78" s="1452"/>
      <c r="W78" s="1452"/>
      <c r="X78" s="1452"/>
      <c r="Y78" s="1452"/>
      <c r="Z78" s="1452"/>
      <c r="AA78" s="1452"/>
      <c r="AB78" s="1452"/>
      <c r="AC78" s="1452"/>
      <c r="AD78" s="1452"/>
      <c r="AE78" s="1452"/>
      <c r="AF78" s="1452"/>
      <c r="AG78" s="1452"/>
      <c r="AH78" s="1452"/>
      <c r="AI78" s="1452"/>
      <c r="AJ78" s="1452"/>
      <c r="AK78" s="1452"/>
      <c r="AL78" s="1452"/>
      <c r="AM78" s="1452"/>
      <c r="AN78" s="1452"/>
      <c r="AO78" s="1452"/>
      <c r="AP78" s="1452"/>
      <c r="AQ78" s="1452"/>
      <c r="AR78" s="1452"/>
    </row>
    <row r="79" spans="1:44" ht="14.25" hidden="1" x14ac:dyDescent="0.2">
      <c r="A79" s="28"/>
      <c r="B79" s="28"/>
      <c r="C79" s="440"/>
      <c r="D79" s="28"/>
      <c r="E79" s="28"/>
      <c r="F79" s="28"/>
      <c r="G79" s="440"/>
      <c r="H79" s="1451"/>
      <c r="I79" s="1452"/>
      <c r="J79" s="1452"/>
      <c r="K79" s="1452"/>
      <c r="L79" s="1452"/>
      <c r="M79" s="1452"/>
      <c r="N79" s="1452"/>
      <c r="O79" s="1452"/>
      <c r="P79" s="1452"/>
      <c r="Q79" s="1452"/>
      <c r="R79" s="1452"/>
      <c r="S79" s="1452"/>
      <c r="T79" s="1452"/>
      <c r="U79" s="1452"/>
      <c r="V79" s="1452"/>
      <c r="W79" s="1452"/>
      <c r="X79" s="1452"/>
      <c r="Y79" s="1452"/>
      <c r="Z79" s="1452"/>
      <c r="AA79" s="1452"/>
      <c r="AB79" s="1452"/>
      <c r="AC79" s="1452"/>
      <c r="AD79" s="1452"/>
      <c r="AE79" s="1452"/>
      <c r="AF79" s="1452"/>
      <c r="AG79" s="1452"/>
      <c r="AH79" s="1452"/>
      <c r="AI79" s="1452"/>
      <c r="AJ79" s="1452"/>
      <c r="AK79" s="1452"/>
      <c r="AL79" s="1452"/>
      <c r="AM79" s="1452"/>
      <c r="AN79" s="1452"/>
      <c r="AO79" s="1452"/>
      <c r="AP79" s="1452"/>
      <c r="AQ79" s="1452"/>
      <c r="AR79" s="1452"/>
    </row>
    <row r="80" spans="1:44" ht="14.25" hidden="1" x14ac:dyDescent="0.2">
      <c r="A80" s="28"/>
      <c r="B80" s="28"/>
      <c r="C80" s="440"/>
      <c r="D80" s="28"/>
      <c r="E80" s="28"/>
      <c r="F80" s="28"/>
      <c r="G80" s="440"/>
      <c r="H80" s="1451"/>
      <c r="I80" s="1452"/>
      <c r="J80" s="1452"/>
      <c r="K80" s="1452"/>
      <c r="L80" s="1452"/>
      <c r="M80" s="1452"/>
      <c r="N80" s="1452"/>
      <c r="O80" s="1452"/>
      <c r="P80" s="1452"/>
      <c r="Q80" s="1452"/>
      <c r="R80" s="1452"/>
      <c r="S80" s="1452"/>
      <c r="T80" s="1452"/>
      <c r="U80" s="1452"/>
      <c r="V80" s="1452"/>
      <c r="W80" s="1452"/>
      <c r="X80" s="1452"/>
      <c r="Y80" s="1452"/>
      <c r="Z80" s="1452"/>
      <c r="AA80" s="1452"/>
      <c r="AB80" s="1452"/>
      <c r="AC80" s="1452"/>
      <c r="AD80" s="1452"/>
      <c r="AE80" s="1452"/>
      <c r="AF80" s="1452"/>
      <c r="AG80" s="1452"/>
      <c r="AH80" s="1452"/>
      <c r="AI80" s="1452"/>
      <c r="AJ80" s="1452"/>
      <c r="AK80" s="1452"/>
      <c r="AL80" s="1452"/>
      <c r="AM80" s="1452"/>
      <c r="AN80" s="1452"/>
      <c r="AO80" s="1452"/>
      <c r="AP80" s="1452"/>
      <c r="AQ80" s="1452"/>
      <c r="AR80" s="1452"/>
    </row>
    <row r="81" spans="1:44" ht="14.25" hidden="1" x14ac:dyDescent="0.2">
      <c r="A81" s="28"/>
      <c r="B81" s="28"/>
      <c r="C81" s="440"/>
      <c r="D81" s="28"/>
      <c r="E81" s="28"/>
      <c r="F81" s="28"/>
      <c r="G81" s="440"/>
      <c r="H81" s="1451"/>
      <c r="I81" s="1452"/>
      <c r="J81" s="1452"/>
      <c r="K81" s="1452"/>
      <c r="L81" s="1452"/>
      <c r="M81" s="1452"/>
      <c r="N81" s="1452"/>
      <c r="O81" s="1452"/>
      <c r="P81" s="1452"/>
      <c r="Q81" s="1452"/>
      <c r="R81" s="1452"/>
      <c r="S81" s="1452"/>
      <c r="T81" s="1452"/>
      <c r="U81" s="1452"/>
      <c r="V81" s="1452"/>
      <c r="W81" s="1452"/>
      <c r="X81" s="1452"/>
      <c r="Y81" s="1452"/>
      <c r="Z81" s="1452"/>
      <c r="AA81" s="1452"/>
      <c r="AB81" s="1452"/>
      <c r="AC81" s="1452"/>
      <c r="AD81" s="1452"/>
      <c r="AE81" s="1452"/>
      <c r="AF81" s="1452"/>
      <c r="AG81" s="1452"/>
      <c r="AH81" s="1452"/>
      <c r="AI81" s="1452"/>
      <c r="AJ81" s="1452"/>
      <c r="AK81" s="1452"/>
      <c r="AL81" s="1452"/>
      <c r="AM81" s="1452"/>
      <c r="AN81" s="1452"/>
      <c r="AO81" s="1452"/>
      <c r="AP81" s="1452"/>
      <c r="AQ81" s="1452"/>
      <c r="AR81" s="1452"/>
    </row>
    <row r="82" spans="1:44" ht="14.25" hidden="1" x14ac:dyDescent="0.2">
      <c r="A82" s="28"/>
      <c r="B82" s="28"/>
      <c r="C82" s="440"/>
      <c r="D82" s="28"/>
      <c r="E82" s="28"/>
      <c r="F82" s="28"/>
      <c r="G82" s="440"/>
      <c r="H82" s="1451"/>
      <c r="I82" s="1452"/>
      <c r="J82" s="1452"/>
      <c r="K82" s="1452"/>
      <c r="L82" s="1452"/>
      <c r="M82" s="1452"/>
      <c r="N82" s="1452"/>
      <c r="O82" s="1452"/>
      <c r="P82" s="1452"/>
      <c r="Q82" s="1452"/>
      <c r="R82" s="1452"/>
      <c r="S82" s="1452"/>
      <c r="T82" s="1452"/>
      <c r="U82" s="1452"/>
      <c r="V82" s="1452"/>
      <c r="W82" s="1452"/>
      <c r="X82" s="1452"/>
      <c r="Y82" s="1452"/>
      <c r="Z82" s="1452"/>
      <c r="AA82" s="1452"/>
      <c r="AB82" s="1452"/>
      <c r="AC82" s="1452"/>
      <c r="AD82" s="1452"/>
      <c r="AE82" s="1452"/>
      <c r="AF82" s="1452"/>
      <c r="AG82" s="1452"/>
      <c r="AH82" s="1452"/>
      <c r="AI82" s="1452"/>
      <c r="AJ82" s="1452"/>
      <c r="AK82" s="1452"/>
      <c r="AL82" s="1452"/>
      <c r="AM82" s="1452"/>
      <c r="AN82" s="1452"/>
      <c r="AO82" s="1452"/>
      <c r="AP82" s="1452"/>
      <c r="AQ82" s="1452"/>
      <c r="AR82" s="1452"/>
    </row>
    <row r="83" spans="1:44" ht="14.25" hidden="1" x14ac:dyDescent="0.2">
      <c r="A83" s="28"/>
      <c r="B83" s="28"/>
      <c r="C83" s="440"/>
      <c r="D83" s="28"/>
      <c r="E83" s="28"/>
      <c r="F83" s="28"/>
      <c r="G83" s="440"/>
      <c r="H83" s="1451"/>
      <c r="I83" s="1452"/>
      <c r="J83" s="1452"/>
      <c r="K83" s="1452"/>
      <c r="L83" s="1452"/>
      <c r="M83" s="1452"/>
      <c r="N83" s="1452"/>
      <c r="O83" s="1452"/>
      <c r="P83" s="1452"/>
      <c r="Q83" s="1452"/>
      <c r="R83" s="1452"/>
      <c r="S83" s="1452"/>
      <c r="T83" s="1452"/>
      <c r="U83" s="1452"/>
      <c r="V83" s="1452"/>
      <c r="W83" s="1452"/>
      <c r="X83" s="1452"/>
      <c r="Y83" s="1452"/>
      <c r="Z83" s="1452"/>
      <c r="AA83" s="1452"/>
      <c r="AB83" s="1452"/>
      <c r="AC83" s="1452"/>
      <c r="AD83" s="1452"/>
      <c r="AE83" s="1452"/>
      <c r="AF83" s="1452"/>
      <c r="AG83" s="1452"/>
      <c r="AH83" s="1452"/>
      <c r="AI83" s="1452"/>
      <c r="AJ83" s="1452"/>
      <c r="AK83" s="1452"/>
      <c r="AL83" s="1452"/>
      <c r="AM83" s="1452"/>
      <c r="AN83" s="1452"/>
      <c r="AO83" s="1452"/>
      <c r="AP83" s="1452"/>
      <c r="AQ83" s="1452"/>
      <c r="AR83" s="1452"/>
    </row>
    <row r="84" spans="1:44" ht="14.25" hidden="1" x14ac:dyDescent="0.2">
      <c r="A84" s="28"/>
      <c r="B84" s="28"/>
      <c r="C84" s="440"/>
      <c r="D84" s="28"/>
      <c r="E84" s="28"/>
      <c r="F84" s="28"/>
      <c r="G84" s="440"/>
      <c r="H84" s="1451"/>
      <c r="I84" s="1452"/>
      <c r="J84" s="1452"/>
      <c r="K84" s="1452"/>
      <c r="L84" s="1452"/>
      <c r="M84" s="1452"/>
      <c r="N84" s="1452"/>
      <c r="O84" s="1452"/>
      <c r="P84" s="1452"/>
      <c r="Q84" s="1452"/>
      <c r="R84" s="1452"/>
      <c r="S84" s="1452"/>
      <c r="T84" s="1452"/>
      <c r="U84" s="1452"/>
      <c r="V84" s="1452"/>
      <c r="W84" s="1452"/>
      <c r="X84" s="1452"/>
      <c r="Y84" s="1452"/>
      <c r="Z84" s="1452"/>
      <c r="AA84" s="1452"/>
      <c r="AB84" s="1452"/>
      <c r="AC84" s="1452"/>
      <c r="AD84" s="1452"/>
      <c r="AE84" s="1452"/>
      <c r="AF84" s="1452"/>
      <c r="AG84" s="1452"/>
      <c r="AH84" s="1452"/>
      <c r="AI84" s="1452"/>
      <c r="AJ84" s="1452"/>
      <c r="AK84" s="1452"/>
      <c r="AL84" s="1452"/>
      <c r="AM84" s="1452"/>
      <c r="AN84" s="1452"/>
      <c r="AO84" s="1452"/>
      <c r="AP84" s="1452"/>
      <c r="AQ84" s="1452"/>
      <c r="AR84" s="1452"/>
    </row>
    <row r="85" spans="1:44" ht="14.25" hidden="1" x14ac:dyDescent="0.2">
      <c r="A85" s="28"/>
      <c r="B85" s="28"/>
      <c r="C85" s="440"/>
      <c r="D85" s="28"/>
      <c r="E85" s="28"/>
      <c r="F85" s="28"/>
      <c r="G85" s="440"/>
      <c r="H85" s="1451"/>
      <c r="I85" s="1452"/>
      <c r="J85" s="1452"/>
      <c r="K85" s="1452"/>
      <c r="L85" s="1452"/>
      <c r="M85" s="1452"/>
      <c r="N85" s="1452"/>
      <c r="O85" s="1452"/>
      <c r="P85" s="1452"/>
      <c r="Q85" s="1452"/>
      <c r="R85" s="1452"/>
      <c r="S85" s="1452"/>
      <c r="T85" s="1452"/>
      <c r="U85" s="1452"/>
      <c r="V85" s="1452"/>
      <c r="W85" s="1452"/>
      <c r="X85" s="1452"/>
      <c r="Y85" s="1452"/>
      <c r="Z85" s="1452"/>
      <c r="AA85" s="1452"/>
      <c r="AB85" s="1452"/>
      <c r="AC85" s="1452"/>
      <c r="AD85" s="1452"/>
      <c r="AE85" s="1452"/>
      <c r="AF85" s="1452"/>
      <c r="AG85" s="1452"/>
      <c r="AH85" s="1452"/>
      <c r="AI85" s="1452"/>
      <c r="AJ85" s="1452"/>
      <c r="AK85" s="1452"/>
      <c r="AL85" s="1452"/>
      <c r="AM85" s="1452"/>
      <c r="AN85" s="1452"/>
      <c r="AO85" s="1452"/>
      <c r="AP85" s="1452"/>
      <c r="AQ85" s="1452"/>
      <c r="AR85" s="1452"/>
    </row>
    <row r="86" spans="1:44" ht="14.25" hidden="1" x14ac:dyDescent="0.2">
      <c r="A86" s="28"/>
      <c r="B86" s="28"/>
      <c r="C86" s="440"/>
      <c r="D86" s="28"/>
      <c r="E86" s="28"/>
      <c r="F86" s="28"/>
      <c r="G86" s="440"/>
      <c r="H86" s="1451"/>
      <c r="I86" s="1452"/>
      <c r="J86" s="1452"/>
      <c r="K86" s="1452"/>
      <c r="L86" s="1452"/>
      <c r="M86" s="1452"/>
      <c r="N86" s="1452"/>
      <c r="O86" s="1452"/>
      <c r="P86" s="1452"/>
      <c r="Q86" s="1452"/>
      <c r="R86" s="1452"/>
      <c r="S86" s="1452"/>
      <c r="T86" s="1452"/>
      <c r="U86" s="1452"/>
      <c r="V86" s="1452"/>
      <c r="W86" s="1452"/>
      <c r="X86" s="1452"/>
      <c r="Y86" s="1452"/>
      <c r="Z86" s="1452"/>
      <c r="AA86" s="1452"/>
      <c r="AB86" s="1452"/>
      <c r="AC86" s="1452"/>
      <c r="AD86" s="1452"/>
      <c r="AE86" s="1452"/>
      <c r="AF86" s="1452"/>
      <c r="AG86" s="1452"/>
      <c r="AH86" s="1452"/>
      <c r="AI86" s="1452"/>
      <c r="AJ86" s="1452"/>
      <c r="AK86" s="1452"/>
      <c r="AL86" s="1452"/>
      <c r="AM86" s="1452"/>
      <c r="AN86" s="1452"/>
      <c r="AO86" s="1452"/>
      <c r="AP86" s="1452"/>
      <c r="AQ86" s="1452"/>
      <c r="AR86" s="1452"/>
    </row>
    <row r="87" spans="1:44" ht="14.25" hidden="1" x14ac:dyDescent="0.2">
      <c r="A87" s="28"/>
      <c r="B87" s="28"/>
      <c r="C87" s="440"/>
      <c r="D87" s="28"/>
      <c r="E87" s="28"/>
      <c r="F87" s="28"/>
      <c r="G87" s="440"/>
      <c r="H87" s="1451"/>
      <c r="I87" s="1452"/>
      <c r="J87" s="1452"/>
      <c r="K87" s="1452"/>
      <c r="L87" s="1452"/>
      <c r="M87" s="1452"/>
      <c r="N87" s="1452"/>
      <c r="O87" s="1452"/>
      <c r="P87" s="1452"/>
      <c r="Q87" s="1452"/>
      <c r="R87" s="1452"/>
      <c r="S87" s="1452"/>
      <c r="T87" s="1452"/>
      <c r="U87" s="1452"/>
      <c r="V87" s="1452"/>
      <c r="W87" s="1452"/>
      <c r="X87" s="1452"/>
      <c r="Y87" s="1452"/>
      <c r="Z87" s="1452"/>
      <c r="AA87" s="1452"/>
      <c r="AB87" s="1452"/>
      <c r="AC87" s="1452"/>
      <c r="AD87" s="1452"/>
      <c r="AE87" s="1452"/>
      <c r="AF87" s="1452"/>
      <c r="AG87" s="1452"/>
      <c r="AH87" s="1452"/>
      <c r="AI87" s="1452"/>
      <c r="AJ87" s="1452"/>
      <c r="AK87" s="1452"/>
      <c r="AL87" s="1452"/>
      <c r="AM87" s="1452"/>
      <c r="AN87" s="1452"/>
      <c r="AO87" s="1452"/>
      <c r="AP87" s="1452"/>
      <c r="AQ87" s="1452"/>
      <c r="AR87" s="1452"/>
    </row>
    <row r="88" spans="1:44" ht="14.25" hidden="1" x14ac:dyDescent="0.2">
      <c r="A88" s="28"/>
      <c r="B88" s="28"/>
      <c r="C88" s="440"/>
      <c r="D88" s="28"/>
      <c r="E88" s="28"/>
      <c r="F88" s="28"/>
      <c r="G88" s="440"/>
      <c r="H88" s="1451"/>
      <c r="I88" s="1452"/>
      <c r="J88" s="1452"/>
      <c r="K88" s="1452"/>
      <c r="L88" s="1452"/>
      <c r="M88" s="1452"/>
      <c r="N88" s="1452"/>
      <c r="O88" s="1452"/>
      <c r="P88" s="1452"/>
      <c r="Q88" s="1452"/>
      <c r="R88" s="1452"/>
      <c r="S88" s="1452"/>
      <c r="T88" s="1452"/>
      <c r="U88" s="1452"/>
      <c r="V88" s="1452"/>
      <c r="W88" s="1452"/>
      <c r="X88" s="1452"/>
      <c r="Y88" s="1452"/>
      <c r="Z88" s="1452"/>
      <c r="AA88" s="1452"/>
      <c r="AB88" s="1452"/>
      <c r="AC88" s="1452"/>
      <c r="AD88" s="1452"/>
      <c r="AE88" s="1452"/>
      <c r="AF88" s="1452"/>
      <c r="AG88" s="1452"/>
      <c r="AH88" s="1452"/>
      <c r="AI88" s="1452"/>
      <c r="AJ88" s="1452"/>
      <c r="AK88" s="1452"/>
      <c r="AL88" s="1452"/>
      <c r="AM88" s="1452"/>
      <c r="AN88" s="1452"/>
      <c r="AO88" s="1452"/>
      <c r="AP88" s="1452"/>
      <c r="AQ88" s="1452"/>
      <c r="AR88" s="1452"/>
    </row>
    <row r="89" spans="1:44" ht="14.25" hidden="1" x14ac:dyDescent="0.2">
      <c r="A89" s="28"/>
      <c r="B89" s="28"/>
      <c r="C89" s="440"/>
      <c r="D89" s="28"/>
      <c r="E89" s="28"/>
      <c r="F89" s="28"/>
      <c r="G89" s="440"/>
      <c r="H89" s="140"/>
      <c r="I89" s="140"/>
      <c r="J89" s="140"/>
      <c r="K89" s="140"/>
      <c r="L89" s="140"/>
      <c r="M89" s="140"/>
      <c r="N89" s="140"/>
      <c r="O89" s="140"/>
      <c r="P89" s="140"/>
      <c r="Q89" s="140"/>
      <c r="R89" s="140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</row>
    <row r="90" spans="1:44" ht="14.25" hidden="1" x14ac:dyDescent="0.2">
      <c r="A90" s="28"/>
      <c r="B90" s="28"/>
      <c r="C90" s="440"/>
      <c r="D90" s="28"/>
      <c r="E90" s="28"/>
      <c r="F90" s="28"/>
      <c r="G90" s="440"/>
      <c r="H90" s="140"/>
      <c r="I90" s="140"/>
      <c r="J90" s="140"/>
      <c r="K90" s="140"/>
      <c r="L90" s="140"/>
      <c r="M90" s="140"/>
      <c r="N90" s="140"/>
      <c r="O90" s="140"/>
      <c r="P90" s="140"/>
      <c r="Q90" s="140"/>
      <c r="R90" s="140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</row>
    <row r="91" spans="1:44" ht="14.25" hidden="1" x14ac:dyDescent="0.2">
      <c r="A91" s="28"/>
      <c r="B91" s="28"/>
      <c r="C91" s="440"/>
      <c r="D91" s="28"/>
      <c r="E91" s="28"/>
      <c r="F91" s="28"/>
      <c r="G91" s="440"/>
      <c r="H91" s="140"/>
      <c r="I91" s="140"/>
      <c r="J91" s="140"/>
      <c r="K91" s="140"/>
      <c r="L91" s="140"/>
      <c r="M91" s="140"/>
      <c r="N91" s="140"/>
      <c r="O91" s="140"/>
      <c r="P91" s="140"/>
      <c r="Q91" s="140"/>
      <c r="R91" s="140"/>
      <c r="S91" s="140"/>
      <c r="T91" s="140"/>
      <c r="U91" s="140"/>
      <c r="V91" s="140"/>
      <c r="W91" s="140"/>
      <c r="X91" s="140"/>
      <c r="Y91" s="140"/>
      <c r="Z91" s="140"/>
      <c r="AA91" s="140"/>
      <c r="AB91" s="140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</row>
    <row r="92" spans="1:44" ht="14.25" hidden="1" x14ac:dyDescent="0.2">
      <c r="A92" s="28"/>
      <c r="B92" s="28"/>
      <c r="C92" s="440"/>
      <c r="D92" s="28"/>
      <c r="E92" s="28"/>
      <c r="F92" s="28"/>
      <c r="G92" s="440"/>
      <c r="H92" s="140"/>
      <c r="I92" s="140"/>
      <c r="J92" s="140"/>
      <c r="K92" s="140"/>
      <c r="L92" s="140"/>
      <c r="M92" s="140"/>
      <c r="N92" s="140"/>
      <c r="O92" s="140"/>
      <c r="P92" s="140"/>
      <c r="Q92" s="140"/>
      <c r="R92" s="140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</row>
    <row r="93" spans="1:44" ht="14.25" hidden="1" x14ac:dyDescent="0.2">
      <c r="A93" s="28"/>
      <c r="B93" s="28"/>
      <c r="C93" s="440"/>
      <c r="D93" s="28"/>
      <c r="E93" s="28"/>
      <c r="F93" s="28"/>
      <c r="G93" s="440"/>
      <c r="H93" s="140"/>
      <c r="I93" s="140"/>
      <c r="J93" s="140"/>
      <c r="K93" s="140"/>
      <c r="L93" s="140"/>
      <c r="M93" s="140"/>
      <c r="N93" s="140"/>
      <c r="O93" s="140"/>
      <c r="P93" s="140"/>
      <c r="Q93" s="140"/>
      <c r="R93" s="140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</row>
    <row r="94" spans="1:44" ht="14.25" hidden="1" x14ac:dyDescent="0.2">
      <c r="A94" s="28"/>
      <c r="B94" s="28"/>
      <c r="C94" s="440"/>
      <c r="D94" s="28"/>
      <c r="E94" s="28"/>
      <c r="F94" s="28"/>
      <c r="G94" s="440"/>
      <c r="H94" s="140"/>
      <c r="I94" s="140"/>
      <c r="J94" s="140"/>
      <c r="K94" s="140"/>
      <c r="L94" s="140"/>
      <c r="M94" s="140"/>
      <c r="N94" s="140"/>
      <c r="O94" s="140"/>
      <c r="P94" s="140"/>
      <c r="Q94" s="140"/>
      <c r="R94" s="140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</row>
    <row r="95" spans="1:44" ht="14.25" hidden="1" x14ac:dyDescent="0.2">
      <c r="A95" s="28"/>
      <c r="B95" s="28"/>
      <c r="C95" s="440"/>
      <c r="D95" s="28"/>
      <c r="E95" s="28"/>
      <c r="F95" s="28"/>
      <c r="G95" s="440"/>
      <c r="H95" s="140"/>
      <c r="I95" s="140"/>
      <c r="J95" s="140"/>
      <c r="K95" s="140"/>
      <c r="L95" s="140"/>
      <c r="M95" s="140"/>
      <c r="N95" s="140"/>
      <c r="O95" s="140"/>
      <c r="P95" s="140"/>
      <c r="Q95" s="140"/>
      <c r="R95" s="140"/>
      <c r="S95" s="140"/>
      <c r="T95" s="140"/>
      <c r="U95" s="140"/>
      <c r="V95" s="140"/>
      <c r="W95" s="140"/>
      <c r="X95" s="140"/>
      <c r="Y95" s="140"/>
      <c r="Z95" s="140"/>
      <c r="AA95" s="140"/>
      <c r="AB95" s="140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</row>
    <row r="96" spans="1:44" ht="14.25" hidden="1" x14ac:dyDescent="0.2">
      <c r="A96" s="28"/>
      <c r="B96" s="28"/>
      <c r="C96" s="440"/>
      <c r="D96" s="28"/>
      <c r="E96" s="28"/>
      <c r="F96" s="28"/>
      <c r="G96" s="440"/>
      <c r="H96" s="140"/>
      <c r="I96" s="140"/>
      <c r="J96" s="140"/>
      <c r="K96" s="140"/>
      <c r="L96" s="140"/>
      <c r="M96" s="140"/>
      <c r="N96" s="140"/>
      <c r="O96" s="140"/>
      <c r="P96" s="140"/>
      <c r="Q96" s="140"/>
      <c r="R96" s="140"/>
      <c r="S96" s="140"/>
      <c r="T96" s="140"/>
      <c r="U96" s="140"/>
      <c r="V96" s="140"/>
      <c r="W96" s="140"/>
      <c r="X96" s="140"/>
      <c r="Y96" s="140"/>
      <c r="Z96" s="140"/>
      <c r="AA96" s="140"/>
      <c r="AB96" s="140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</row>
    <row r="97" spans="1:44" ht="14.25" hidden="1" x14ac:dyDescent="0.2">
      <c r="A97" s="28"/>
      <c r="B97" s="28"/>
      <c r="C97" s="440"/>
      <c r="D97" s="28"/>
      <c r="E97" s="28"/>
      <c r="F97" s="28"/>
      <c r="G97" s="440"/>
      <c r="H97" s="140"/>
      <c r="I97" s="140"/>
      <c r="J97" s="140"/>
      <c r="K97" s="140"/>
      <c r="L97" s="140"/>
      <c r="M97" s="140"/>
      <c r="N97" s="140"/>
      <c r="O97" s="140"/>
      <c r="P97" s="140"/>
      <c r="Q97" s="140"/>
      <c r="R97" s="140"/>
      <c r="S97" s="140"/>
      <c r="T97" s="140"/>
      <c r="U97" s="140"/>
      <c r="V97" s="140"/>
      <c r="W97" s="140"/>
      <c r="X97" s="140"/>
      <c r="Y97" s="140"/>
      <c r="Z97" s="140"/>
      <c r="AA97" s="140"/>
      <c r="AB97" s="140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</row>
    <row r="98" spans="1:44" ht="14.25" hidden="1" x14ac:dyDescent="0.2">
      <c r="A98" s="28"/>
      <c r="B98" s="28"/>
      <c r="C98" s="440"/>
      <c r="D98" s="28"/>
      <c r="E98" s="28"/>
      <c r="F98" s="28"/>
      <c r="G98" s="440"/>
      <c r="H98" s="140"/>
      <c r="I98" s="140"/>
      <c r="J98" s="140"/>
      <c r="K98" s="140"/>
      <c r="L98" s="140"/>
      <c r="M98" s="140"/>
      <c r="N98" s="140"/>
      <c r="O98" s="140"/>
      <c r="P98" s="140"/>
      <c r="Q98" s="140"/>
      <c r="R98" s="140"/>
      <c r="S98" s="140"/>
      <c r="T98" s="140"/>
      <c r="U98" s="140"/>
      <c r="V98" s="140"/>
      <c r="W98" s="140"/>
      <c r="X98" s="140"/>
      <c r="Y98" s="140"/>
      <c r="Z98" s="140"/>
      <c r="AA98" s="140"/>
      <c r="AB98" s="140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</row>
    <row r="99" spans="1:44" ht="14.25" hidden="1" x14ac:dyDescent="0.2">
      <c r="A99" s="28"/>
      <c r="B99" s="28"/>
      <c r="C99" s="440"/>
      <c r="D99" s="28"/>
      <c r="E99" s="28"/>
      <c r="F99" s="28"/>
      <c r="G99" s="440"/>
      <c r="H99" s="140"/>
      <c r="I99" s="140"/>
      <c r="J99" s="140"/>
      <c r="K99" s="140"/>
      <c r="L99" s="140"/>
      <c r="M99" s="140"/>
      <c r="N99" s="140"/>
      <c r="O99" s="140"/>
      <c r="P99" s="140"/>
      <c r="Q99" s="140"/>
      <c r="R99" s="140"/>
      <c r="S99" s="140"/>
      <c r="T99" s="140"/>
      <c r="U99" s="140"/>
      <c r="V99" s="140"/>
      <c r="W99" s="140"/>
      <c r="X99" s="140"/>
      <c r="Y99" s="140"/>
      <c r="Z99" s="140"/>
      <c r="AA99" s="140"/>
      <c r="AB99" s="140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</row>
    <row r="100" spans="1:44" ht="14.25" hidden="1" x14ac:dyDescent="0.2">
      <c r="A100" s="28"/>
      <c r="B100" s="28"/>
      <c r="C100" s="440"/>
      <c r="D100" s="28"/>
      <c r="E100" s="28"/>
      <c r="F100" s="28"/>
      <c r="G100" s="440"/>
      <c r="H100" s="140"/>
      <c r="I100" s="140"/>
      <c r="J100" s="140"/>
      <c r="K100" s="140"/>
      <c r="L100" s="140"/>
      <c r="M100" s="140"/>
      <c r="N100" s="140"/>
      <c r="O100" s="140"/>
      <c r="P100" s="140"/>
      <c r="Q100" s="140"/>
      <c r="R100" s="140"/>
      <c r="S100" s="140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</row>
    <row r="101" spans="1:44" ht="14.25" hidden="1" x14ac:dyDescent="0.2">
      <c r="A101" s="28"/>
      <c r="B101" s="28"/>
      <c r="C101" s="440"/>
      <c r="D101" s="28"/>
      <c r="E101" s="28"/>
      <c r="F101" s="28"/>
      <c r="G101" s="440"/>
      <c r="H101" s="140"/>
      <c r="I101" s="140"/>
      <c r="J101" s="140"/>
      <c r="K101" s="140"/>
      <c r="L101" s="140"/>
      <c r="M101" s="140"/>
      <c r="N101" s="140"/>
      <c r="O101" s="140"/>
      <c r="P101" s="140"/>
      <c r="Q101" s="140"/>
      <c r="R101" s="140"/>
      <c r="S101" s="140"/>
      <c r="T101" s="140"/>
      <c r="U101" s="140"/>
      <c r="V101" s="140"/>
      <c r="W101" s="140"/>
      <c r="X101" s="140"/>
      <c r="Y101" s="140"/>
      <c r="Z101" s="140"/>
      <c r="AA101" s="140"/>
      <c r="AB101" s="140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</row>
    <row r="102" spans="1:44" ht="14.25" hidden="1" x14ac:dyDescent="0.2">
      <c r="A102" s="28"/>
      <c r="B102" s="28"/>
      <c r="C102" s="440"/>
      <c r="D102" s="28"/>
      <c r="E102" s="28"/>
      <c r="F102" s="28"/>
      <c r="G102" s="440"/>
      <c r="H102" s="140"/>
      <c r="I102" s="140"/>
      <c r="J102" s="140"/>
      <c r="K102" s="140"/>
      <c r="L102" s="140"/>
      <c r="M102" s="140"/>
      <c r="N102" s="140"/>
      <c r="O102" s="140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</row>
    <row r="103" spans="1:44" ht="14.25" hidden="1" x14ac:dyDescent="0.2">
      <c r="A103" s="28"/>
      <c r="B103" s="28"/>
      <c r="C103" s="440"/>
      <c r="D103" s="28"/>
      <c r="E103" s="28"/>
      <c r="F103" s="28"/>
      <c r="G103" s="440"/>
      <c r="H103" s="140"/>
      <c r="I103" s="140"/>
      <c r="J103" s="140"/>
      <c r="K103" s="140"/>
      <c r="L103" s="140"/>
      <c r="M103" s="140"/>
      <c r="N103" s="140"/>
      <c r="O103" s="140"/>
      <c r="P103" s="140"/>
      <c r="Q103" s="140"/>
      <c r="R103" s="140"/>
      <c r="S103" s="140"/>
      <c r="T103" s="140"/>
      <c r="U103" s="140"/>
      <c r="V103" s="140"/>
      <c r="W103" s="140"/>
      <c r="X103" s="140"/>
      <c r="Y103" s="140"/>
      <c r="Z103" s="140"/>
      <c r="AA103" s="140"/>
      <c r="AB103" s="140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</row>
    <row r="104" spans="1:44" ht="14.25" hidden="1" x14ac:dyDescent="0.2">
      <c r="A104" s="28"/>
      <c r="B104" s="28"/>
      <c r="C104" s="440"/>
      <c r="D104" s="28"/>
      <c r="E104" s="28"/>
      <c r="F104" s="28"/>
      <c r="G104" s="440"/>
      <c r="H104" s="140"/>
      <c r="I104" s="140"/>
      <c r="J104" s="140"/>
      <c r="K104" s="140"/>
      <c r="L104" s="140"/>
      <c r="M104" s="140"/>
      <c r="N104" s="140"/>
      <c r="O104" s="140"/>
      <c r="P104" s="140"/>
      <c r="Q104" s="140"/>
      <c r="R104" s="140"/>
      <c r="S104" s="140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</row>
    <row r="105" spans="1:44" ht="14.25" hidden="1" x14ac:dyDescent="0.2">
      <c r="A105" s="28"/>
      <c r="B105" s="28"/>
      <c r="C105" s="440"/>
      <c r="D105" s="28"/>
      <c r="E105" s="28"/>
      <c r="F105" s="28"/>
      <c r="G105" s="440"/>
      <c r="H105" s="140"/>
      <c r="I105" s="140"/>
      <c r="J105" s="140"/>
      <c r="K105" s="140"/>
      <c r="L105" s="140"/>
      <c r="M105" s="140"/>
      <c r="N105" s="140"/>
      <c r="O105" s="140"/>
      <c r="P105" s="140"/>
      <c r="Q105" s="140"/>
      <c r="R105" s="140"/>
      <c r="S105" s="140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</row>
    <row r="106" spans="1:44" ht="14.25" hidden="1" x14ac:dyDescent="0.2">
      <c r="A106" s="28"/>
      <c r="B106" s="28"/>
      <c r="C106" s="440"/>
      <c r="D106" s="28"/>
      <c r="E106" s="28"/>
      <c r="F106" s="28"/>
      <c r="G106" s="440"/>
      <c r="H106" s="140"/>
      <c r="I106" s="140"/>
      <c r="J106" s="140"/>
      <c r="K106" s="140"/>
      <c r="L106" s="140"/>
      <c r="M106" s="140"/>
      <c r="N106" s="140"/>
      <c r="O106" s="140"/>
      <c r="P106" s="140"/>
      <c r="Q106" s="140"/>
      <c r="R106" s="140"/>
      <c r="S106" s="140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</row>
    <row r="107" spans="1:44" ht="14.25" hidden="1" x14ac:dyDescent="0.2">
      <c r="A107" s="28"/>
      <c r="B107" s="28"/>
      <c r="C107" s="440"/>
      <c r="D107" s="28"/>
      <c r="E107" s="28"/>
      <c r="F107" s="28"/>
      <c r="G107" s="440"/>
      <c r="H107" s="140"/>
      <c r="I107" s="140"/>
      <c r="J107" s="140"/>
      <c r="K107" s="140"/>
      <c r="L107" s="140"/>
      <c r="M107" s="140"/>
      <c r="N107" s="140"/>
      <c r="O107" s="140"/>
      <c r="P107" s="140"/>
      <c r="Q107" s="140"/>
      <c r="R107" s="140"/>
      <c r="S107" s="140"/>
      <c r="T107" s="140"/>
      <c r="U107" s="140"/>
      <c r="V107" s="140"/>
      <c r="W107" s="140"/>
      <c r="X107" s="140"/>
      <c r="Y107" s="140"/>
      <c r="Z107" s="140"/>
      <c r="AA107" s="140"/>
      <c r="AB107" s="140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</row>
    <row r="108" spans="1:44" ht="14.25" hidden="1" x14ac:dyDescent="0.2">
      <c r="A108" s="28"/>
      <c r="B108" s="28"/>
      <c r="C108" s="440"/>
      <c r="D108" s="28"/>
      <c r="E108" s="28"/>
      <c r="F108" s="28"/>
      <c r="G108" s="440"/>
      <c r="H108" s="140"/>
      <c r="I108" s="140"/>
      <c r="J108" s="140"/>
      <c r="K108" s="140"/>
      <c r="L108" s="140"/>
      <c r="M108" s="140"/>
      <c r="N108" s="140"/>
      <c r="O108" s="140"/>
      <c r="P108" s="140"/>
      <c r="Q108" s="140"/>
      <c r="R108" s="140"/>
      <c r="S108" s="140"/>
      <c r="T108" s="140"/>
      <c r="U108" s="140"/>
      <c r="V108" s="140"/>
      <c r="W108" s="140"/>
      <c r="X108" s="140"/>
      <c r="Y108" s="140"/>
      <c r="Z108" s="140"/>
      <c r="AA108" s="140"/>
      <c r="AB108" s="140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</row>
    <row r="109" spans="1:44" ht="14.25" hidden="1" x14ac:dyDescent="0.2">
      <c r="A109" s="28"/>
      <c r="B109" s="28"/>
      <c r="C109" s="440"/>
      <c r="D109" s="28"/>
      <c r="E109" s="28"/>
      <c r="F109" s="28"/>
      <c r="G109" s="440"/>
      <c r="H109" s="140"/>
      <c r="I109" s="140"/>
      <c r="J109" s="140"/>
      <c r="K109" s="140"/>
      <c r="L109" s="140"/>
      <c r="M109" s="140"/>
      <c r="N109" s="140"/>
      <c r="O109" s="140"/>
      <c r="P109" s="140"/>
      <c r="Q109" s="140"/>
      <c r="R109" s="140"/>
      <c r="S109" s="140"/>
      <c r="T109" s="140"/>
      <c r="U109" s="140"/>
      <c r="V109" s="140"/>
      <c r="W109" s="140"/>
      <c r="X109" s="140"/>
      <c r="Y109" s="140"/>
      <c r="Z109" s="140"/>
      <c r="AA109" s="140"/>
      <c r="AB109" s="140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</row>
    <row r="110" spans="1:44" ht="14.25" hidden="1" x14ac:dyDescent="0.2">
      <c r="A110" s="28"/>
      <c r="B110" s="28"/>
      <c r="C110" s="440"/>
      <c r="D110" s="28"/>
      <c r="E110" s="28"/>
      <c r="F110" s="28"/>
      <c r="G110" s="440"/>
      <c r="H110" s="140"/>
      <c r="I110" s="140"/>
      <c r="J110" s="140"/>
      <c r="K110" s="140"/>
      <c r="L110" s="140"/>
      <c r="M110" s="140"/>
      <c r="N110" s="140"/>
      <c r="O110" s="140"/>
      <c r="P110" s="140"/>
      <c r="Q110" s="140"/>
      <c r="R110" s="140"/>
      <c r="S110" s="140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</row>
    <row r="111" spans="1:44" ht="14.25" hidden="1" x14ac:dyDescent="0.2">
      <c r="A111" s="28"/>
      <c r="B111" s="28"/>
      <c r="C111" s="440"/>
      <c r="D111" s="28"/>
      <c r="E111" s="28"/>
      <c r="F111" s="28"/>
      <c r="G111" s="440"/>
      <c r="H111" s="140"/>
      <c r="I111" s="140"/>
      <c r="J111" s="140"/>
      <c r="K111" s="140"/>
      <c r="L111" s="140"/>
      <c r="M111" s="140"/>
      <c r="N111" s="140"/>
      <c r="O111" s="140"/>
      <c r="P111" s="140"/>
      <c r="Q111" s="140"/>
      <c r="R111" s="140"/>
      <c r="S111" s="140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</row>
    <row r="112" spans="1:44" ht="14.25" hidden="1" x14ac:dyDescent="0.2">
      <c r="A112" s="28"/>
      <c r="B112" s="28"/>
      <c r="C112" s="440"/>
      <c r="D112" s="28"/>
      <c r="E112" s="28"/>
      <c r="F112" s="28"/>
      <c r="G112" s="440"/>
      <c r="H112" s="140"/>
      <c r="I112" s="140"/>
      <c r="J112" s="140"/>
      <c r="K112" s="140"/>
      <c r="L112" s="140"/>
      <c r="M112" s="140"/>
      <c r="N112" s="140"/>
      <c r="O112" s="140"/>
      <c r="P112" s="140"/>
      <c r="Q112" s="140"/>
      <c r="R112" s="140"/>
      <c r="S112" s="140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</row>
    <row r="113" spans="1:44" ht="14.25" hidden="1" x14ac:dyDescent="0.2">
      <c r="A113" s="28"/>
      <c r="B113" s="28"/>
      <c r="C113" s="440"/>
      <c r="D113" s="28"/>
      <c r="E113" s="28"/>
      <c r="F113" s="28"/>
      <c r="G113" s="440"/>
      <c r="H113" s="140"/>
      <c r="I113" s="140"/>
      <c r="J113" s="140"/>
      <c r="K113" s="140"/>
      <c r="L113" s="140"/>
      <c r="M113" s="140"/>
      <c r="N113" s="140"/>
      <c r="O113" s="140"/>
      <c r="P113" s="140"/>
      <c r="Q113" s="140"/>
      <c r="R113" s="140"/>
      <c r="S113" s="140"/>
      <c r="T113" s="140"/>
      <c r="U113" s="140"/>
      <c r="V113" s="140"/>
      <c r="W113" s="140"/>
      <c r="X113" s="140"/>
      <c r="Y113" s="140"/>
      <c r="Z113" s="140"/>
      <c r="AA113" s="140"/>
      <c r="AB113" s="140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</row>
    <row r="114" spans="1:44" ht="14.25" hidden="1" x14ac:dyDescent="0.2">
      <c r="A114" s="28"/>
      <c r="B114" s="28"/>
      <c r="C114" s="440"/>
      <c r="D114" s="28"/>
      <c r="E114" s="28"/>
      <c r="F114" s="28"/>
      <c r="G114" s="440"/>
      <c r="H114" s="140"/>
      <c r="I114" s="140"/>
      <c r="J114" s="140"/>
      <c r="K114" s="140"/>
      <c r="L114" s="140"/>
      <c r="M114" s="140"/>
      <c r="N114" s="140"/>
      <c r="O114" s="140"/>
      <c r="P114" s="140"/>
      <c r="Q114" s="140"/>
      <c r="R114" s="140"/>
      <c r="S114" s="140"/>
      <c r="T114" s="140"/>
      <c r="U114" s="140"/>
      <c r="V114" s="140"/>
      <c r="W114" s="140"/>
      <c r="X114" s="140"/>
      <c r="Y114" s="140"/>
      <c r="Z114" s="140"/>
      <c r="AA114" s="140"/>
      <c r="AB114" s="140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</row>
    <row r="115" spans="1:44" ht="14.25" hidden="1" x14ac:dyDescent="0.2">
      <c r="A115" s="28"/>
      <c r="B115" s="28"/>
      <c r="C115" s="440"/>
      <c r="D115" s="28"/>
      <c r="E115" s="28"/>
      <c r="F115" s="28"/>
      <c r="G115" s="440"/>
      <c r="H115" s="140"/>
      <c r="I115" s="140"/>
      <c r="J115" s="140"/>
      <c r="K115" s="140"/>
      <c r="L115" s="140"/>
      <c r="M115" s="140"/>
      <c r="N115" s="140"/>
      <c r="O115" s="140"/>
      <c r="P115" s="140"/>
      <c r="Q115" s="140"/>
      <c r="R115" s="140"/>
      <c r="S115" s="140"/>
      <c r="T115" s="140"/>
      <c r="U115" s="140"/>
      <c r="V115" s="140"/>
      <c r="W115" s="140"/>
      <c r="X115" s="140"/>
      <c r="Y115" s="140"/>
      <c r="Z115" s="140"/>
      <c r="AA115" s="140"/>
      <c r="AB115" s="140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</row>
    <row r="116" spans="1:44" ht="14.25" hidden="1" x14ac:dyDescent="0.2">
      <c r="A116" s="28"/>
      <c r="B116" s="28"/>
      <c r="C116" s="440"/>
      <c r="D116" s="28"/>
      <c r="E116" s="28"/>
      <c r="F116" s="28"/>
      <c r="G116" s="440"/>
      <c r="H116" s="140"/>
      <c r="I116" s="140"/>
      <c r="J116" s="140"/>
      <c r="K116" s="140"/>
      <c r="L116" s="140"/>
      <c r="M116" s="140"/>
      <c r="N116" s="140"/>
      <c r="O116" s="140"/>
      <c r="P116" s="140"/>
      <c r="Q116" s="140"/>
      <c r="R116" s="140"/>
      <c r="S116" s="140"/>
      <c r="T116" s="140"/>
      <c r="U116" s="140"/>
      <c r="V116" s="140"/>
      <c r="W116" s="140"/>
      <c r="X116" s="140"/>
      <c r="Y116" s="140"/>
      <c r="Z116" s="140"/>
      <c r="AA116" s="140"/>
      <c r="AB116" s="140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</row>
    <row r="117" spans="1:44" ht="14.25" hidden="1" x14ac:dyDescent="0.2">
      <c r="A117" s="28"/>
      <c r="B117" s="28"/>
      <c r="C117" s="440"/>
      <c r="D117" s="28"/>
      <c r="E117" s="28"/>
      <c r="F117" s="28"/>
      <c r="G117" s="440"/>
      <c r="H117" s="140"/>
      <c r="I117" s="140"/>
      <c r="J117" s="140"/>
      <c r="K117" s="140"/>
      <c r="L117" s="140"/>
      <c r="M117" s="140"/>
      <c r="N117" s="140"/>
      <c r="O117" s="140"/>
      <c r="P117" s="140"/>
      <c r="Q117" s="140"/>
      <c r="R117" s="140"/>
      <c r="S117" s="140"/>
      <c r="T117" s="140"/>
      <c r="U117" s="140"/>
      <c r="V117" s="140"/>
      <c r="W117" s="140"/>
      <c r="X117" s="140"/>
      <c r="Y117" s="140"/>
      <c r="Z117" s="140"/>
      <c r="AA117" s="140"/>
      <c r="AB117" s="140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</row>
    <row r="118" spans="1:44" ht="14.25" hidden="1" x14ac:dyDescent="0.2">
      <c r="A118" s="28"/>
      <c r="B118" s="28"/>
      <c r="C118" s="440"/>
      <c r="D118" s="28"/>
      <c r="E118" s="28"/>
      <c r="F118" s="28"/>
      <c r="G118" s="440"/>
      <c r="H118" s="140"/>
      <c r="I118" s="140"/>
      <c r="J118" s="140"/>
      <c r="K118" s="140"/>
      <c r="L118" s="140"/>
      <c r="M118" s="140"/>
      <c r="N118" s="140"/>
      <c r="O118" s="140"/>
      <c r="P118" s="140"/>
      <c r="Q118" s="140"/>
      <c r="R118" s="140"/>
      <c r="S118" s="140"/>
      <c r="T118" s="140"/>
      <c r="U118" s="140"/>
      <c r="V118" s="140"/>
      <c r="W118" s="140"/>
      <c r="X118" s="140"/>
      <c r="Y118" s="140"/>
      <c r="Z118" s="140"/>
      <c r="AA118" s="140"/>
      <c r="AB118" s="140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</row>
    <row r="119" spans="1:44" ht="14.25" hidden="1" x14ac:dyDescent="0.2">
      <c r="A119" s="28"/>
      <c r="B119" s="28"/>
      <c r="C119" s="440"/>
      <c r="D119" s="28"/>
      <c r="E119" s="28"/>
      <c r="F119" s="28"/>
      <c r="G119" s="440"/>
      <c r="H119" s="140"/>
      <c r="I119" s="140"/>
      <c r="J119" s="140"/>
      <c r="K119" s="140"/>
      <c r="L119" s="140"/>
      <c r="M119" s="140"/>
      <c r="N119" s="140"/>
      <c r="O119" s="140"/>
      <c r="P119" s="140"/>
      <c r="Q119" s="140"/>
      <c r="R119" s="140"/>
      <c r="S119" s="140"/>
      <c r="T119" s="140"/>
      <c r="U119" s="140"/>
      <c r="V119" s="140"/>
      <c r="W119" s="140"/>
      <c r="X119" s="140"/>
      <c r="Y119" s="140"/>
      <c r="Z119" s="140"/>
      <c r="AA119" s="140"/>
      <c r="AB119" s="140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</row>
    <row r="120" spans="1:44" ht="14.25" hidden="1" x14ac:dyDescent="0.2">
      <c r="A120" s="28"/>
      <c r="B120" s="28"/>
      <c r="C120" s="440"/>
      <c r="D120" s="28"/>
      <c r="E120" s="28"/>
      <c r="F120" s="28"/>
      <c r="G120" s="440"/>
      <c r="H120" s="140"/>
      <c r="I120" s="140"/>
      <c r="J120" s="140"/>
      <c r="K120" s="140"/>
      <c r="L120" s="140"/>
      <c r="M120" s="140"/>
      <c r="N120" s="140"/>
      <c r="O120" s="140"/>
      <c r="P120" s="140"/>
      <c r="Q120" s="140"/>
      <c r="R120" s="140"/>
      <c r="S120" s="140"/>
      <c r="T120" s="140"/>
      <c r="U120" s="140"/>
      <c r="V120" s="140"/>
      <c r="W120" s="140"/>
      <c r="X120" s="140"/>
      <c r="Y120" s="140"/>
      <c r="Z120" s="140"/>
      <c r="AA120" s="140"/>
      <c r="AB120" s="140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</row>
    <row r="121" spans="1:44" ht="14.25" hidden="1" x14ac:dyDescent="0.2">
      <c r="A121" s="28"/>
      <c r="B121" s="28"/>
      <c r="C121" s="440"/>
      <c r="D121" s="28"/>
      <c r="E121" s="28"/>
      <c r="F121" s="28"/>
      <c r="G121" s="440"/>
      <c r="H121" s="140"/>
      <c r="I121" s="140"/>
      <c r="J121" s="140"/>
      <c r="K121" s="140"/>
      <c r="L121" s="140"/>
      <c r="M121" s="140"/>
      <c r="N121" s="140"/>
      <c r="O121" s="140"/>
      <c r="P121" s="140"/>
      <c r="Q121" s="140"/>
      <c r="R121" s="140"/>
      <c r="S121" s="140"/>
      <c r="T121" s="140"/>
      <c r="U121" s="140"/>
      <c r="V121" s="140"/>
      <c r="W121" s="140"/>
      <c r="X121" s="140"/>
      <c r="Y121" s="140"/>
      <c r="Z121" s="140"/>
      <c r="AA121" s="140"/>
      <c r="AB121" s="140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</row>
    <row r="122" spans="1:44" ht="14.25" hidden="1" x14ac:dyDescent="0.2">
      <c r="A122" s="28"/>
      <c r="B122" s="28"/>
      <c r="C122" s="440"/>
      <c r="D122" s="28"/>
      <c r="E122" s="28"/>
      <c r="F122" s="28"/>
      <c r="G122" s="440"/>
      <c r="H122" s="140"/>
      <c r="I122" s="140"/>
      <c r="J122" s="140"/>
      <c r="K122" s="140"/>
      <c r="L122" s="140"/>
      <c r="M122" s="140"/>
      <c r="N122" s="140"/>
      <c r="O122" s="140"/>
      <c r="P122" s="140"/>
      <c r="Q122" s="140"/>
      <c r="R122" s="140"/>
      <c r="S122" s="140"/>
      <c r="T122" s="140"/>
      <c r="U122" s="140"/>
      <c r="V122" s="140"/>
      <c r="W122" s="140"/>
      <c r="X122" s="140"/>
      <c r="Y122" s="140"/>
      <c r="Z122" s="140"/>
      <c r="AA122" s="140"/>
      <c r="AB122" s="140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</row>
    <row r="123" spans="1:44" ht="14.25" hidden="1" x14ac:dyDescent="0.2">
      <c r="A123" s="28"/>
      <c r="B123" s="28"/>
      <c r="C123" s="440"/>
      <c r="D123" s="28"/>
      <c r="E123" s="28"/>
      <c r="F123" s="28"/>
      <c r="G123" s="440"/>
      <c r="H123" s="140"/>
      <c r="I123" s="140"/>
      <c r="J123" s="140"/>
      <c r="K123" s="140"/>
      <c r="L123" s="140"/>
      <c r="M123" s="140"/>
      <c r="N123" s="140"/>
      <c r="O123" s="140"/>
      <c r="P123" s="140"/>
      <c r="Q123" s="140"/>
      <c r="R123" s="140"/>
      <c r="S123" s="140"/>
      <c r="T123" s="140"/>
      <c r="U123" s="140"/>
      <c r="V123" s="140"/>
      <c r="W123" s="140"/>
      <c r="X123" s="140"/>
      <c r="Y123" s="140"/>
      <c r="Z123" s="140"/>
      <c r="AA123" s="140"/>
      <c r="AB123" s="140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</row>
    <row r="124" spans="1:44" ht="14.25" hidden="1" x14ac:dyDescent="0.2">
      <c r="A124" s="28"/>
      <c r="B124" s="28"/>
      <c r="C124" s="440"/>
      <c r="D124" s="28"/>
      <c r="E124" s="28"/>
      <c r="F124" s="28"/>
      <c r="G124" s="440"/>
      <c r="H124" s="140"/>
      <c r="I124" s="140"/>
      <c r="J124" s="140"/>
      <c r="K124" s="140"/>
      <c r="L124" s="140"/>
      <c r="M124" s="140"/>
      <c r="N124" s="140"/>
      <c r="O124" s="140"/>
      <c r="P124" s="140"/>
      <c r="Q124" s="140"/>
      <c r="R124" s="140"/>
      <c r="S124" s="140"/>
      <c r="T124" s="140"/>
      <c r="U124" s="140"/>
      <c r="V124" s="140"/>
      <c r="W124" s="140"/>
      <c r="X124" s="140"/>
      <c r="Y124" s="140"/>
      <c r="Z124" s="140"/>
      <c r="AA124" s="140"/>
      <c r="AB124" s="140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</row>
    <row r="125" spans="1:44" ht="14.25" hidden="1" x14ac:dyDescent="0.2">
      <c r="A125" s="28"/>
      <c r="B125" s="28"/>
      <c r="C125" s="440"/>
      <c r="D125" s="28"/>
      <c r="E125" s="28"/>
      <c r="F125" s="28"/>
      <c r="G125" s="440"/>
      <c r="H125" s="140"/>
      <c r="I125" s="140"/>
      <c r="J125" s="140"/>
      <c r="K125" s="140"/>
      <c r="L125" s="140"/>
      <c r="M125" s="140"/>
      <c r="N125" s="140"/>
      <c r="O125" s="140"/>
      <c r="P125" s="140"/>
      <c r="Q125" s="140"/>
      <c r="R125" s="140"/>
      <c r="S125" s="140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</row>
    <row r="126" spans="1:44" ht="14.25" hidden="1" x14ac:dyDescent="0.2">
      <c r="A126" s="28"/>
      <c r="B126" s="28"/>
      <c r="C126" s="440"/>
      <c r="D126" s="28"/>
      <c r="E126" s="28"/>
      <c r="F126" s="28"/>
      <c r="G126" s="440"/>
      <c r="H126" s="140"/>
      <c r="I126" s="140"/>
      <c r="J126" s="140"/>
      <c r="K126" s="140"/>
      <c r="L126" s="140"/>
      <c r="M126" s="140"/>
      <c r="N126" s="140"/>
      <c r="O126" s="140"/>
      <c r="P126" s="140"/>
      <c r="Q126" s="140"/>
      <c r="R126" s="140"/>
      <c r="S126" s="140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</row>
    <row r="127" spans="1:44" ht="14.25" hidden="1" x14ac:dyDescent="0.2">
      <c r="A127" s="28"/>
      <c r="B127" s="28"/>
      <c r="C127" s="440"/>
      <c r="D127" s="28"/>
      <c r="E127" s="28"/>
      <c r="F127" s="28"/>
      <c r="G127" s="440"/>
      <c r="H127" s="140"/>
      <c r="I127" s="140"/>
      <c r="J127" s="140"/>
      <c r="K127" s="140"/>
      <c r="L127" s="140"/>
      <c r="M127" s="140"/>
      <c r="N127" s="140"/>
      <c r="O127" s="140"/>
      <c r="P127" s="140"/>
      <c r="Q127" s="140"/>
      <c r="R127" s="140"/>
      <c r="S127" s="140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</row>
    <row r="128" spans="1:44" ht="14.25" hidden="1" x14ac:dyDescent="0.2">
      <c r="A128" s="28"/>
      <c r="B128" s="28"/>
      <c r="C128" s="440"/>
      <c r="D128" s="28"/>
      <c r="E128" s="28"/>
      <c r="F128" s="28"/>
      <c r="G128" s="440"/>
      <c r="H128" s="140"/>
      <c r="I128" s="140"/>
      <c r="J128" s="140"/>
      <c r="K128" s="140"/>
      <c r="L128" s="140"/>
      <c r="M128" s="140"/>
      <c r="N128" s="140"/>
      <c r="O128" s="140"/>
      <c r="P128" s="140"/>
      <c r="Q128" s="140"/>
      <c r="R128" s="140"/>
      <c r="S128" s="140"/>
      <c r="T128" s="140"/>
      <c r="U128" s="140"/>
      <c r="V128" s="140"/>
      <c r="W128" s="140"/>
      <c r="X128" s="140"/>
      <c r="Y128" s="140"/>
      <c r="Z128" s="140"/>
      <c r="AA128" s="140"/>
      <c r="AB128" s="140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</row>
    <row r="129" spans="1:44" ht="14.25" hidden="1" x14ac:dyDescent="0.2">
      <c r="A129" s="28"/>
      <c r="B129" s="28"/>
      <c r="C129" s="440"/>
      <c r="D129" s="28"/>
      <c r="E129" s="28"/>
      <c r="F129" s="28"/>
      <c r="G129" s="440"/>
      <c r="H129" s="140"/>
      <c r="I129" s="140"/>
      <c r="J129" s="140"/>
      <c r="K129" s="140"/>
      <c r="L129" s="140"/>
      <c r="M129" s="140"/>
      <c r="N129" s="140"/>
      <c r="O129" s="140"/>
      <c r="P129" s="140"/>
      <c r="Q129" s="140"/>
      <c r="R129" s="140"/>
      <c r="S129" s="140"/>
      <c r="T129" s="140"/>
      <c r="U129" s="140"/>
      <c r="V129" s="140"/>
      <c r="W129" s="140"/>
      <c r="X129" s="140"/>
      <c r="Y129" s="140"/>
      <c r="Z129" s="140"/>
      <c r="AA129" s="140"/>
      <c r="AB129" s="140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</row>
    <row r="130" spans="1:44" ht="14.25" hidden="1" x14ac:dyDescent="0.2">
      <c r="A130" s="28"/>
      <c r="B130" s="28"/>
      <c r="C130" s="440"/>
      <c r="D130" s="28"/>
      <c r="E130" s="28"/>
      <c r="F130" s="28"/>
      <c r="G130" s="440"/>
      <c r="H130" s="140"/>
      <c r="I130" s="140"/>
      <c r="J130" s="140"/>
      <c r="K130" s="140"/>
      <c r="L130" s="140"/>
      <c r="M130" s="140"/>
      <c r="N130" s="140"/>
      <c r="O130" s="140"/>
      <c r="P130" s="140"/>
      <c r="Q130" s="140"/>
      <c r="R130" s="140"/>
      <c r="S130" s="140"/>
      <c r="T130" s="140"/>
      <c r="U130" s="140"/>
      <c r="V130" s="140"/>
      <c r="W130" s="140"/>
      <c r="X130" s="140"/>
      <c r="Y130" s="140"/>
      <c r="Z130" s="140"/>
      <c r="AA130" s="140"/>
      <c r="AB130" s="140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</row>
    <row r="131" spans="1:44" ht="14.25" hidden="1" x14ac:dyDescent="0.2">
      <c r="A131" s="28"/>
      <c r="B131" s="28"/>
      <c r="C131" s="440"/>
      <c r="D131" s="28"/>
      <c r="E131" s="28"/>
      <c r="F131" s="28"/>
      <c r="G131" s="440"/>
      <c r="H131" s="140"/>
      <c r="I131" s="140"/>
      <c r="J131" s="140"/>
      <c r="K131" s="140"/>
      <c r="L131" s="140"/>
      <c r="M131" s="140"/>
      <c r="N131" s="140"/>
      <c r="O131" s="140"/>
      <c r="P131" s="140"/>
      <c r="Q131" s="140"/>
      <c r="R131" s="140"/>
      <c r="S131" s="140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</row>
    <row r="132" spans="1:44" ht="14.25" hidden="1" x14ac:dyDescent="0.2">
      <c r="A132" s="28"/>
      <c r="B132" s="28"/>
      <c r="C132" s="440"/>
      <c r="D132" s="28"/>
      <c r="E132" s="28"/>
      <c r="F132" s="28"/>
      <c r="G132" s="440"/>
      <c r="H132" s="140"/>
      <c r="I132" s="140"/>
      <c r="J132" s="140"/>
      <c r="K132" s="140"/>
      <c r="L132" s="140"/>
      <c r="M132" s="140"/>
      <c r="N132" s="140"/>
      <c r="O132" s="140"/>
      <c r="P132" s="140"/>
      <c r="Q132" s="140"/>
      <c r="R132" s="140"/>
      <c r="S132" s="140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</row>
    <row r="133" spans="1:44" ht="14.25" hidden="1" x14ac:dyDescent="0.2">
      <c r="A133" s="28"/>
      <c r="B133" s="28"/>
      <c r="C133" s="440"/>
      <c r="D133" s="28"/>
      <c r="E133" s="28"/>
      <c r="F133" s="28"/>
      <c r="G133" s="440"/>
      <c r="H133" s="140"/>
      <c r="I133" s="140"/>
      <c r="J133" s="140"/>
      <c r="K133" s="140"/>
      <c r="L133" s="140"/>
      <c r="M133" s="140"/>
      <c r="N133" s="140"/>
      <c r="O133" s="140"/>
      <c r="P133" s="140"/>
      <c r="Q133" s="140"/>
      <c r="R133" s="140"/>
      <c r="S133" s="140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</row>
    <row r="134" spans="1:44" ht="14.25" hidden="1" x14ac:dyDescent="0.2">
      <c r="A134" s="28"/>
      <c r="B134" s="28"/>
      <c r="C134" s="440"/>
      <c r="D134" s="28"/>
      <c r="E134" s="28"/>
      <c r="F134" s="28"/>
      <c r="G134" s="440"/>
      <c r="H134" s="140"/>
      <c r="I134" s="140"/>
      <c r="J134" s="140"/>
      <c r="K134" s="140"/>
      <c r="L134" s="140"/>
      <c r="M134" s="140"/>
      <c r="N134" s="140"/>
      <c r="O134" s="140"/>
      <c r="P134" s="140"/>
      <c r="Q134" s="140"/>
      <c r="R134" s="140"/>
      <c r="S134" s="140"/>
      <c r="T134" s="140"/>
      <c r="U134" s="140"/>
      <c r="V134" s="140"/>
      <c r="W134" s="140"/>
      <c r="X134" s="140"/>
      <c r="Y134" s="140"/>
      <c r="Z134" s="140"/>
      <c r="AA134" s="140"/>
      <c r="AB134" s="140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</row>
    <row r="135" spans="1:44" ht="14.25" hidden="1" x14ac:dyDescent="0.2">
      <c r="A135" s="28"/>
      <c r="B135" s="28"/>
      <c r="C135" s="440"/>
      <c r="D135" s="28"/>
      <c r="E135" s="28"/>
      <c r="F135" s="28"/>
      <c r="G135" s="440"/>
      <c r="H135" s="140"/>
      <c r="I135" s="140"/>
      <c r="J135" s="140"/>
      <c r="K135" s="140"/>
      <c r="L135" s="140"/>
      <c r="M135" s="140"/>
      <c r="N135" s="140"/>
      <c r="O135" s="140"/>
      <c r="P135" s="140"/>
      <c r="Q135" s="140"/>
      <c r="R135" s="140"/>
      <c r="S135" s="140"/>
      <c r="T135" s="140"/>
      <c r="U135" s="140"/>
      <c r="V135" s="140"/>
      <c r="W135" s="140"/>
      <c r="X135" s="140"/>
      <c r="Y135" s="140"/>
      <c r="Z135" s="140"/>
      <c r="AA135" s="140"/>
      <c r="AB135" s="140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</row>
    <row r="136" spans="1:44" ht="14.25" hidden="1" x14ac:dyDescent="0.2">
      <c r="A136" s="28"/>
      <c r="B136" s="28"/>
      <c r="C136" s="440"/>
      <c r="D136" s="28"/>
      <c r="E136" s="28"/>
      <c r="F136" s="28"/>
      <c r="G136" s="440"/>
      <c r="H136" s="140"/>
      <c r="I136" s="140"/>
      <c r="J136" s="140"/>
      <c r="K136" s="140"/>
      <c r="L136" s="140"/>
      <c r="M136" s="140"/>
      <c r="N136" s="140"/>
      <c r="O136" s="140"/>
      <c r="P136" s="140"/>
      <c r="Q136" s="140"/>
      <c r="R136" s="140"/>
      <c r="S136" s="140"/>
      <c r="T136" s="140"/>
      <c r="U136" s="140"/>
      <c r="V136" s="140"/>
      <c r="W136" s="140"/>
      <c r="X136" s="140"/>
      <c r="Y136" s="140"/>
      <c r="Z136" s="140"/>
      <c r="AA136" s="140"/>
      <c r="AB136" s="140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</row>
    <row r="137" spans="1:44" ht="14.25" hidden="1" x14ac:dyDescent="0.2">
      <c r="A137" s="28"/>
      <c r="B137" s="28"/>
      <c r="C137" s="440"/>
      <c r="D137" s="28"/>
      <c r="E137" s="28"/>
      <c r="F137" s="28"/>
      <c r="G137" s="440"/>
      <c r="H137" s="140"/>
      <c r="I137" s="140"/>
      <c r="J137" s="140"/>
      <c r="K137" s="140"/>
      <c r="L137" s="140"/>
      <c r="M137" s="140"/>
      <c r="N137" s="140"/>
      <c r="O137" s="140"/>
      <c r="P137" s="140"/>
      <c r="Q137" s="140"/>
      <c r="R137" s="140"/>
      <c r="S137" s="140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</row>
    <row r="138" spans="1:44" ht="14.25" hidden="1" x14ac:dyDescent="0.2">
      <c r="A138" s="28"/>
      <c r="B138" s="28"/>
      <c r="C138" s="440"/>
      <c r="D138" s="28"/>
      <c r="E138" s="28"/>
      <c r="F138" s="28"/>
      <c r="G138" s="440"/>
      <c r="H138" s="140"/>
      <c r="I138" s="140"/>
      <c r="J138" s="140"/>
      <c r="K138" s="140"/>
      <c r="L138" s="140"/>
      <c r="M138" s="140"/>
      <c r="N138" s="140"/>
      <c r="O138" s="140"/>
      <c r="P138" s="140"/>
      <c r="Q138" s="140"/>
      <c r="R138" s="140"/>
      <c r="S138" s="140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</row>
    <row r="139" spans="1:44" ht="14.25" hidden="1" x14ac:dyDescent="0.2">
      <c r="A139" s="28"/>
      <c r="B139" s="28"/>
      <c r="C139" s="440"/>
      <c r="D139" s="28"/>
      <c r="E139" s="28"/>
      <c r="F139" s="28"/>
      <c r="G139" s="440"/>
      <c r="H139" s="140"/>
      <c r="I139" s="140"/>
      <c r="J139" s="140"/>
      <c r="K139" s="140"/>
      <c r="L139" s="140"/>
      <c r="M139" s="140"/>
      <c r="N139" s="140"/>
      <c r="O139" s="140"/>
      <c r="P139" s="140"/>
      <c r="Q139" s="140"/>
      <c r="R139" s="140"/>
      <c r="S139" s="140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</row>
    <row r="140" spans="1:44" ht="14.25" hidden="1" x14ac:dyDescent="0.2">
      <c r="A140" s="28"/>
      <c r="B140" s="28"/>
      <c r="C140" s="440"/>
      <c r="D140" s="28"/>
      <c r="E140" s="28"/>
      <c r="F140" s="28"/>
      <c r="G140" s="440"/>
      <c r="H140" s="140"/>
      <c r="I140" s="140"/>
      <c r="J140" s="140"/>
      <c r="K140" s="140"/>
      <c r="L140" s="140"/>
      <c r="M140" s="140"/>
      <c r="N140" s="140"/>
      <c r="O140" s="140"/>
      <c r="P140" s="140"/>
      <c r="Q140" s="140"/>
      <c r="R140" s="140"/>
      <c r="S140" s="140"/>
      <c r="T140" s="140"/>
      <c r="U140" s="140"/>
      <c r="V140" s="140"/>
      <c r="W140" s="140"/>
      <c r="X140" s="140"/>
      <c r="Y140" s="140"/>
      <c r="Z140" s="140"/>
      <c r="AA140" s="140"/>
      <c r="AB140" s="140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</row>
    <row r="141" spans="1:44" ht="14.25" hidden="1" x14ac:dyDescent="0.2">
      <c r="A141" s="28"/>
      <c r="B141" s="28"/>
      <c r="C141" s="440"/>
      <c r="D141" s="28"/>
      <c r="E141" s="28"/>
      <c r="F141" s="28"/>
      <c r="G141" s="440"/>
      <c r="H141" s="140"/>
      <c r="I141" s="140"/>
      <c r="J141" s="140"/>
      <c r="K141" s="140"/>
      <c r="L141" s="140"/>
      <c r="M141" s="140"/>
      <c r="N141" s="140"/>
      <c r="O141" s="140"/>
      <c r="P141" s="140"/>
      <c r="Q141" s="140"/>
      <c r="R141" s="140"/>
      <c r="S141" s="140"/>
      <c r="T141" s="140"/>
      <c r="U141" s="140"/>
      <c r="V141" s="140"/>
      <c r="W141" s="140"/>
      <c r="X141" s="140"/>
      <c r="Y141" s="140"/>
      <c r="Z141" s="140"/>
      <c r="AA141" s="140"/>
      <c r="AB141" s="140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</row>
    <row r="142" spans="1:44" ht="14.25" hidden="1" x14ac:dyDescent="0.2">
      <c r="A142" s="28"/>
      <c r="B142" s="28"/>
      <c r="C142" s="440"/>
      <c r="D142" s="28"/>
      <c r="E142" s="28"/>
      <c r="F142" s="28"/>
      <c r="G142" s="440"/>
      <c r="H142" s="140"/>
      <c r="I142" s="140"/>
      <c r="J142" s="140"/>
      <c r="K142" s="140"/>
      <c r="L142" s="140"/>
      <c r="M142" s="140"/>
      <c r="N142" s="140"/>
      <c r="O142" s="140"/>
      <c r="P142" s="140"/>
      <c r="Q142" s="140"/>
      <c r="R142" s="140"/>
      <c r="S142" s="140"/>
      <c r="T142" s="140"/>
      <c r="U142" s="140"/>
      <c r="V142" s="140"/>
      <c r="W142" s="140"/>
      <c r="X142" s="140"/>
      <c r="Y142" s="140"/>
      <c r="Z142" s="140"/>
      <c r="AA142" s="140"/>
      <c r="AB142" s="140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</row>
    <row r="143" spans="1:44" ht="14.25" hidden="1" x14ac:dyDescent="0.2">
      <c r="A143" s="28"/>
      <c r="B143" s="28"/>
      <c r="C143" s="440"/>
      <c r="D143" s="28"/>
      <c r="E143" s="28"/>
      <c r="F143" s="28"/>
      <c r="G143" s="440"/>
      <c r="H143" s="140"/>
      <c r="I143" s="140"/>
      <c r="J143" s="140"/>
      <c r="K143" s="140"/>
      <c r="L143" s="140"/>
      <c r="M143" s="140"/>
      <c r="N143" s="140"/>
      <c r="O143" s="140"/>
      <c r="P143" s="140"/>
      <c r="Q143" s="140"/>
      <c r="R143" s="140"/>
      <c r="S143" s="140"/>
      <c r="T143" s="140"/>
      <c r="U143" s="140"/>
      <c r="V143" s="140"/>
      <c r="W143" s="140"/>
      <c r="X143" s="140"/>
      <c r="Y143" s="140"/>
      <c r="Z143" s="140"/>
      <c r="AA143" s="140"/>
      <c r="AB143" s="140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</row>
    <row r="144" spans="1:44" ht="14.25" hidden="1" x14ac:dyDescent="0.2">
      <c r="A144" s="28"/>
      <c r="B144" s="28"/>
      <c r="C144" s="440"/>
      <c r="D144" s="28"/>
      <c r="E144" s="28"/>
      <c r="F144" s="28"/>
      <c r="G144" s="440"/>
      <c r="H144" s="140"/>
      <c r="I144" s="140"/>
      <c r="J144" s="140"/>
      <c r="K144" s="140"/>
      <c r="L144" s="140"/>
      <c r="M144" s="140"/>
      <c r="N144" s="140"/>
      <c r="O144" s="140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  <c r="AA144" s="140"/>
      <c r="AB144" s="140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</row>
    <row r="145" spans="1:44" ht="14.25" hidden="1" x14ac:dyDescent="0.2">
      <c r="A145" s="140"/>
      <c r="B145" s="140"/>
      <c r="C145" s="140"/>
      <c r="D145" s="28"/>
      <c r="E145" s="28"/>
      <c r="F145" s="28"/>
      <c r="G145" s="440"/>
      <c r="H145" s="140"/>
      <c r="I145" s="140"/>
      <c r="J145" s="140"/>
      <c r="K145" s="140"/>
      <c r="L145" s="140"/>
      <c r="M145" s="140"/>
      <c r="N145" s="140"/>
      <c r="O145" s="140"/>
      <c r="P145" s="140"/>
      <c r="Q145" s="140"/>
      <c r="R145" s="140"/>
      <c r="S145" s="140"/>
      <c r="T145" s="140"/>
      <c r="U145" s="140"/>
      <c r="V145" s="140"/>
      <c r="W145" s="140"/>
      <c r="X145" s="140"/>
      <c r="Y145" s="140"/>
      <c r="Z145" s="140"/>
      <c r="AA145" s="140"/>
      <c r="AB145" s="140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</row>
    <row r="146" spans="1:44" ht="14.25" hidden="1" x14ac:dyDescent="0.2">
      <c r="A146" s="140"/>
      <c r="B146" s="140"/>
      <c r="C146" s="140"/>
      <c r="D146" s="28"/>
      <c r="E146" s="28"/>
      <c r="F146" s="28"/>
      <c r="G146" s="440"/>
      <c r="H146" s="140"/>
      <c r="I146" s="140"/>
      <c r="J146" s="140"/>
      <c r="K146" s="140"/>
      <c r="L146" s="140"/>
      <c r="M146" s="140"/>
      <c r="N146" s="140"/>
      <c r="O146" s="140"/>
      <c r="P146" s="140"/>
      <c r="Q146" s="140"/>
      <c r="R146" s="140"/>
      <c r="S146" s="140"/>
      <c r="T146" s="140"/>
      <c r="U146" s="140"/>
      <c r="V146" s="140"/>
      <c r="W146" s="140"/>
      <c r="X146" s="140"/>
      <c r="Y146" s="140"/>
      <c r="Z146" s="140"/>
      <c r="AA146" s="140"/>
      <c r="AB146" s="140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</row>
    <row r="147" spans="1:44" ht="16.5" hidden="1" x14ac:dyDescent="0.25">
      <c r="A147" s="1455">
        <v>42933</v>
      </c>
      <c r="B147" s="1456"/>
      <c r="C147" s="1457"/>
      <c r="D147" s="1458" t="s">
        <v>387</v>
      </c>
      <c r="E147" s="1459"/>
      <c r="F147" s="1459"/>
      <c r="G147" s="1460"/>
      <c r="H147" s="1461" t="s">
        <v>388</v>
      </c>
      <c r="I147" s="1462"/>
      <c r="J147" s="1462"/>
      <c r="K147" s="1462"/>
      <c r="L147" s="1462"/>
      <c r="M147" s="1462"/>
      <c r="N147" s="1462"/>
      <c r="O147" s="1462"/>
      <c r="P147" s="1462"/>
      <c r="Q147" s="1462"/>
      <c r="R147" s="1462"/>
      <c r="S147" s="1462"/>
      <c r="T147" s="1462"/>
      <c r="U147" s="1462"/>
      <c r="V147" s="1462"/>
      <c r="W147" s="1462"/>
      <c r="X147" s="1462"/>
      <c r="Y147" s="1462"/>
      <c r="Z147" s="1462"/>
      <c r="AA147" s="1462"/>
      <c r="AB147" s="1462"/>
      <c r="AC147" s="1462"/>
      <c r="AD147" s="1462"/>
      <c r="AE147" s="1462"/>
      <c r="AF147" s="1462"/>
      <c r="AG147" s="1462"/>
      <c r="AH147" s="1462"/>
      <c r="AI147" s="1462"/>
      <c r="AJ147" s="1462"/>
      <c r="AK147" s="1462"/>
      <c r="AL147" s="1462"/>
      <c r="AM147" s="1462"/>
      <c r="AN147" s="1462"/>
      <c r="AO147" s="1462"/>
      <c r="AP147" s="1462"/>
      <c r="AQ147" s="1462"/>
      <c r="AR147" s="1463"/>
    </row>
    <row r="148" spans="1:44" ht="16.5" hidden="1" x14ac:dyDescent="0.2">
      <c r="A148" s="1464"/>
      <c r="B148" s="1464"/>
      <c r="C148" s="1464"/>
      <c r="D148" s="1465"/>
      <c r="E148" s="1466"/>
      <c r="F148" s="1466"/>
      <c r="G148" s="1467"/>
      <c r="H148" s="1469"/>
      <c r="I148" s="1479"/>
      <c r="J148" s="1479"/>
      <c r="K148" s="1479"/>
      <c r="L148" s="1479"/>
      <c r="M148" s="1479"/>
      <c r="N148" s="1479"/>
      <c r="O148" s="1479"/>
      <c r="P148" s="1479"/>
      <c r="Q148" s="1479"/>
      <c r="R148" s="1479"/>
      <c r="S148" s="1479"/>
      <c r="T148" s="1479"/>
      <c r="U148" s="1479"/>
      <c r="V148" s="1479"/>
      <c r="W148" s="1479"/>
      <c r="X148" s="1479"/>
      <c r="Y148" s="1479"/>
      <c r="Z148" s="1479"/>
      <c r="AA148" s="1479"/>
      <c r="AB148" s="1479"/>
      <c r="AC148" s="1479"/>
      <c r="AD148" s="1479"/>
      <c r="AE148" s="1479"/>
      <c r="AF148" s="1479"/>
      <c r="AG148" s="1479"/>
      <c r="AH148" s="1479"/>
      <c r="AI148" s="1479"/>
      <c r="AJ148" s="1479"/>
      <c r="AK148" s="1479"/>
      <c r="AL148" s="1479"/>
      <c r="AM148" s="1479"/>
      <c r="AN148" s="1479"/>
      <c r="AO148" s="1479"/>
      <c r="AP148" s="1479"/>
      <c r="AQ148" s="1479"/>
      <c r="AR148" s="1479"/>
    </row>
    <row r="149" spans="1:44" ht="16.5" hidden="1" x14ac:dyDescent="0.25">
      <c r="A149" s="1464"/>
      <c r="B149" s="1464"/>
      <c r="C149" s="1464"/>
      <c r="D149" s="1465"/>
      <c r="E149" s="1466"/>
      <c r="F149" s="1466"/>
      <c r="G149" s="1467"/>
      <c r="H149" s="1480" t="s">
        <v>360</v>
      </c>
      <c r="I149" s="1481"/>
      <c r="J149" s="1481"/>
      <c r="K149" s="1481"/>
      <c r="L149" s="1481"/>
      <c r="M149" s="1481"/>
      <c r="N149" s="1481"/>
      <c r="O149" s="1481"/>
      <c r="P149" s="1481"/>
      <c r="Q149" s="1481"/>
      <c r="R149" s="1481"/>
      <c r="S149" s="1481"/>
      <c r="T149" s="1481"/>
      <c r="U149" s="1481"/>
      <c r="V149" s="1481"/>
      <c r="W149" s="1481"/>
      <c r="X149" s="1481"/>
      <c r="Y149" s="1481"/>
      <c r="Z149" s="1481"/>
      <c r="AA149" s="1481"/>
      <c r="AB149" s="1481"/>
      <c r="AC149" s="1481"/>
      <c r="AD149" s="1481"/>
      <c r="AE149" s="1481"/>
      <c r="AF149" s="1481"/>
      <c r="AG149" s="1481"/>
      <c r="AH149" s="1481"/>
      <c r="AI149" s="1481"/>
      <c r="AJ149" s="1481"/>
      <c r="AK149" s="1481"/>
      <c r="AL149" s="1481"/>
      <c r="AM149" s="1481"/>
      <c r="AN149" s="1481"/>
      <c r="AO149" s="1481"/>
      <c r="AP149" s="1481"/>
      <c r="AQ149" s="1481"/>
      <c r="AR149" s="1482"/>
    </row>
    <row r="150" spans="1:44" ht="16.5" hidden="1" x14ac:dyDescent="0.2">
      <c r="A150" s="1464"/>
      <c r="B150" s="1464"/>
      <c r="C150" s="1464"/>
      <c r="D150" s="1465"/>
      <c r="E150" s="1466"/>
      <c r="F150" s="1466"/>
      <c r="G150" s="1467"/>
      <c r="H150" s="1468" t="s">
        <v>389</v>
      </c>
      <c r="I150" s="1469"/>
      <c r="J150" s="1469"/>
      <c r="K150" s="1469"/>
      <c r="L150" s="1469"/>
      <c r="M150" s="1469"/>
      <c r="N150" s="1469"/>
      <c r="O150" s="1469"/>
      <c r="P150" s="1469"/>
      <c r="Q150" s="1469"/>
      <c r="R150" s="1469"/>
      <c r="S150" s="1469"/>
      <c r="T150" s="1469"/>
      <c r="U150" s="1469"/>
      <c r="V150" s="1469"/>
      <c r="W150" s="1469"/>
      <c r="X150" s="1469"/>
      <c r="Y150" s="1469"/>
      <c r="Z150" s="1469"/>
      <c r="AA150" s="1469"/>
      <c r="AB150" s="1469"/>
      <c r="AC150" s="1469"/>
      <c r="AD150" s="1469"/>
      <c r="AE150" s="1469"/>
      <c r="AF150" s="1469"/>
      <c r="AG150" s="1469"/>
      <c r="AH150" s="1469"/>
      <c r="AI150" s="1469"/>
      <c r="AJ150" s="1469"/>
      <c r="AK150" s="1469"/>
      <c r="AL150" s="1469"/>
      <c r="AM150" s="1469"/>
      <c r="AN150" s="1469"/>
      <c r="AO150" s="1469"/>
      <c r="AP150" s="1469"/>
      <c r="AQ150" s="1469"/>
      <c r="AR150" s="1469"/>
    </row>
    <row r="151" spans="1:44" ht="16.5" hidden="1" x14ac:dyDescent="0.25">
      <c r="A151" s="1470">
        <v>42933</v>
      </c>
      <c r="B151" s="1471"/>
      <c r="C151" s="1472"/>
      <c r="D151" s="1473" t="s">
        <v>387</v>
      </c>
      <c r="E151" s="1474"/>
      <c r="F151" s="1474"/>
      <c r="G151" s="1475"/>
      <c r="H151" s="1476" t="s">
        <v>388</v>
      </c>
      <c r="I151" s="1477"/>
      <c r="J151" s="1477"/>
      <c r="K151" s="1477"/>
      <c r="L151" s="1477"/>
      <c r="M151" s="1477"/>
      <c r="N151" s="1477"/>
      <c r="O151" s="1477"/>
      <c r="P151" s="1477"/>
      <c r="Q151" s="1477"/>
      <c r="R151" s="1477"/>
      <c r="S151" s="1477"/>
      <c r="T151" s="1477"/>
      <c r="U151" s="1477"/>
      <c r="V151" s="1477"/>
      <c r="W151" s="1477"/>
      <c r="X151" s="1477"/>
      <c r="Y151" s="1477"/>
      <c r="Z151" s="1477"/>
      <c r="AA151" s="1477"/>
      <c r="AB151" s="1477"/>
      <c r="AC151" s="1477"/>
      <c r="AD151" s="1477"/>
      <c r="AE151" s="1477"/>
      <c r="AF151" s="1477"/>
      <c r="AG151" s="1477"/>
      <c r="AH151" s="1477"/>
      <c r="AI151" s="1477"/>
      <c r="AJ151" s="1477"/>
      <c r="AK151" s="1477"/>
      <c r="AL151" s="1477"/>
      <c r="AM151" s="1477"/>
      <c r="AN151" s="1477"/>
      <c r="AO151" s="1477"/>
      <c r="AP151" s="1477"/>
      <c r="AQ151" s="1477"/>
      <c r="AR151" s="1478"/>
    </row>
    <row r="152" spans="1:44" ht="16.5" hidden="1" x14ac:dyDescent="0.25">
      <c r="A152" s="451"/>
      <c r="B152" s="451"/>
      <c r="C152" s="451"/>
      <c r="D152" s="452"/>
      <c r="E152" s="452"/>
      <c r="F152" s="452"/>
      <c r="G152" s="453"/>
      <c r="H152" s="1492" t="s">
        <v>360</v>
      </c>
      <c r="I152" s="1493"/>
      <c r="J152" s="1493"/>
      <c r="K152" s="1493"/>
      <c r="L152" s="1493"/>
      <c r="M152" s="1493"/>
      <c r="N152" s="1493"/>
      <c r="O152" s="1493"/>
      <c r="P152" s="1493"/>
      <c r="Q152" s="1493"/>
      <c r="R152" s="1493"/>
      <c r="S152" s="1493"/>
      <c r="T152" s="1493"/>
      <c r="U152" s="1493"/>
      <c r="V152" s="1493"/>
      <c r="W152" s="1493"/>
      <c r="X152" s="1493"/>
      <c r="Y152" s="1493"/>
      <c r="Z152" s="1493"/>
      <c r="AA152" s="1493"/>
      <c r="AB152" s="1493"/>
      <c r="AC152" s="1493"/>
      <c r="AD152" s="1493"/>
      <c r="AE152" s="1493"/>
      <c r="AF152" s="1493"/>
      <c r="AG152" s="1493"/>
      <c r="AH152" s="1493"/>
      <c r="AI152" s="1493"/>
      <c r="AJ152" s="1493"/>
      <c r="AK152" s="1493"/>
      <c r="AL152" s="1493"/>
      <c r="AM152" s="1493"/>
      <c r="AN152" s="1493"/>
      <c r="AO152" s="1493"/>
      <c r="AP152" s="1493"/>
      <c r="AQ152" s="1493"/>
      <c r="AR152" s="1494"/>
    </row>
    <row r="153" spans="1:44" ht="16.5" hidden="1" x14ac:dyDescent="0.2">
      <c r="A153" s="451"/>
      <c r="B153" s="451"/>
      <c r="C153" s="451"/>
      <c r="D153" s="452"/>
      <c r="E153" s="452"/>
      <c r="F153" s="452"/>
      <c r="G153" s="453"/>
      <c r="H153" s="1495" t="s">
        <v>399</v>
      </c>
      <c r="I153" s="1496"/>
      <c r="J153" s="1496"/>
      <c r="K153" s="1496"/>
      <c r="L153" s="1496"/>
      <c r="M153" s="1496"/>
      <c r="N153" s="1496"/>
      <c r="O153" s="1496"/>
      <c r="P153" s="1496"/>
      <c r="Q153" s="1496"/>
      <c r="R153" s="1496"/>
      <c r="S153" s="1496"/>
      <c r="T153" s="1496"/>
      <c r="U153" s="1496"/>
      <c r="V153" s="1496"/>
      <c r="W153" s="1496"/>
      <c r="X153" s="1496"/>
      <c r="Y153" s="1496"/>
      <c r="Z153" s="1496"/>
      <c r="AA153" s="1496"/>
      <c r="AB153" s="1496"/>
      <c r="AC153" s="1496"/>
      <c r="AD153" s="1496"/>
      <c r="AE153" s="1496"/>
      <c r="AF153" s="1496"/>
      <c r="AG153" s="1496"/>
      <c r="AH153" s="1496"/>
      <c r="AI153" s="1496"/>
      <c r="AJ153" s="1496"/>
      <c r="AK153" s="1496"/>
      <c r="AL153" s="1496"/>
      <c r="AM153" s="1496"/>
      <c r="AN153" s="1496"/>
      <c r="AO153" s="1496"/>
      <c r="AP153" s="1496"/>
      <c r="AQ153" s="1496"/>
      <c r="AR153" s="1496"/>
    </row>
    <row r="154" spans="1:44" ht="14.25" hidden="1" x14ac:dyDescent="0.2">
      <c r="A154" s="140"/>
      <c r="B154" s="140"/>
      <c r="C154" s="140"/>
      <c r="D154" s="28"/>
      <c r="E154" s="28"/>
      <c r="F154" s="28"/>
      <c r="G154" s="440"/>
      <c r="H154" s="140"/>
      <c r="I154" s="140"/>
      <c r="J154" s="140"/>
      <c r="K154" s="140"/>
      <c r="L154" s="140"/>
      <c r="M154" s="140"/>
      <c r="N154" s="140"/>
      <c r="O154" s="140"/>
      <c r="P154" s="140"/>
      <c r="Q154" s="140"/>
      <c r="R154" s="140"/>
      <c r="S154" s="140"/>
      <c r="T154" s="140"/>
      <c r="U154" s="140"/>
      <c r="V154" s="140"/>
      <c r="W154" s="140"/>
      <c r="X154" s="140"/>
      <c r="Y154" s="140"/>
      <c r="Z154" s="140"/>
      <c r="AA154" s="140"/>
      <c r="AB154" s="140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</row>
    <row r="155" spans="1:44" ht="14.25" hidden="1" x14ac:dyDescent="0.2">
      <c r="A155" s="140"/>
      <c r="B155" s="140"/>
      <c r="C155" s="140"/>
      <c r="D155" s="28"/>
      <c r="E155" s="28"/>
      <c r="F155" s="28"/>
      <c r="G155" s="440"/>
      <c r="H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  <c r="X155" s="140"/>
      <c r="Y155" s="140"/>
      <c r="Z155" s="140"/>
      <c r="AA155" s="140"/>
      <c r="AB155" s="140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</row>
    <row r="156" spans="1:44" ht="14.25" hidden="1" x14ac:dyDescent="0.2">
      <c r="A156" s="140"/>
      <c r="B156" s="140"/>
      <c r="C156" s="140"/>
      <c r="D156" s="28"/>
      <c r="E156" s="28"/>
      <c r="F156" s="28"/>
      <c r="G156" s="440"/>
      <c r="H156" s="140"/>
      <c r="I156" s="140"/>
      <c r="J156" s="140"/>
      <c r="K156" s="140"/>
      <c r="L156" s="140"/>
      <c r="M156" s="140"/>
      <c r="N156" s="140"/>
      <c r="O156" s="140"/>
      <c r="P156" s="140"/>
      <c r="Q156" s="140"/>
      <c r="R156" s="140"/>
      <c r="S156" s="140"/>
      <c r="T156" s="140"/>
      <c r="U156" s="140"/>
      <c r="V156" s="140"/>
      <c r="W156" s="140"/>
      <c r="X156" s="140"/>
      <c r="Y156" s="140"/>
      <c r="Z156" s="140"/>
      <c r="AA156" s="140"/>
      <c r="AB156" s="140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</row>
    <row r="157" spans="1:44" ht="14.25" hidden="1" x14ac:dyDescent="0.2">
      <c r="A157" s="140"/>
      <c r="B157" s="140"/>
      <c r="C157" s="140"/>
      <c r="D157" s="28"/>
      <c r="E157" s="28"/>
      <c r="F157" s="28"/>
      <c r="G157" s="440"/>
      <c r="H157" s="140"/>
      <c r="I157" s="140"/>
      <c r="J157" s="140"/>
      <c r="K157" s="140"/>
      <c r="L157" s="140"/>
      <c r="M157" s="140"/>
      <c r="N157" s="140"/>
      <c r="O157" s="140"/>
      <c r="P157" s="140"/>
      <c r="Q157" s="140"/>
      <c r="R157" s="140"/>
      <c r="S157" s="140"/>
      <c r="T157" s="140"/>
      <c r="U157" s="140"/>
      <c r="V157" s="140"/>
      <c r="W157" s="140"/>
      <c r="X157" s="140"/>
      <c r="Y157" s="140"/>
      <c r="Z157" s="140"/>
      <c r="AA157" s="140"/>
      <c r="AB157" s="140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</row>
    <row r="158" spans="1:44" ht="14.25" hidden="1" x14ac:dyDescent="0.2">
      <c r="A158" s="140"/>
      <c r="B158" s="140"/>
      <c r="C158" s="140"/>
      <c r="D158" s="28"/>
      <c r="E158" s="28"/>
      <c r="F158" s="28"/>
      <c r="G158" s="440"/>
      <c r="H158" s="140"/>
      <c r="I158" s="140"/>
      <c r="J158" s="140"/>
      <c r="K158" s="140"/>
      <c r="L158" s="140"/>
      <c r="M158" s="140"/>
      <c r="N158" s="140"/>
      <c r="O158" s="140"/>
      <c r="P158" s="140"/>
      <c r="Q158" s="140"/>
      <c r="R158" s="140"/>
      <c r="S158" s="140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</row>
    <row r="159" spans="1:44" ht="15.75" hidden="1" x14ac:dyDescent="0.2">
      <c r="A159" s="1497">
        <v>42971</v>
      </c>
      <c r="B159" s="1498"/>
      <c r="C159" s="1499"/>
      <c r="D159" s="1500" t="s">
        <v>358</v>
      </c>
      <c r="E159" s="1501"/>
      <c r="F159" s="1501"/>
      <c r="G159" s="1502"/>
      <c r="H159" s="465" t="s">
        <v>400</v>
      </c>
      <c r="I159" s="465"/>
      <c r="J159" s="465"/>
      <c r="K159" s="465"/>
      <c r="L159" s="465"/>
      <c r="M159" s="465"/>
      <c r="N159" s="465"/>
      <c r="O159" s="465"/>
      <c r="P159" s="465"/>
      <c r="Q159" s="465"/>
      <c r="R159" s="465"/>
      <c r="S159" s="465"/>
      <c r="T159" s="465"/>
      <c r="U159" s="465"/>
      <c r="V159" s="465"/>
      <c r="W159" s="465"/>
      <c r="X159" s="465"/>
      <c r="Y159" s="465"/>
      <c r="Z159" s="465"/>
      <c r="AA159" s="465"/>
      <c r="AB159" s="465"/>
      <c r="AC159" s="466"/>
      <c r="AD159" s="466"/>
      <c r="AE159" s="466"/>
      <c r="AF159" s="466"/>
      <c r="AG159" s="466"/>
      <c r="AH159" s="466"/>
      <c r="AI159" s="466"/>
      <c r="AJ159" s="466"/>
      <c r="AK159" s="466"/>
      <c r="AL159" s="466"/>
      <c r="AM159" s="466"/>
      <c r="AN159" s="466"/>
      <c r="AO159" s="466"/>
      <c r="AP159" s="466"/>
      <c r="AQ159" s="466"/>
      <c r="AR159" s="466"/>
    </row>
    <row r="160" spans="1:44" ht="14.25" hidden="1" x14ac:dyDescent="0.2">
      <c r="A160" s="140"/>
      <c r="B160" s="140"/>
      <c r="C160" s="140"/>
      <c r="D160" s="28"/>
      <c r="E160" s="28"/>
      <c r="F160" s="28"/>
      <c r="G160" s="440"/>
      <c r="H160" s="140"/>
      <c r="I160" s="140"/>
      <c r="J160" s="140"/>
      <c r="K160" s="140"/>
      <c r="L160" s="140"/>
      <c r="M160" s="140"/>
      <c r="N160" s="140"/>
      <c r="O160" s="140"/>
      <c r="P160" s="140"/>
      <c r="Q160" s="140"/>
      <c r="R160" s="140"/>
      <c r="S160" s="140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</row>
    <row r="161" spans="1:44" ht="16.5" hidden="1" x14ac:dyDescent="0.25">
      <c r="A161" s="1503">
        <v>42986</v>
      </c>
      <c r="B161" s="1504"/>
      <c r="C161" s="1505"/>
      <c r="D161" s="1506" t="s">
        <v>358</v>
      </c>
      <c r="E161" s="1507"/>
      <c r="F161" s="1507"/>
      <c r="G161" s="1508"/>
      <c r="H161" s="1509" t="s">
        <v>432</v>
      </c>
      <c r="I161" s="1510"/>
      <c r="J161" s="1510"/>
      <c r="K161" s="1510"/>
      <c r="L161" s="1510"/>
      <c r="M161" s="1510"/>
      <c r="N161" s="1510"/>
      <c r="O161" s="1510"/>
      <c r="P161" s="1510"/>
      <c r="Q161" s="1510"/>
      <c r="R161" s="1510"/>
      <c r="S161" s="1510"/>
      <c r="T161" s="1510"/>
      <c r="U161" s="1510"/>
      <c r="V161" s="1510"/>
      <c r="W161" s="1510"/>
      <c r="X161" s="1510"/>
      <c r="Y161" s="1510"/>
      <c r="Z161" s="1510"/>
      <c r="AA161" s="1510"/>
      <c r="AB161" s="1510"/>
      <c r="AC161" s="1510"/>
      <c r="AD161" s="1510"/>
      <c r="AE161" s="1510"/>
      <c r="AF161" s="1510"/>
      <c r="AG161" s="1510"/>
      <c r="AH161" s="1510"/>
      <c r="AI161" s="1510"/>
      <c r="AJ161" s="1510"/>
      <c r="AK161" s="1510"/>
      <c r="AL161" s="1510"/>
      <c r="AM161" s="1510"/>
      <c r="AN161" s="1510"/>
      <c r="AO161" s="1510"/>
      <c r="AP161" s="1510"/>
      <c r="AQ161" s="1510"/>
      <c r="AR161" s="1511"/>
    </row>
    <row r="162" spans="1:44" ht="16.5" hidden="1" x14ac:dyDescent="0.25">
      <c r="A162" s="140"/>
      <c r="B162" s="140"/>
      <c r="C162" s="140"/>
      <c r="D162" s="478"/>
      <c r="E162" s="28"/>
      <c r="F162" s="28"/>
      <c r="G162" s="479"/>
      <c r="H162" s="1483" t="s">
        <v>43</v>
      </c>
      <c r="I162" s="1483"/>
      <c r="J162" s="1483"/>
      <c r="K162" s="1483"/>
      <c r="L162" s="1483"/>
      <c r="M162" s="1483"/>
      <c r="N162" s="1483"/>
      <c r="O162" s="1483"/>
      <c r="P162" s="1483"/>
      <c r="Q162" s="1483"/>
      <c r="R162" s="1483"/>
      <c r="S162" s="1483"/>
      <c r="T162" s="1483"/>
      <c r="U162" s="1483"/>
      <c r="V162" s="1483"/>
      <c r="W162" s="1483"/>
      <c r="X162" s="1483"/>
      <c r="Y162" s="1483"/>
      <c r="Z162" s="1483"/>
      <c r="AA162" s="1483"/>
      <c r="AB162" s="1483"/>
      <c r="AC162" s="1483"/>
      <c r="AD162" s="1483"/>
      <c r="AE162" s="1483"/>
      <c r="AF162" s="1483"/>
      <c r="AG162" s="1483"/>
      <c r="AH162" s="1483"/>
      <c r="AI162" s="1483"/>
      <c r="AJ162" s="1483"/>
      <c r="AK162" s="1483"/>
      <c r="AL162" s="1483"/>
      <c r="AM162" s="1483"/>
      <c r="AN162" s="1483"/>
      <c r="AO162" s="1483"/>
      <c r="AP162" s="1483"/>
      <c r="AQ162" s="1483"/>
      <c r="AR162" s="1484"/>
    </row>
    <row r="163" spans="1:44" ht="14.25" hidden="1" x14ac:dyDescent="0.2">
      <c r="A163" s="140"/>
      <c r="B163" s="140"/>
      <c r="C163" s="140"/>
      <c r="D163" s="478"/>
      <c r="E163" s="28"/>
      <c r="F163" s="28"/>
      <c r="G163" s="479"/>
      <c r="H163" s="140" t="s">
        <v>408</v>
      </c>
      <c r="I163" s="140"/>
      <c r="J163" s="140"/>
      <c r="K163" s="140"/>
      <c r="L163" s="140"/>
      <c r="M163" s="140"/>
      <c r="N163" s="140"/>
      <c r="O163" s="140"/>
      <c r="P163" s="140"/>
      <c r="Q163" s="140"/>
      <c r="R163" s="140"/>
      <c r="S163" s="140"/>
      <c r="T163" s="140"/>
      <c r="U163" s="140"/>
      <c r="V163" s="140"/>
      <c r="W163" s="140"/>
      <c r="X163" s="140"/>
      <c r="Y163" s="140"/>
      <c r="Z163" s="140"/>
      <c r="AA163" s="140"/>
      <c r="AB163" s="140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</row>
    <row r="164" spans="1:44" ht="14.25" hidden="1" x14ac:dyDescent="0.2">
      <c r="A164" s="140"/>
      <c r="B164" s="140"/>
      <c r="C164" s="140"/>
      <c r="D164" s="478"/>
      <c r="E164" s="28"/>
      <c r="F164" s="28"/>
      <c r="G164" s="479"/>
      <c r="H164" s="140" t="s">
        <v>409</v>
      </c>
      <c r="I164" s="140"/>
      <c r="J164" s="140"/>
      <c r="K164" s="140"/>
      <c r="L164" s="140"/>
      <c r="M164" s="140"/>
      <c r="N164" s="140"/>
      <c r="O164" s="140"/>
      <c r="P164" s="140"/>
      <c r="Q164" s="140"/>
      <c r="R164" s="140"/>
      <c r="S164" s="140"/>
      <c r="T164" s="140"/>
      <c r="U164" s="140"/>
      <c r="V164" s="140"/>
      <c r="W164" s="140"/>
      <c r="X164" s="140"/>
      <c r="Y164" s="140"/>
      <c r="Z164" s="140"/>
      <c r="AA164" s="140"/>
      <c r="AB164" s="140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</row>
    <row r="165" spans="1:44" ht="14.25" hidden="1" x14ac:dyDescent="0.2">
      <c r="A165" s="140"/>
      <c r="B165" s="140"/>
      <c r="C165" s="140"/>
      <c r="D165" s="478"/>
      <c r="E165" s="28"/>
      <c r="F165" s="28"/>
      <c r="G165" s="479"/>
      <c r="H165" s="140" t="s">
        <v>431</v>
      </c>
      <c r="I165" s="140"/>
      <c r="J165" s="140"/>
      <c r="K165" s="140"/>
      <c r="L165" s="140"/>
      <c r="M165" s="140"/>
      <c r="N165" s="140"/>
      <c r="O165" s="140"/>
      <c r="P165" s="140"/>
      <c r="Q165" s="140"/>
      <c r="R165" s="140"/>
      <c r="S165" s="140"/>
      <c r="T165" s="140"/>
      <c r="U165" s="140"/>
      <c r="V165" s="140"/>
      <c r="W165" s="140"/>
      <c r="X165" s="140"/>
      <c r="Y165" s="140"/>
      <c r="Z165" s="140"/>
      <c r="AA165" s="140"/>
      <c r="AB165" s="140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</row>
    <row r="166" spans="1:44" ht="16.5" hidden="1" x14ac:dyDescent="0.25">
      <c r="A166" s="140"/>
      <c r="B166" s="140"/>
      <c r="C166" s="140"/>
      <c r="D166" s="478"/>
      <c r="E166" s="28"/>
      <c r="F166" s="28"/>
      <c r="G166" s="479"/>
      <c r="H166" s="1485" t="s">
        <v>360</v>
      </c>
      <c r="I166" s="1486"/>
      <c r="J166" s="1486"/>
      <c r="K166" s="1486"/>
      <c r="L166" s="1486"/>
      <c r="M166" s="1486"/>
      <c r="N166" s="1486"/>
      <c r="O166" s="1486"/>
      <c r="P166" s="1486"/>
      <c r="Q166" s="1486"/>
      <c r="R166" s="1486"/>
      <c r="S166" s="1486"/>
      <c r="T166" s="1486"/>
      <c r="U166" s="1486"/>
      <c r="V166" s="1486"/>
      <c r="W166" s="1486"/>
      <c r="X166" s="1486"/>
      <c r="Y166" s="1486"/>
      <c r="Z166" s="1486"/>
      <c r="AA166" s="1486"/>
      <c r="AB166" s="1486"/>
      <c r="AC166" s="1486"/>
      <c r="AD166" s="1486"/>
      <c r="AE166" s="1486"/>
      <c r="AF166" s="1486"/>
      <c r="AG166" s="1486"/>
      <c r="AH166" s="1486"/>
      <c r="AI166" s="1486"/>
      <c r="AJ166" s="1486"/>
      <c r="AK166" s="1486"/>
      <c r="AL166" s="1486"/>
      <c r="AM166" s="1486"/>
      <c r="AN166" s="1486"/>
      <c r="AO166" s="1486"/>
      <c r="AP166" s="1486"/>
      <c r="AQ166" s="1486"/>
      <c r="AR166" s="1487"/>
    </row>
    <row r="167" spans="1:44" ht="14.25" hidden="1" x14ac:dyDescent="0.2">
      <c r="A167" s="140"/>
      <c r="B167" s="140"/>
      <c r="C167" s="140"/>
      <c r="D167" s="478"/>
      <c r="E167" s="28"/>
      <c r="F167" s="28"/>
      <c r="G167" s="479"/>
      <c r="H167" s="140" t="s">
        <v>444</v>
      </c>
      <c r="I167" s="140"/>
      <c r="J167" s="140"/>
      <c r="K167" s="140"/>
      <c r="L167" s="140"/>
      <c r="M167" s="140"/>
      <c r="N167" s="140"/>
      <c r="O167" s="140"/>
      <c r="P167" s="140"/>
      <c r="Q167" s="140"/>
      <c r="R167" s="140"/>
      <c r="S167" s="140"/>
      <c r="T167" s="140"/>
      <c r="U167" s="140"/>
      <c r="V167" s="140"/>
      <c r="W167" s="140"/>
      <c r="X167" s="140"/>
      <c r="Y167" s="140"/>
      <c r="Z167" s="140"/>
      <c r="AA167" s="140"/>
      <c r="AB167" s="140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</row>
    <row r="168" spans="1:44" ht="14.25" hidden="1" x14ac:dyDescent="0.2">
      <c r="A168" s="140"/>
      <c r="B168" s="140"/>
      <c r="C168" s="140"/>
      <c r="D168" s="478"/>
      <c r="E168" s="28"/>
      <c r="F168" s="28"/>
      <c r="G168" s="479"/>
      <c r="H168" s="140" t="s">
        <v>433</v>
      </c>
      <c r="I168" s="140"/>
      <c r="J168" s="140"/>
      <c r="K168" s="140"/>
      <c r="L168" s="140"/>
      <c r="M168" s="140"/>
      <c r="N168" s="140"/>
      <c r="O168" s="140"/>
      <c r="P168" s="140"/>
      <c r="Q168" s="140"/>
      <c r="R168" s="140"/>
      <c r="S168" s="140"/>
      <c r="T168" s="140"/>
      <c r="U168" s="140"/>
      <c r="V168" s="140"/>
      <c r="W168" s="140"/>
      <c r="X168" s="140"/>
      <c r="Y168" s="140"/>
      <c r="Z168" s="140"/>
      <c r="AA168" s="140"/>
      <c r="AB168" s="140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</row>
    <row r="169" spans="1:44" ht="14.25" hidden="1" x14ac:dyDescent="0.2">
      <c r="A169" s="140"/>
      <c r="B169" s="140"/>
      <c r="C169" s="140"/>
      <c r="D169" s="478"/>
      <c r="E169" s="28"/>
      <c r="F169" s="28"/>
      <c r="G169" s="479"/>
      <c r="H169" s="140" t="s">
        <v>434</v>
      </c>
      <c r="I169" s="140"/>
      <c r="J169" s="140"/>
      <c r="K169" s="140"/>
      <c r="L169" s="140"/>
      <c r="M169" s="140"/>
      <c r="N169" s="140"/>
      <c r="O169" s="140"/>
      <c r="P169" s="140"/>
      <c r="Q169" s="140"/>
      <c r="R169" s="140"/>
      <c r="S169" s="140"/>
      <c r="T169" s="140"/>
      <c r="U169" s="140"/>
      <c r="V169" s="140"/>
      <c r="W169" s="140"/>
      <c r="X169" s="140"/>
      <c r="Y169" s="140"/>
      <c r="Z169" s="140"/>
      <c r="AA169" s="140"/>
      <c r="AB169" s="140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</row>
    <row r="170" spans="1:44" ht="14.25" hidden="1" x14ac:dyDescent="0.2">
      <c r="A170" s="140"/>
      <c r="B170" s="140"/>
      <c r="C170" s="140"/>
      <c r="D170" s="478"/>
      <c r="E170" s="28"/>
      <c r="F170" s="28"/>
      <c r="G170" s="479"/>
      <c r="H170" s="140" t="s">
        <v>418</v>
      </c>
      <c r="I170" s="140"/>
      <c r="J170" s="140"/>
      <c r="K170" s="140"/>
      <c r="L170" s="140"/>
      <c r="M170" s="140"/>
      <c r="N170" s="140"/>
      <c r="O170" s="140"/>
      <c r="P170" s="140"/>
      <c r="Q170" s="140"/>
      <c r="R170" s="140"/>
      <c r="S170" s="140"/>
      <c r="T170" s="140"/>
      <c r="U170" s="140"/>
      <c r="V170" s="140"/>
      <c r="W170" s="140"/>
      <c r="X170" s="140"/>
      <c r="Y170" s="140"/>
      <c r="Z170" s="140"/>
      <c r="AA170" s="140"/>
      <c r="AB170" s="140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</row>
    <row r="171" spans="1:44" ht="14.25" hidden="1" x14ac:dyDescent="0.2">
      <c r="A171" s="140"/>
      <c r="B171" s="140"/>
      <c r="C171" s="140"/>
      <c r="D171" s="478"/>
      <c r="E171" s="28"/>
      <c r="F171" s="28"/>
      <c r="G171" s="479"/>
      <c r="H171" s="140" t="s">
        <v>424</v>
      </c>
      <c r="I171" s="140"/>
      <c r="J171" s="140"/>
      <c r="K171" s="140"/>
      <c r="L171" s="140"/>
      <c r="M171" s="140"/>
      <c r="N171" s="140"/>
      <c r="O171" s="140"/>
      <c r="P171" s="140"/>
      <c r="Q171" s="140"/>
      <c r="R171" s="140"/>
      <c r="S171" s="140"/>
      <c r="T171" s="140"/>
      <c r="U171" s="140"/>
      <c r="V171" s="140"/>
      <c r="W171" s="140"/>
      <c r="X171" s="140"/>
      <c r="Y171" s="140"/>
      <c r="Z171" s="140"/>
      <c r="AA171" s="140"/>
      <c r="AB171" s="140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</row>
    <row r="172" spans="1:44" ht="16.5" hidden="1" x14ac:dyDescent="0.25">
      <c r="A172" s="140"/>
      <c r="B172" s="140"/>
      <c r="C172" s="140"/>
      <c r="D172" s="478"/>
      <c r="E172" s="28"/>
      <c r="F172" s="28"/>
      <c r="G172" s="479"/>
      <c r="H172" s="1488" t="s">
        <v>361</v>
      </c>
      <c r="I172" s="1488"/>
      <c r="J172" s="1488"/>
      <c r="K172" s="1488"/>
      <c r="L172" s="1488"/>
      <c r="M172" s="1488"/>
      <c r="N172" s="1488"/>
      <c r="O172" s="1488"/>
      <c r="P172" s="1488"/>
      <c r="Q172" s="1488"/>
      <c r="R172" s="1488"/>
      <c r="S172" s="1488"/>
      <c r="T172" s="1488"/>
      <c r="U172" s="1488"/>
      <c r="V172" s="1488"/>
      <c r="W172" s="1488"/>
      <c r="X172" s="1488"/>
      <c r="Y172" s="1488"/>
      <c r="Z172" s="1488"/>
      <c r="AA172" s="1488"/>
      <c r="AB172" s="1488"/>
      <c r="AC172" s="1488"/>
      <c r="AD172" s="1488"/>
      <c r="AE172" s="1488"/>
      <c r="AF172" s="1488"/>
      <c r="AG172" s="1488"/>
      <c r="AH172" s="1488"/>
      <c r="AI172" s="1488"/>
      <c r="AJ172" s="1488"/>
      <c r="AK172" s="1488"/>
      <c r="AL172" s="1488"/>
      <c r="AM172" s="1488"/>
      <c r="AN172" s="1488"/>
      <c r="AO172" s="1488"/>
      <c r="AP172" s="1488"/>
      <c r="AQ172" s="1488"/>
      <c r="AR172" s="1489"/>
    </row>
    <row r="173" spans="1:44" ht="16.5" hidden="1" x14ac:dyDescent="0.25">
      <c r="A173" s="140"/>
      <c r="B173" s="140"/>
      <c r="C173" s="140"/>
      <c r="D173" s="478"/>
      <c r="E173" s="28"/>
      <c r="F173" s="28"/>
      <c r="G173" s="479"/>
      <c r="H173" s="455" t="s">
        <v>417</v>
      </c>
      <c r="I173" s="455"/>
      <c r="J173" s="455"/>
      <c r="K173" s="455"/>
      <c r="L173" s="455"/>
      <c r="M173" s="455"/>
      <c r="N173" s="455"/>
      <c r="O173" s="455"/>
      <c r="P173" s="455"/>
      <c r="Q173" s="455"/>
      <c r="R173" s="455"/>
      <c r="S173" s="455"/>
      <c r="T173" s="455"/>
      <c r="U173" s="455"/>
      <c r="V173" s="455"/>
      <c r="W173" s="455"/>
      <c r="X173" s="455"/>
      <c r="Y173" s="455"/>
      <c r="Z173" s="455"/>
      <c r="AA173" s="455"/>
      <c r="AB173" s="455"/>
      <c r="AC173" s="455"/>
      <c r="AD173" s="455"/>
      <c r="AE173" s="455"/>
      <c r="AF173" s="455"/>
      <c r="AG173" s="455"/>
      <c r="AH173" s="455"/>
      <c r="AI173" s="455"/>
      <c r="AJ173" s="455"/>
      <c r="AK173" s="455"/>
      <c r="AL173" s="455"/>
      <c r="AM173" s="455"/>
      <c r="AN173" s="455"/>
      <c r="AO173" s="455"/>
      <c r="AP173" s="455"/>
      <c r="AQ173" s="455"/>
      <c r="AR173" s="455"/>
    </row>
    <row r="174" spans="1:44" ht="14.25" hidden="1" x14ac:dyDescent="0.2">
      <c r="A174" s="140"/>
      <c r="B174" s="140"/>
      <c r="C174" s="140"/>
      <c r="D174" s="478"/>
      <c r="E174" s="28"/>
      <c r="F174" s="28"/>
      <c r="G174" s="479"/>
      <c r="H174" s="140" t="s">
        <v>410</v>
      </c>
      <c r="I174" s="140"/>
      <c r="J174" s="140"/>
      <c r="K174" s="140"/>
      <c r="L174" s="140"/>
      <c r="M174" s="140"/>
      <c r="N174" s="140"/>
      <c r="O174" s="140"/>
      <c r="P174" s="140"/>
      <c r="Q174" s="140"/>
      <c r="R174" s="140"/>
      <c r="S174" s="140"/>
      <c r="T174" s="140"/>
      <c r="U174" s="140"/>
      <c r="V174" s="140"/>
      <c r="W174" s="140"/>
      <c r="X174" s="140"/>
      <c r="Y174" s="140"/>
      <c r="Z174" s="140"/>
      <c r="AA174" s="140"/>
      <c r="AB174" s="140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</row>
    <row r="175" spans="1:44" ht="14.25" hidden="1" x14ac:dyDescent="0.2">
      <c r="A175" s="140"/>
      <c r="B175" s="140"/>
      <c r="C175" s="140"/>
      <c r="D175" s="478"/>
      <c r="E175" s="28"/>
      <c r="F175" s="28"/>
      <c r="G175" s="479"/>
      <c r="H175" s="140" t="s">
        <v>411</v>
      </c>
      <c r="I175" s="140"/>
      <c r="J175" s="140"/>
      <c r="K175" s="140"/>
      <c r="L175" s="140"/>
      <c r="M175" s="140"/>
      <c r="N175" s="140"/>
      <c r="O175" s="140"/>
      <c r="P175" s="140"/>
      <c r="Q175" s="140"/>
      <c r="R175" s="140"/>
      <c r="S175" s="140"/>
      <c r="T175" s="140"/>
      <c r="U175" s="140"/>
      <c r="V175" s="140"/>
      <c r="W175" s="140"/>
      <c r="X175" s="140"/>
      <c r="Y175" s="140"/>
      <c r="Z175" s="140"/>
      <c r="AA175" s="140"/>
      <c r="AB175" s="140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</row>
    <row r="176" spans="1:44" ht="14.25" hidden="1" x14ac:dyDescent="0.2">
      <c r="A176" s="140"/>
      <c r="B176" s="140"/>
      <c r="C176" s="140"/>
      <c r="D176" s="478"/>
      <c r="E176" s="28"/>
      <c r="F176" s="28"/>
      <c r="G176" s="479"/>
      <c r="H176" s="140" t="s">
        <v>412</v>
      </c>
      <c r="I176" s="140"/>
      <c r="J176" s="140"/>
      <c r="K176" s="140"/>
      <c r="L176" s="140"/>
      <c r="M176" s="140"/>
      <c r="N176" s="140"/>
      <c r="O176" s="140"/>
      <c r="P176" s="140"/>
      <c r="Q176" s="140"/>
      <c r="R176" s="140"/>
      <c r="S176" s="140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</row>
    <row r="177" spans="1:44" ht="14.25" hidden="1" x14ac:dyDescent="0.2">
      <c r="A177" s="140"/>
      <c r="B177" s="140"/>
      <c r="C177" s="140"/>
      <c r="D177" s="478"/>
      <c r="E177" s="28"/>
      <c r="F177" s="28"/>
      <c r="G177" s="479"/>
      <c r="H177" s="140" t="s">
        <v>413</v>
      </c>
      <c r="I177" s="140"/>
      <c r="J177" s="140"/>
      <c r="K177" s="140"/>
      <c r="L177" s="140"/>
      <c r="M177" s="140"/>
      <c r="N177" s="140"/>
      <c r="O177" s="140"/>
      <c r="P177" s="140"/>
      <c r="Q177" s="140"/>
      <c r="R177" s="140"/>
      <c r="S177" s="140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</row>
    <row r="178" spans="1:44" ht="14.25" hidden="1" x14ac:dyDescent="0.2">
      <c r="A178" s="140"/>
      <c r="B178" s="140"/>
      <c r="C178" s="140"/>
      <c r="D178" s="478"/>
      <c r="E178" s="28"/>
      <c r="F178" s="28"/>
      <c r="G178" s="479"/>
      <c r="H178" s="140" t="s">
        <v>414</v>
      </c>
      <c r="I178" s="140"/>
      <c r="J178" s="140"/>
      <c r="K178" s="140"/>
      <c r="L178" s="140"/>
      <c r="M178" s="140"/>
      <c r="N178" s="140"/>
      <c r="O178" s="140"/>
      <c r="P178" s="140"/>
      <c r="Q178" s="140"/>
      <c r="R178" s="140"/>
      <c r="S178" s="140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</row>
    <row r="179" spans="1:44" ht="16.5" hidden="1" x14ac:dyDescent="0.25">
      <c r="A179" s="140"/>
      <c r="B179" s="140"/>
      <c r="C179" s="140"/>
      <c r="D179" s="478"/>
      <c r="E179" s="28"/>
      <c r="F179" s="28"/>
      <c r="G179" s="479"/>
      <c r="H179" s="1488" t="s">
        <v>425</v>
      </c>
      <c r="I179" s="1488"/>
      <c r="J179" s="1488"/>
      <c r="K179" s="1488"/>
      <c r="L179" s="1488"/>
      <c r="M179" s="1488"/>
      <c r="N179" s="1488"/>
      <c r="O179" s="1488"/>
      <c r="P179" s="1488"/>
      <c r="Q179" s="1488"/>
      <c r="R179" s="1488"/>
      <c r="S179" s="1488"/>
      <c r="T179" s="1488"/>
      <c r="U179" s="1488"/>
      <c r="V179" s="1488"/>
      <c r="W179" s="1488"/>
      <c r="X179" s="1488"/>
      <c r="Y179" s="1488"/>
      <c r="Z179" s="1488"/>
      <c r="AA179" s="1488"/>
      <c r="AB179" s="1488"/>
      <c r="AC179" s="1488"/>
      <c r="AD179" s="1488"/>
      <c r="AE179" s="1488"/>
      <c r="AF179" s="1488"/>
      <c r="AG179" s="1488"/>
      <c r="AH179" s="1488"/>
      <c r="AI179" s="1488"/>
      <c r="AJ179" s="1488"/>
      <c r="AK179" s="1488"/>
      <c r="AL179" s="1488"/>
      <c r="AM179" s="1488"/>
      <c r="AN179" s="1488"/>
      <c r="AO179" s="1488"/>
      <c r="AP179" s="1488"/>
      <c r="AQ179" s="1488"/>
      <c r="AR179" s="1489"/>
    </row>
    <row r="180" spans="1:44" ht="14.25" hidden="1" x14ac:dyDescent="0.2">
      <c r="A180" s="140"/>
      <c r="B180" s="140"/>
      <c r="C180" s="140"/>
      <c r="D180" s="478"/>
      <c r="E180" s="28"/>
      <c r="F180" s="28"/>
      <c r="G180" s="479"/>
      <c r="H180" s="140" t="s">
        <v>421</v>
      </c>
      <c r="I180" s="140"/>
      <c r="J180" s="140"/>
      <c r="K180" s="140"/>
      <c r="L180" s="140"/>
      <c r="M180" s="140"/>
      <c r="N180" s="140"/>
      <c r="O180" s="140"/>
      <c r="P180" s="140"/>
      <c r="Q180" s="140"/>
      <c r="R180" s="140"/>
      <c r="S180" s="140"/>
      <c r="T180" s="140"/>
      <c r="U180" s="140"/>
      <c r="V180" s="140"/>
      <c r="W180" s="140"/>
      <c r="X180" s="140"/>
      <c r="Y180" s="140"/>
      <c r="Z180" s="140"/>
      <c r="AA180" s="140"/>
      <c r="AB180" s="140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</row>
    <row r="181" spans="1:44" ht="14.25" hidden="1" x14ac:dyDescent="0.2">
      <c r="A181" s="140"/>
      <c r="B181" s="140"/>
      <c r="C181" s="140"/>
      <c r="D181" s="478"/>
      <c r="E181" s="28"/>
      <c r="F181" s="28"/>
      <c r="G181" s="479"/>
      <c r="H181" s="1490" t="s">
        <v>442</v>
      </c>
      <c r="I181" s="1490"/>
      <c r="J181" s="1490"/>
      <c r="K181" s="1490"/>
      <c r="L181" s="1490"/>
      <c r="M181" s="1490"/>
      <c r="N181" s="1490"/>
      <c r="O181" s="1490"/>
      <c r="P181" s="1490"/>
      <c r="Q181" s="1490"/>
      <c r="R181" s="1490"/>
      <c r="S181" s="1490"/>
      <c r="T181" s="1490"/>
      <c r="U181" s="1490"/>
      <c r="V181" s="1490"/>
      <c r="W181" s="1490"/>
      <c r="X181" s="1490"/>
      <c r="Y181" s="1490"/>
      <c r="Z181" s="1490"/>
      <c r="AA181" s="1490"/>
      <c r="AB181" s="1490"/>
      <c r="AC181" s="1490"/>
      <c r="AD181" s="1490"/>
      <c r="AE181" s="1490"/>
      <c r="AF181" s="1490"/>
      <c r="AG181" s="1490"/>
      <c r="AH181" s="1490"/>
      <c r="AI181" s="1490"/>
      <c r="AJ181" s="1490"/>
      <c r="AK181" s="1490"/>
      <c r="AL181" s="1490"/>
      <c r="AM181" s="1490"/>
      <c r="AN181" s="1490"/>
      <c r="AO181" s="1490"/>
      <c r="AP181" s="1490"/>
      <c r="AQ181" s="1490"/>
      <c r="AR181" s="1491"/>
    </row>
    <row r="182" spans="1:44" ht="66.75" hidden="1" customHeight="1" x14ac:dyDescent="0.2">
      <c r="A182" s="140"/>
      <c r="B182" s="140"/>
      <c r="C182" s="140"/>
      <c r="D182" s="478"/>
      <c r="E182" s="28"/>
      <c r="F182" s="28"/>
      <c r="G182" s="479"/>
      <c r="H182" s="1490"/>
      <c r="I182" s="1490"/>
      <c r="J182" s="1490"/>
      <c r="K182" s="1490"/>
      <c r="L182" s="1490"/>
      <c r="M182" s="1490"/>
      <c r="N182" s="1490"/>
      <c r="O182" s="1490"/>
      <c r="P182" s="1490"/>
      <c r="Q182" s="1490"/>
      <c r="R182" s="1490"/>
      <c r="S182" s="1490"/>
      <c r="T182" s="1490"/>
      <c r="U182" s="1490"/>
      <c r="V182" s="1490"/>
      <c r="W182" s="1490"/>
      <c r="X182" s="1490"/>
      <c r="Y182" s="1490"/>
      <c r="Z182" s="1490"/>
      <c r="AA182" s="1490"/>
      <c r="AB182" s="1490"/>
      <c r="AC182" s="1490"/>
      <c r="AD182" s="1490"/>
      <c r="AE182" s="1490"/>
      <c r="AF182" s="1490"/>
      <c r="AG182" s="1490"/>
      <c r="AH182" s="1490"/>
      <c r="AI182" s="1490"/>
      <c r="AJ182" s="1490"/>
      <c r="AK182" s="1490"/>
      <c r="AL182" s="1490"/>
      <c r="AM182" s="1490"/>
      <c r="AN182" s="1490"/>
      <c r="AO182" s="1490"/>
      <c r="AP182" s="1490"/>
      <c r="AQ182" s="1490"/>
      <c r="AR182" s="1491"/>
    </row>
    <row r="183" spans="1:44" ht="12.75" hidden="1" customHeight="1" x14ac:dyDescent="0.25">
      <c r="A183" s="140"/>
      <c r="B183" s="140"/>
      <c r="C183" s="140"/>
      <c r="D183" s="478"/>
      <c r="E183" s="28"/>
      <c r="F183" s="28"/>
      <c r="G183" s="479"/>
      <c r="H183" s="1488" t="s">
        <v>415</v>
      </c>
      <c r="I183" s="1488"/>
      <c r="J183" s="1488"/>
      <c r="K183" s="1488"/>
      <c r="L183" s="1488"/>
      <c r="M183" s="1488"/>
      <c r="N183" s="1488"/>
      <c r="O183" s="1488"/>
      <c r="P183" s="1488"/>
      <c r="Q183" s="1488"/>
      <c r="R183" s="1488"/>
      <c r="S183" s="1488"/>
      <c r="T183" s="1488"/>
      <c r="U183" s="1488"/>
      <c r="V183" s="1488"/>
      <c r="W183" s="1488"/>
      <c r="X183" s="1488"/>
      <c r="Y183" s="1488"/>
      <c r="Z183" s="1488"/>
      <c r="AA183" s="1488"/>
      <c r="AB183" s="1488"/>
      <c r="AC183" s="1488"/>
      <c r="AD183" s="1488"/>
      <c r="AE183" s="1488"/>
      <c r="AF183" s="1488"/>
      <c r="AG183" s="1488"/>
      <c r="AH183" s="1488"/>
      <c r="AI183" s="1488"/>
      <c r="AJ183" s="1488"/>
      <c r="AK183" s="1488"/>
      <c r="AL183" s="1488"/>
      <c r="AM183" s="1488"/>
      <c r="AN183" s="1488"/>
      <c r="AO183" s="1488"/>
      <c r="AP183" s="1488"/>
      <c r="AQ183" s="1488"/>
      <c r="AR183" s="1489"/>
    </row>
    <row r="184" spans="1:44" ht="14.25" hidden="1" x14ac:dyDescent="0.2">
      <c r="A184" s="140"/>
      <c r="B184" s="140"/>
      <c r="C184" s="140"/>
      <c r="D184" s="478"/>
      <c r="E184" s="28"/>
      <c r="F184" s="28"/>
      <c r="G184" s="479"/>
      <c r="H184" s="140" t="s">
        <v>416</v>
      </c>
      <c r="I184" s="140"/>
      <c r="J184" s="140"/>
      <c r="K184" s="140"/>
      <c r="L184" s="140"/>
      <c r="M184" s="140"/>
      <c r="N184" s="140"/>
      <c r="O184" s="140"/>
      <c r="P184" s="140"/>
      <c r="Q184" s="140"/>
      <c r="R184" s="140"/>
      <c r="S184" s="140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</row>
    <row r="185" spans="1:44" ht="16.5" hidden="1" customHeight="1" x14ac:dyDescent="0.2">
      <c r="A185" s="140"/>
      <c r="B185" s="140"/>
      <c r="C185" s="140"/>
      <c r="D185" s="478"/>
      <c r="E185" s="28"/>
      <c r="F185" s="28"/>
      <c r="G185" s="479"/>
      <c r="H185" s="140"/>
      <c r="I185" s="140"/>
      <c r="J185" s="140"/>
      <c r="K185" s="140"/>
      <c r="L185" s="140"/>
      <c r="M185" s="140"/>
      <c r="N185" s="140"/>
      <c r="O185" s="140"/>
      <c r="P185" s="140"/>
      <c r="Q185" s="140"/>
      <c r="R185" s="140"/>
      <c r="S185" s="140"/>
      <c r="T185" s="140"/>
      <c r="U185" s="140"/>
      <c r="V185" s="140"/>
      <c r="W185" s="140"/>
      <c r="X185" s="140"/>
      <c r="Y185" s="140"/>
      <c r="Z185" s="140"/>
      <c r="AA185" s="140"/>
      <c r="AB185" s="140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</row>
    <row r="186" spans="1:44" ht="14.25" hidden="1" x14ac:dyDescent="0.2">
      <c r="A186" s="140"/>
      <c r="B186" s="140"/>
      <c r="C186" s="140"/>
      <c r="D186" s="478"/>
      <c r="E186" s="28"/>
      <c r="F186" s="28"/>
      <c r="G186" s="479"/>
      <c r="H186" s="140"/>
      <c r="I186" s="140"/>
      <c r="J186" s="140"/>
      <c r="K186" s="140"/>
      <c r="L186" s="140"/>
      <c r="M186" s="140"/>
      <c r="N186" s="140"/>
      <c r="O186" s="140"/>
      <c r="P186" s="140"/>
      <c r="Q186" s="140"/>
      <c r="R186" s="140"/>
      <c r="S186" s="140"/>
      <c r="T186" s="140"/>
      <c r="U186" s="140"/>
      <c r="V186" s="140"/>
      <c r="W186" s="140"/>
      <c r="X186" s="140"/>
      <c r="Y186" s="140"/>
      <c r="Z186" s="140"/>
      <c r="AA186" s="140"/>
      <c r="AB186" s="140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</row>
    <row r="187" spans="1:44" ht="17.25" hidden="1" customHeight="1" x14ac:dyDescent="0.2">
      <c r="A187" s="140"/>
      <c r="B187" s="140"/>
      <c r="C187" s="140"/>
      <c r="D187" s="478"/>
      <c r="E187" s="28"/>
      <c r="F187" s="28"/>
      <c r="G187" s="479"/>
      <c r="H187" s="140"/>
      <c r="I187" s="140"/>
      <c r="J187" s="140"/>
      <c r="K187" s="140"/>
      <c r="L187" s="140"/>
      <c r="M187" s="140"/>
      <c r="N187" s="140"/>
      <c r="O187" s="140"/>
      <c r="P187" s="140"/>
      <c r="Q187" s="140"/>
      <c r="R187" s="140"/>
      <c r="S187" s="140"/>
      <c r="T187" s="140"/>
      <c r="U187" s="140"/>
      <c r="V187" s="140"/>
      <c r="W187" s="140"/>
      <c r="X187" s="140"/>
      <c r="Y187" s="140"/>
      <c r="Z187" s="140"/>
      <c r="AA187" s="140"/>
      <c r="AB187" s="140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</row>
    <row r="188" spans="1:44" s="475" customFormat="1" ht="14.25" hidden="1" x14ac:dyDescent="0.2">
      <c r="A188" s="1523"/>
      <c r="B188" s="1524"/>
      <c r="C188" s="1524"/>
      <c r="D188" s="1525"/>
      <c r="E188" s="1526"/>
      <c r="F188" s="1526"/>
      <c r="G188" s="1527"/>
      <c r="H188" s="473" t="s">
        <v>435</v>
      </c>
      <c r="I188" s="473"/>
      <c r="J188" s="473"/>
      <c r="K188" s="473"/>
      <c r="L188" s="473"/>
      <c r="M188" s="473"/>
      <c r="N188" s="473"/>
      <c r="O188" s="473"/>
      <c r="P188" s="473"/>
      <c r="Q188" s="473"/>
      <c r="R188" s="473"/>
      <c r="S188" s="473"/>
      <c r="T188" s="473"/>
      <c r="U188" s="473"/>
      <c r="V188" s="473"/>
      <c r="W188" s="473"/>
      <c r="X188" s="473"/>
      <c r="Y188" s="473"/>
      <c r="Z188" s="473"/>
      <c r="AA188" s="473"/>
      <c r="AB188" s="473"/>
      <c r="AC188" s="474"/>
      <c r="AD188" s="474"/>
      <c r="AE188" s="474"/>
      <c r="AF188" s="474"/>
      <c r="AG188" s="474"/>
      <c r="AH188" s="474"/>
      <c r="AI188" s="474"/>
      <c r="AJ188" s="474"/>
      <c r="AK188" s="474"/>
      <c r="AL188" s="474"/>
      <c r="AM188" s="474"/>
      <c r="AN188" s="474"/>
      <c r="AO188" s="474"/>
      <c r="AP188" s="474"/>
      <c r="AQ188" s="474"/>
      <c r="AR188" s="474"/>
    </row>
    <row r="189" spans="1:44" ht="14.25" hidden="1" x14ac:dyDescent="0.2">
      <c r="A189" s="140"/>
      <c r="B189" s="140"/>
      <c r="C189" s="140"/>
      <c r="D189" s="478"/>
      <c r="E189" s="28"/>
      <c r="F189" s="28"/>
      <c r="G189" s="479"/>
      <c r="H189" s="140" t="s">
        <v>436</v>
      </c>
      <c r="I189" s="140"/>
      <c r="J189" s="140"/>
      <c r="K189" s="140"/>
      <c r="L189" s="140"/>
      <c r="M189" s="140"/>
      <c r="N189" s="140"/>
      <c r="O189" s="140"/>
      <c r="P189" s="140"/>
      <c r="Q189" s="140"/>
      <c r="R189" s="140"/>
      <c r="S189" s="140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</row>
    <row r="190" spans="1:44" ht="14.25" hidden="1" x14ac:dyDescent="0.2">
      <c r="A190" s="140"/>
      <c r="B190" s="140"/>
      <c r="C190" s="140"/>
      <c r="D190" s="478"/>
      <c r="E190" s="28"/>
      <c r="F190" s="28"/>
      <c r="G190" s="479"/>
      <c r="H190" s="140" t="s">
        <v>437</v>
      </c>
      <c r="I190" s="140"/>
      <c r="J190" s="140"/>
      <c r="K190" s="140"/>
      <c r="L190" s="140"/>
      <c r="M190" s="140"/>
      <c r="N190" s="140"/>
      <c r="O190" s="140"/>
      <c r="P190" s="140"/>
      <c r="Q190" s="140"/>
      <c r="R190" s="140"/>
      <c r="S190" s="140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</row>
    <row r="191" spans="1:44" ht="14.25" hidden="1" x14ac:dyDescent="0.2">
      <c r="A191" s="140"/>
      <c r="B191" s="140"/>
      <c r="C191" s="140"/>
      <c r="D191" s="478"/>
      <c r="E191" s="28"/>
      <c r="F191" s="28"/>
      <c r="G191" s="479"/>
      <c r="H191" s="140" t="s">
        <v>438</v>
      </c>
      <c r="I191" s="140"/>
      <c r="J191" s="140"/>
      <c r="K191" s="140"/>
      <c r="L191" s="140"/>
      <c r="M191" s="140"/>
      <c r="N191" s="140"/>
      <c r="O191" s="140"/>
      <c r="P191" s="140"/>
      <c r="Q191" s="140"/>
      <c r="R191" s="140"/>
      <c r="S191" s="140"/>
      <c r="T191" s="140"/>
      <c r="U191" s="140"/>
      <c r="V191" s="140"/>
      <c r="W191" s="140"/>
      <c r="X191" s="140"/>
      <c r="Y191" s="140"/>
      <c r="Z191" s="140"/>
      <c r="AA191" s="140"/>
      <c r="AB191" s="140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</row>
    <row r="192" spans="1:44" ht="14.25" hidden="1" x14ac:dyDescent="0.2">
      <c r="A192" s="140"/>
      <c r="B192" s="140"/>
      <c r="C192" s="140"/>
      <c r="D192" s="478"/>
      <c r="E192" s="28"/>
      <c r="F192" s="28"/>
      <c r="G192" s="479"/>
      <c r="H192" s="140" t="s">
        <v>439</v>
      </c>
      <c r="I192" s="140"/>
      <c r="J192" s="140"/>
      <c r="K192" s="140"/>
      <c r="L192" s="140"/>
      <c r="M192" s="140"/>
      <c r="N192" s="140"/>
      <c r="O192" s="140"/>
      <c r="P192" s="140"/>
      <c r="Q192" s="140"/>
      <c r="R192" s="140"/>
      <c r="S192" s="140"/>
      <c r="T192" s="140"/>
      <c r="U192" s="140"/>
      <c r="V192" s="140"/>
      <c r="W192" s="140"/>
      <c r="X192" s="140"/>
      <c r="Y192" s="140"/>
      <c r="Z192" s="140"/>
      <c r="AA192" s="140"/>
      <c r="AB192" s="140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</row>
    <row r="193" spans="1:44" ht="360.75" hidden="1" customHeight="1" x14ac:dyDescent="0.2">
      <c r="A193" s="140"/>
      <c r="B193" s="140"/>
      <c r="C193" s="140"/>
      <c r="D193" s="478"/>
      <c r="E193" s="28"/>
      <c r="F193" s="28"/>
      <c r="G193" s="479"/>
      <c r="H193" s="477" t="s">
        <v>445</v>
      </c>
      <c r="I193" s="140"/>
      <c r="J193" s="140"/>
      <c r="K193" s="140"/>
      <c r="L193" s="140"/>
      <c r="M193" s="140"/>
      <c r="N193" s="140"/>
      <c r="O193" s="140"/>
      <c r="P193" s="140"/>
      <c r="Q193" s="140"/>
      <c r="R193" s="140"/>
      <c r="S193" s="140"/>
      <c r="T193" s="140"/>
      <c r="U193" s="140"/>
      <c r="V193" s="140"/>
      <c r="W193" s="140"/>
      <c r="X193" s="140"/>
      <c r="Y193" s="140"/>
      <c r="Z193" s="140"/>
      <c r="AA193" s="140"/>
      <c r="AB193" s="140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</row>
    <row r="194" spans="1:44" ht="14.25" hidden="1" x14ac:dyDescent="0.2">
      <c r="A194" s="140"/>
      <c r="B194" s="140"/>
      <c r="C194" s="140"/>
      <c r="D194" s="478"/>
      <c r="E194" s="28"/>
      <c r="F194" s="28"/>
      <c r="G194" s="479"/>
      <c r="H194" s="140" t="s">
        <v>440</v>
      </c>
      <c r="I194" s="140"/>
      <c r="J194" s="140"/>
      <c r="K194" s="140"/>
      <c r="L194" s="140"/>
      <c r="M194" s="140"/>
      <c r="N194" s="140"/>
      <c r="O194" s="140"/>
      <c r="P194" s="140"/>
      <c r="Q194" s="140"/>
      <c r="R194" s="140"/>
      <c r="S194" s="140"/>
      <c r="T194" s="140"/>
      <c r="U194" s="140"/>
      <c r="V194" s="140"/>
      <c r="W194" s="140"/>
      <c r="X194" s="140"/>
      <c r="Y194" s="140"/>
      <c r="Z194" s="140"/>
      <c r="AA194" s="140"/>
      <c r="AB194" s="140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</row>
    <row r="195" spans="1:44" ht="14.25" hidden="1" x14ac:dyDescent="0.2">
      <c r="A195" s="140"/>
      <c r="B195" s="140"/>
      <c r="C195" s="140"/>
      <c r="D195" s="478"/>
      <c r="E195" s="28"/>
      <c r="F195" s="28"/>
      <c r="G195" s="479"/>
      <c r="H195" s="140" t="s">
        <v>441</v>
      </c>
      <c r="I195" s="140"/>
      <c r="J195" s="140"/>
      <c r="K195" s="140"/>
      <c r="L195" s="140"/>
      <c r="M195" s="140"/>
      <c r="N195" s="140"/>
      <c r="O195" s="140"/>
      <c r="P195" s="140"/>
      <c r="Q195" s="140"/>
      <c r="R195" s="140"/>
      <c r="S195" s="140"/>
      <c r="T195" s="140"/>
      <c r="U195" s="140"/>
      <c r="V195" s="140"/>
      <c r="W195" s="140"/>
      <c r="X195" s="140"/>
      <c r="Y195" s="140"/>
      <c r="Z195" s="140"/>
      <c r="AA195" s="140"/>
      <c r="AB195" s="140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</row>
    <row r="196" spans="1:44" ht="14.25" hidden="1" x14ac:dyDescent="0.2">
      <c r="A196" s="140"/>
      <c r="B196" s="140"/>
      <c r="C196" s="140"/>
      <c r="D196" s="478"/>
      <c r="E196" s="28"/>
      <c r="F196" s="28"/>
      <c r="G196" s="479"/>
      <c r="H196" s="140" t="s">
        <v>446</v>
      </c>
      <c r="I196" s="140"/>
      <c r="J196" s="140"/>
      <c r="K196" s="140"/>
      <c r="L196" s="140"/>
      <c r="M196" s="140"/>
      <c r="N196" s="140"/>
      <c r="O196" s="140"/>
      <c r="P196" s="140"/>
      <c r="Q196" s="140"/>
      <c r="R196" s="140"/>
      <c r="S196" s="140"/>
      <c r="T196" s="140"/>
      <c r="U196" s="140"/>
      <c r="V196" s="140"/>
      <c r="W196" s="140"/>
      <c r="X196" s="140"/>
      <c r="Y196" s="140"/>
      <c r="Z196" s="140"/>
      <c r="AA196" s="140"/>
      <c r="AB196" s="140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</row>
    <row r="197" spans="1:44" ht="14.25" hidden="1" x14ac:dyDescent="0.2">
      <c r="A197" s="140"/>
      <c r="B197" s="140"/>
      <c r="C197" s="140"/>
      <c r="D197" s="478"/>
      <c r="E197" s="28"/>
      <c r="F197" s="28"/>
      <c r="G197" s="479"/>
      <c r="H197" s="140"/>
      <c r="I197" s="140"/>
      <c r="J197" s="140"/>
      <c r="K197" s="140"/>
      <c r="L197" s="140"/>
      <c r="M197" s="140"/>
      <c r="N197" s="140"/>
      <c r="O197" s="140"/>
      <c r="P197" s="140"/>
      <c r="Q197" s="140"/>
      <c r="R197" s="140"/>
      <c r="S197" s="140"/>
      <c r="T197" s="140"/>
      <c r="U197" s="140"/>
      <c r="V197" s="140"/>
      <c r="W197" s="140"/>
      <c r="X197" s="140"/>
      <c r="Y197" s="140"/>
      <c r="Z197" s="140"/>
      <c r="AA197" s="140"/>
      <c r="AB197" s="140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</row>
    <row r="198" spans="1:44" ht="16.5" hidden="1" x14ac:dyDescent="0.25">
      <c r="A198" s="140"/>
      <c r="B198" s="140"/>
      <c r="C198" s="140"/>
      <c r="D198" s="478"/>
      <c r="E198" s="28"/>
      <c r="F198" s="28"/>
      <c r="G198" s="479"/>
      <c r="H198" s="1488" t="s">
        <v>422</v>
      </c>
      <c r="I198" s="1488"/>
      <c r="J198" s="1488"/>
      <c r="K198" s="1488"/>
      <c r="L198" s="1488"/>
      <c r="M198" s="1488"/>
      <c r="N198" s="1488"/>
      <c r="O198" s="1488"/>
      <c r="P198" s="1488"/>
      <c r="Q198" s="1488"/>
      <c r="R198" s="1488"/>
      <c r="S198" s="1488"/>
      <c r="T198" s="1488"/>
      <c r="U198" s="1488"/>
      <c r="V198" s="1488"/>
      <c r="W198" s="1488"/>
      <c r="X198" s="1488"/>
      <c r="Y198" s="1488"/>
      <c r="Z198" s="1488"/>
      <c r="AA198" s="1488"/>
      <c r="AB198" s="1488"/>
      <c r="AC198" s="1488"/>
      <c r="AD198" s="1488"/>
      <c r="AE198" s="1488"/>
      <c r="AF198" s="1488"/>
      <c r="AG198" s="1488"/>
      <c r="AH198" s="1488"/>
      <c r="AI198" s="1488"/>
      <c r="AJ198" s="1488"/>
      <c r="AK198" s="1488"/>
      <c r="AL198" s="1488"/>
      <c r="AM198" s="1488"/>
      <c r="AN198" s="1488"/>
      <c r="AO198" s="1488"/>
      <c r="AP198" s="1488"/>
      <c r="AQ198" s="1488"/>
      <c r="AR198" s="1489"/>
    </row>
    <row r="199" spans="1:44" ht="14.25" hidden="1" x14ac:dyDescent="0.2">
      <c r="A199" s="140"/>
      <c r="B199" s="140"/>
      <c r="C199" s="140"/>
      <c r="D199" s="140"/>
      <c r="E199" s="140"/>
      <c r="F199" s="28"/>
      <c r="G199" s="140"/>
      <c r="H199" s="140" t="s">
        <v>423</v>
      </c>
      <c r="I199" s="140"/>
      <c r="J199" s="140"/>
      <c r="K199" s="140"/>
      <c r="L199" s="140"/>
      <c r="M199" s="140"/>
      <c r="N199" s="140"/>
      <c r="O199" s="140"/>
      <c r="P199" s="140"/>
      <c r="Q199" s="140"/>
      <c r="R199" s="140"/>
      <c r="S199" s="140"/>
      <c r="T199" s="140"/>
      <c r="U199" s="140"/>
      <c r="V199" s="140"/>
      <c r="W199" s="140"/>
      <c r="X199" s="140"/>
      <c r="Y199" s="140"/>
      <c r="Z199" s="140"/>
      <c r="AA199" s="140"/>
      <c r="AB199" s="140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</row>
    <row r="200" spans="1:44" ht="14.25" hidden="1" x14ac:dyDescent="0.2">
      <c r="A200" s="140"/>
      <c r="B200" s="140"/>
      <c r="C200" s="140"/>
      <c r="D200" s="140"/>
      <c r="E200" s="140"/>
      <c r="F200" s="28"/>
      <c r="G200" s="140"/>
      <c r="H200" s="140"/>
      <c r="I200" s="140"/>
      <c r="J200" s="140"/>
      <c r="K200" s="140"/>
      <c r="L200" s="140"/>
      <c r="M200" s="140"/>
      <c r="N200" s="140"/>
      <c r="O200" s="140"/>
      <c r="P200" s="140"/>
      <c r="Q200" s="140"/>
      <c r="R200" s="140"/>
      <c r="S200" s="140"/>
      <c r="T200" s="140"/>
      <c r="U200" s="140"/>
      <c r="V200" s="140"/>
      <c r="W200" s="140"/>
      <c r="X200" s="140"/>
      <c r="Y200" s="140"/>
      <c r="Z200" s="140"/>
      <c r="AA200" s="140"/>
      <c r="AB200" s="140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</row>
    <row r="201" spans="1:44" ht="18" x14ac:dyDescent="0.2">
      <c r="A201" s="1528">
        <v>43124</v>
      </c>
      <c r="B201" s="1529"/>
      <c r="C201" s="1530"/>
      <c r="D201" s="1531" t="s">
        <v>358</v>
      </c>
      <c r="E201" s="1532"/>
      <c r="F201" s="1532"/>
      <c r="G201" s="1533"/>
      <c r="H201" s="1534" t="s">
        <v>454</v>
      </c>
      <c r="I201" s="1535"/>
      <c r="J201" s="1535"/>
      <c r="K201" s="1535"/>
      <c r="L201" s="1535"/>
      <c r="M201" s="1535"/>
      <c r="N201" s="1535"/>
      <c r="O201" s="1535"/>
      <c r="P201" s="1535"/>
      <c r="Q201" s="1535"/>
      <c r="R201" s="1535"/>
      <c r="S201" s="1535"/>
      <c r="T201" s="1535"/>
      <c r="U201" s="1535"/>
      <c r="V201" s="1535"/>
      <c r="W201" s="1535"/>
      <c r="X201" s="1535"/>
      <c r="Y201" s="1535"/>
      <c r="Z201" s="1535"/>
      <c r="AA201" s="1535"/>
      <c r="AB201" s="1535"/>
      <c r="AC201" s="1535"/>
      <c r="AD201" s="1535"/>
      <c r="AE201" s="1535"/>
      <c r="AF201" s="1535"/>
      <c r="AG201" s="1535"/>
      <c r="AH201" s="1535"/>
      <c r="AI201" s="1535"/>
      <c r="AJ201" s="1535"/>
      <c r="AK201" s="1535"/>
      <c r="AL201" s="1535"/>
      <c r="AM201" s="1535"/>
      <c r="AN201" s="1535"/>
      <c r="AO201" s="1535"/>
      <c r="AP201" s="1535"/>
      <c r="AQ201" s="1535"/>
      <c r="AR201" s="1536"/>
    </row>
    <row r="202" spans="1:44" ht="18" x14ac:dyDescent="0.25">
      <c r="A202" s="1512"/>
      <c r="B202" s="1513"/>
      <c r="C202" s="1513"/>
      <c r="D202" s="1514"/>
      <c r="E202" s="1515"/>
      <c r="F202" s="1515"/>
      <c r="G202" s="1516"/>
      <c r="H202" s="1517" t="s">
        <v>43</v>
      </c>
      <c r="I202" s="1518"/>
      <c r="J202" s="1518"/>
      <c r="K202" s="1518"/>
      <c r="L202" s="1518"/>
      <c r="M202" s="1518"/>
      <c r="N202" s="1518"/>
      <c r="O202" s="1518"/>
      <c r="P202" s="1518"/>
      <c r="Q202" s="1518"/>
      <c r="R202" s="1518"/>
      <c r="S202" s="1518"/>
      <c r="T202" s="1518"/>
      <c r="U202" s="1518"/>
      <c r="V202" s="1518"/>
      <c r="W202" s="1518"/>
      <c r="X202" s="1518"/>
      <c r="Y202" s="1518"/>
      <c r="Z202" s="1518"/>
      <c r="AA202" s="1518"/>
      <c r="AB202" s="1518"/>
      <c r="AC202" s="1518"/>
      <c r="AD202" s="1518"/>
      <c r="AE202" s="1518"/>
      <c r="AF202" s="1518"/>
      <c r="AG202" s="1518"/>
      <c r="AH202" s="1518"/>
      <c r="AI202" s="1518"/>
      <c r="AJ202" s="1518"/>
      <c r="AK202" s="1518"/>
      <c r="AL202" s="1518"/>
      <c r="AM202" s="1518"/>
      <c r="AN202" s="1518"/>
      <c r="AO202" s="1518"/>
      <c r="AP202" s="1518"/>
      <c r="AQ202" s="1518"/>
      <c r="AR202" s="1519"/>
    </row>
    <row r="203" spans="1:44" ht="18" x14ac:dyDescent="0.2">
      <c r="A203" s="659"/>
      <c r="B203" s="660"/>
      <c r="C203" s="660"/>
      <c r="D203" s="661"/>
      <c r="E203" s="662"/>
      <c r="F203" s="662"/>
      <c r="G203" s="663"/>
      <c r="H203" s="664" t="s">
        <v>453</v>
      </c>
      <c r="I203" s="665"/>
      <c r="J203" s="665"/>
      <c r="K203" s="665"/>
      <c r="L203" s="665"/>
      <c r="M203" s="665"/>
      <c r="N203" s="665"/>
      <c r="O203" s="665"/>
      <c r="P203" s="665"/>
      <c r="Q203" s="665"/>
      <c r="R203" s="665"/>
      <c r="S203" s="665"/>
      <c r="T203" s="665"/>
      <c r="U203" s="665"/>
      <c r="V203" s="665"/>
      <c r="W203" s="665"/>
      <c r="X203" s="665"/>
      <c r="Y203" s="665"/>
      <c r="Z203" s="665"/>
      <c r="AA203" s="665"/>
      <c r="AB203" s="658"/>
      <c r="AC203" s="658"/>
      <c r="AD203" s="658"/>
      <c r="AE203" s="658"/>
      <c r="AF203" s="658"/>
      <c r="AG203" s="658"/>
      <c r="AH203" s="658"/>
      <c r="AI203" s="658"/>
      <c r="AJ203" s="658"/>
      <c r="AK203" s="658"/>
      <c r="AL203" s="658"/>
      <c r="AM203" s="658"/>
      <c r="AN203" s="658"/>
      <c r="AO203" s="658"/>
      <c r="AP203" s="658"/>
      <c r="AQ203" s="658"/>
      <c r="AR203" s="658"/>
    </row>
    <row r="204" spans="1:44" ht="18" x14ac:dyDescent="0.2">
      <c r="A204" s="659"/>
      <c r="B204" s="660"/>
      <c r="C204" s="660"/>
      <c r="D204" s="661"/>
      <c r="E204" s="662"/>
      <c r="F204" s="662"/>
      <c r="G204" s="663"/>
      <c r="H204" s="666" t="s">
        <v>449</v>
      </c>
      <c r="I204" s="667" t="s">
        <v>348</v>
      </c>
      <c r="J204" s="665"/>
      <c r="K204" s="665"/>
      <c r="L204" s="665" t="s">
        <v>450</v>
      </c>
      <c r="M204" s="665"/>
      <c r="N204" s="665"/>
      <c r="O204" s="665"/>
      <c r="P204" s="665"/>
      <c r="Q204" s="665"/>
      <c r="R204" s="665"/>
      <c r="S204" s="665"/>
      <c r="T204" s="665"/>
      <c r="U204" s="665"/>
      <c r="V204" s="665"/>
      <c r="W204" s="665"/>
      <c r="X204" s="665"/>
      <c r="Y204" s="665"/>
      <c r="Z204" s="665"/>
      <c r="AA204" s="665"/>
      <c r="AB204" s="658"/>
      <c r="AC204" s="658"/>
      <c r="AD204" s="658"/>
      <c r="AE204" s="658"/>
      <c r="AF204" s="658"/>
      <c r="AG204" s="658"/>
      <c r="AH204" s="658"/>
      <c r="AI204" s="658"/>
      <c r="AJ204" s="658"/>
      <c r="AK204" s="658"/>
      <c r="AL204" s="658"/>
      <c r="AM204" s="658"/>
      <c r="AN204" s="658"/>
      <c r="AO204" s="658"/>
      <c r="AP204" s="658"/>
      <c r="AQ204" s="658"/>
      <c r="AR204" s="658"/>
    </row>
    <row r="205" spans="1:44" ht="20.25" x14ac:dyDescent="0.2">
      <c r="A205" s="1512"/>
      <c r="B205" s="1513"/>
      <c r="C205" s="1513"/>
      <c r="D205" s="1514"/>
      <c r="E205" s="1515"/>
      <c r="F205" s="1515"/>
      <c r="G205" s="1516"/>
      <c r="H205" s="668" t="s">
        <v>451</v>
      </c>
      <c r="I205" s="669" t="s">
        <v>347</v>
      </c>
      <c r="J205" s="665"/>
      <c r="K205" s="665"/>
      <c r="L205" s="665" t="s">
        <v>450</v>
      </c>
      <c r="M205" s="665"/>
      <c r="N205" s="665"/>
      <c r="O205" s="665"/>
      <c r="P205" s="665"/>
      <c r="Q205" s="665"/>
      <c r="R205" s="665"/>
      <c r="S205" s="665"/>
      <c r="T205" s="665"/>
      <c r="U205" s="665"/>
      <c r="V205" s="674" t="s">
        <v>566</v>
      </c>
      <c r="W205" s="665"/>
      <c r="X205" s="665"/>
      <c r="Y205" s="665"/>
      <c r="Z205" s="665"/>
      <c r="AA205" s="665"/>
      <c r="AB205" s="658"/>
      <c r="AC205" s="658"/>
      <c r="AD205" s="658"/>
      <c r="AE205" s="658"/>
      <c r="AF205" s="658"/>
      <c r="AG205" s="658"/>
      <c r="AH205" s="658"/>
      <c r="AI205" s="658"/>
      <c r="AJ205" s="658"/>
      <c r="AK205" s="658"/>
      <c r="AL205" s="658"/>
      <c r="AM205" s="658"/>
      <c r="AN205" s="658"/>
      <c r="AO205" s="658"/>
      <c r="AP205" s="658"/>
      <c r="AQ205" s="658"/>
      <c r="AR205" s="658"/>
    </row>
    <row r="206" spans="1:44" ht="18" x14ac:dyDescent="0.25">
      <c r="A206" s="1512"/>
      <c r="B206" s="1513"/>
      <c r="C206" s="1513"/>
      <c r="D206" s="1514"/>
      <c r="E206" s="1515"/>
      <c r="F206" s="1515"/>
      <c r="G206" s="1516"/>
      <c r="H206" s="1520" t="s">
        <v>360</v>
      </c>
      <c r="I206" s="1521"/>
      <c r="J206" s="1521"/>
      <c r="K206" s="1521"/>
      <c r="L206" s="1521"/>
      <c r="M206" s="1521"/>
      <c r="N206" s="1521"/>
      <c r="O206" s="1521"/>
      <c r="P206" s="1521"/>
      <c r="Q206" s="1521"/>
      <c r="R206" s="1521"/>
      <c r="S206" s="1521"/>
      <c r="T206" s="1521"/>
      <c r="U206" s="1521"/>
      <c r="V206" s="1521"/>
      <c r="W206" s="1521"/>
      <c r="X206" s="1521"/>
      <c r="Y206" s="1521"/>
      <c r="Z206" s="1521"/>
      <c r="AA206" s="1521"/>
      <c r="AB206" s="1521"/>
      <c r="AC206" s="1521"/>
      <c r="AD206" s="1521"/>
      <c r="AE206" s="1521"/>
      <c r="AF206" s="1521"/>
      <c r="AG206" s="1521"/>
      <c r="AH206" s="1521"/>
      <c r="AI206" s="1521"/>
      <c r="AJ206" s="1521"/>
      <c r="AK206" s="1521"/>
      <c r="AL206" s="1521"/>
      <c r="AM206" s="1521"/>
      <c r="AN206" s="1521"/>
      <c r="AO206" s="1521"/>
      <c r="AP206" s="1521"/>
      <c r="AQ206" s="1521"/>
      <c r="AR206" s="1522"/>
    </row>
    <row r="207" spans="1:44" ht="18" x14ac:dyDescent="0.2">
      <c r="A207" s="659"/>
      <c r="B207" s="660"/>
      <c r="C207" s="660"/>
      <c r="D207" s="661"/>
      <c r="E207" s="662"/>
      <c r="F207" s="662"/>
      <c r="G207" s="663"/>
      <c r="H207" s="1537" t="s">
        <v>496</v>
      </c>
      <c r="I207" s="1538"/>
      <c r="J207" s="1538"/>
      <c r="K207" s="1538"/>
      <c r="L207" s="1538"/>
      <c r="M207" s="1538"/>
      <c r="N207" s="1538"/>
      <c r="O207" s="1538"/>
      <c r="P207" s="1538"/>
      <c r="Q207" s="1538"/>
      <c r="R207" s="1538"/>
      <c r="S207" s="1538"/>
      <c r="T207" s="1538"/>
      <c r="U207" s="1538"/>
      <c r="V207" s="1538"/>
      <c r="W207" s="1538"/>
      <c r="X207" s="1538"/>
      <c r="Y207" s="1538"/>
      <c r="Z207" s="1538"/>
      <c r="AA207" s="1538"/>
      <c r="AB207" s="1538"/>
      <c r="AC207" s="1538"/>
      <c r="AD207" s="1538"/>
      <c r="AE207" s="1538"/>
      <c r="AF207" s="1538"/>
      <c r="AG207" s="1538"/>
      <c r="AH207" s="1538"/>
      <c r="AI207" s="1538"/>
      <c r="AJ207" s="1538"/>
      <c r="AK207" s="1538"/>
      <c r="AL207" s="1538"/>
      <c r="AM207" s="1538"/>
      <c r="AN207" s="1538"/>
      <c r="AO207" s="1538"/>
      <c r="AP207" s="1538"/>
      <c r="AQ207" s="1538"/>
      <c r="AR207" s="1539"/>
    </row>
    <row r="208" spans="1:44" ht="20.25" x14ac:dyDescent="0.2">
      <c r="A208" s="665"/>
      <c r="B208" s="665"/>
      <c r="C208" s="665"/>
      <c r="D208" s="675"/>
      <c r="E208" s="673"/>
      <c r="F208" s="673"/>
      <c r="G208" s="676"/>
      <c r="H208" s="677" t="s">
        <v>567</v>
      </c>
      <c r="I208" s="665"/>
      <c r="J208" s="665"/>
      <c r="K208" s="665"/>
      <c r="L208" s="665"/>
      <c r="M208" s="665"/>
      <c r="N208" s="665"/>
      <c r="O208" s="665"/>
      <c r="P208" s="665"/>
      <c r="Q208" s="665"/>
      <c r="R208" s="665"/>
      <c r="S208" s="665"/>
      <c r="T208" s="665"/>
      <c r="U208" s="665"/>
      <c r="V208" s="665"/>
      <c r="W208" s="665"/>
      <c r="X208" s="665"/>
      <c r="Y208" s="665"/>
      <c r="Z208" s="665"/>
      <c r="AA208" s="665"/>
      <c r="AB208" s="665"/>
      <c r="AC208" s="658"/>
      <c r="AD208" s="658"/>
      <c r="AE208" s="658"/>
      <c r="AF208" s="658"/>
      <c r="AG208" s="658"/>
      <c r="AH208" s="658"/>
      <c r="AI208" s="658"/>
      <c r="AJ208" s="658"/>
      <c r="AK208" s="658"/>
      <c r="AL208" s="658"/>
      <c r="AM208" s="658"/>
      <c r="AN208" s="658"/>
      <c r="AO208" s="658"/>
      <c r="AP208" s="658"/>
      <c r="AQ208" s="658"/>
      <c r="AR208" s="658"/>
    </row>
    <row r="209" spans="1:44" ht="18" x14ac:dyDescent="0.2">
      <c r="A209" s="1550"/>
      <c r="B209" s="1551"/>
      <c r="C209" s="1551"/>
      <c r="D209" s="1552"/>
      <c r="E209" s="1551"/>
      <c r="F209" s="1551"/>
      <c r="G209" s="1553"/>
      <c r="H209" s="1537" t="s">
        <v>568</v>
      </c>
      <c r="I209" s="1538"/>
      <c r="J209" s="1538"/>
      <c r="K209" s="1538"/>
      <c r="L209" s="1538"/>
      <c r="M209" s="1538"/>
      <c r="N209" s="1538"/>
      <c r="O209" s="1538"/>
      <c r="P209" s="1538"/>
      <c r="Q209" s="1538"/>
      <c r="R209" s="1538"/>
      <c r="S209" s="1538"/>
      <c r="T209" s="1538"/>
      <c r="U209" s="1538"/>
      <c r="V209" s="1538"/>
      <c r="W209" s="1538"/>
      <c r="X209" s="1538"/>
      <c r="Y209" s="1538"/>
      <c r="Z209" s="1538"/>
      <c r="AA209" s="1538"/>
      <c r="AB209" s="1538"/>
      <c r="AC209" s="1538"/>
      <c r="AD209" s="1538"/>
      <c r="AE209" s="1538"/>
      <c r="AF209" s="1538"/>
      <c r="AG209" s="1538"/>
      <c r="AH209" s="1538"/>
      <c r="AI209" s="1538"/>
      <c r="AJ209" s="1538"/>
      <c r="AK209" s="1538"/>
      <c r="AL209" s="1538"/>
      <c r="AM209" s="1538"/>
      <c r="AN209" s="1538"/>
      <c r="AO209" s="1538"/>
      <c r="AP209" s="1538"/>
      <c r="AQ209" s="1538"/>
      <c r="AR209" s="1539"/>
    </row>
    <row r="210" spans="1:44" ht="19.5" x14ac:dyDescent="0.2">
      <c r="A210" s="670"/>
      <c r="B210" s="671"/>
      <c r="C210" s="671"/>
      <c r="D210" s="672"/>
      <c r="E210" s="671"/>
      <c r="F210" s="671"/>
      <c r="G210" s="678" t="s">
        <v>569</v>
      </c>
      <c r="H210" s="1537" t="s">
        <v>580</v>
      </c>
      <c r="I210" s="1538"/>
      <c r="J210" s="1538"/>
      <c r="K210" s="1538"/>
      <c r="L210" s="1538"/>
      <c r="M210" s="1538"/>
      <c r="N210" s="1538"/>
      <c r="O210" s="1538"/>
      <c r="P210" s="1538"/>
      <c r="Q210" s="1538"/>
      <c r="R210" s="1538"/>
      <c r="S210" s="1538"/>
      <c r="T210" s="1538"/>
      <c r="U210" s="1538"/>
      <c r="V210" s="1538"/>
      <c r="W210" s="1538"/>
      <c r="X210" s="1538"/>
      <c r="Y210" s="1538"/>
      <c r="Z210" s="1538"/>
      <c r="AA210" s="1538"/>
      <c r="AB210" s="1538"/>
      <c r="AC210" s="1538"/>
      <c r="AD210" s="1538"/>
      <c r="AE210" s="1538"/>
      <c r="AF210" s="1538"/>
      <c r="AG210" s="1538"/>
      <c r="AH210" s="1538"/>
      <c r="AI210" s="1538"/>
      <c r="AJ210" s="1538"/>
      <c r="AK210" s="1538"/>
      <c r="AL210" s="1538"/>
      <c r="AM210" s="1538"/>
      <c r="AN210" s="1538"/>
      <c r="AO210" s="1538"/>
      <c r="AP210" s="1538"/>
      <c r="AQ210" s="1538"/>
      <c r="AR210" s="1539"/>
    </row>
    <row r="211" spans="1:44" ht="19.5" x14ac:dyDescent="0.2">
      <c r="A211" s="670"/>
      <c r="B211" s="671"/>
      <c r="C211" s="671"/>
      <c r="D211" s="672"/>
      <c r="E211" s="671"/>
      <c r="F211" s="671"/>
      <c r="G211" s="678"/>
      <c r="H211" s="1537" t="s">
        <v>570</v>
      </c>
      <c r="I211" s="1538"/>
      <c r="J211" s="1538"/>
      <c r="K211" s="1538"/>
      <c r="L211" s="1538"/>
      <c r="M211" s="1538"/>
      <c r="N211" s="1538"/>
      <c r="O211" s="1538"/>
      <c r="P211" s="1538"/>
      <c r="Q211" s="1538"/>
      <c r="R211" s="1538"/>
      <c r="S211" s="1538"/>
      <c r="T211" s="1538"/>
      <c r="U211" s="1538"/>
      <c r="V211" s="1538"/>
      <c r="W211" s="1538"/>
      <c r="X211" s="1538"/>
      <c r="Y211" s="1538"/>
      <c r="Z211" s="1538"/>
      <c r="AA211" s="1538"/>
      <c r="AB211" s="1538"/>
      <c r="AC211" s="1538"/>
      <c r="AD211" s="1538"/>
      <c r="AE211" s="1538"/>
      <c r="AF211" s="1538"/>
      <c r="AG211" s="1538"/>
      <c r="AH211" s="1538"/>
      <c r="AI211" s="1538"/>
      <c r="AJ211" s="1538"/>
      <c r="AK211" s="1538"/>
      <c r="AL211" s="1538"/>
      <c r="AM211" s="1538"/>
      <c r="AN211" s="1538"/>
      <c r="AO211" s="1538"/>
      <c r="AP211" s="1538"/>
      <c r="AQ211" s="1538"/>
      <c r="AR211" s="1539"/>
    </row>
    <row r="212" spans="1:44" ht="19.5" x14ac:dyDescent="0.2">
      <c r="A212" s="670"/>
      <c r="B212" s="671"/>
      <c r="C212" s="671"/>
      <c r="D212" s="672"/>
      <c r="E212" s="671"/>
      <c r="F212" s="671"/>
      <c r="G212" s="678"/>
      <c r="H212" s="1537" t="s">
        <v>455</v>
      </c>
      <c r="I212" s="1538"/>
      <c r="J212" s="1538"/>
      <c r="K212" s="1538"/>
      <c r="L212" s="1538"/>
      <c r="M212" s="1538"/>
      <c r="N212" s="1538"/>
      <c r="O212" s="1538"/>
      <c r="P212" s="1538"/>
      <c r="Q212" s="1538"/>
      <c r="R212" s="1538"/>
      <c r="S212" s="1538"/>
      <c r="T212" s="1538"/>
      <c r="U212" s="1538"/>
      <c r="V212" s="1538"/>
      <c r="W212" s="1538"/>
      <c r="X212" s="1538"/>
      <c r="Y212" s="1538"/>
      <c r="Z212" s="1538"/>
      <c r="AA212" s="1538"/>
      <c r="AB212" s="1538"/>
      <c r="AC212" s="1538"/>
      <c r="AD212" s="1538"/>
      <c r="AE212" s="1538"/>
      <c r="AF212" s="1538"/>
      <c r="AG212" s="1538"/>
      <c r="AH212" s="1538"/>
      <c r="AI212" s="1538"/>
      <c r="AJ212" s="1538"/>
      <c r="AK212" s="1538"/>
      <c r="AL212" s="1538"/>
      <c r="AM212" s="1538"/>
      <c r="AN212" s="1538"/>
      <c r="AO212" s="1538"/>
      <c r="AP212" s="1538"/>
      <c r="AQ212" s="1538"/>
      <c r="AR212" s="1539"/>
    </row>
    <row r="213" spans="1:44" ht="20.25" x14ac:dyDescent="0.2">
      <c r="A213" s="665"/>
      <c r="B213" s="665"/>
      <c r="C213" s="665"/>
      <c r="D213" s="675"/>
      <c r="E213" s="673"/>
      <c r="F213" s="673"/>
      <c r="G213" s="678"/>
      <c r="H213" s="677" t="s">
        <v>575</v>
      </c>
      <c r="I213" s="665"/>
      <c r="J213" s="665"/>
      <c r="K213" s="665"/>
      <c r="L213" s="665"/>
      <c r="M213" s="665"/>
      <c r="N213" s="665"/>
      <c r="O213" s="665"/>
      <c r="P213" s="665"/>
      <c r="Q213" s="665"/>
      <c r="R213" s="665"/>
      <c r="S213" s="665"/>
      <c r="T213" s="665"/>
      <c r="U213" s="665"/>
      <c r="V213" s="665"/>
      <c r="W213" s="665"/>
      <c r="X213" s="665"/>
      <c r="Y213" s="665"/>
      <c r="Z213" s="665"/>
      <c r="AA213" s="665"/>
      <c r="AB213" s="665"/>
      <c r="AC213" s="658"/>
      <c r="AD213" s="658"/>
      <c r="AE213" s="658"/>
      <c r="AF213" s="658"/>
      <c r="AG213" s="658"/>
      <c r="AH213" s="658"/>
      <c r="AI213" s="658"/>
      <c r="AJ213" s="658"/>
      <c r="AK213" s="658"/>
      <c r="AL213" s="658"/>
      <c r="AM213" s="658"/>
      <c r="AN213" s="658"/>
      <c r="AO213" s="658"/>
      <c r="AP213" s="658"/>
      <c r="AQ213" s="658"/>
      <c r="AR213" s="658"/>
    </row>
    <row r="214" spans="1:44" ht="20.25" x14ac:dyDescent="0.2">
      <c r="A214" s="665"/>
      <c r="B214" s="665"/>
      <c r="C214" s="665"/>
      <c r="D214" s="675"/>
      <c r="E214" s="673"/>
      <c r="F214" s="673"/>
      <c r="G214" s="678"/>
      <c r="H214" s="677"/>
      <c r="I214" s="665"/>
      <c r="J214" s="665"/>
      <c r="K214" s="665"/>
      <c r="L214" s="665"/>
      <c r="M214" s="665"/>
      <c r="N214" s="665"/>
      <c r="O214" s="665"/>
      <c r="P214" s="665"/>
      <c r="Q214" s="665"/>
      <c r="R214" s="665"/>
      <c r="S214" s="665"/>
      <c r="T214" s="665"/>
      <c r="U214" s="665"/>
      <c r="V214" s="665"/>
      <c r="W214" s="665"/>
      <c r="X214" s="665"/>
      <c r="Y214" s="665"/>
      <c r="Z214" s="665"/>
      <c r="AA214" s="665"/>
      <c r="AB214" s="665"/>
      <c r="AC214" s="658"/>
      <c r="AD214" s="658"/>
      <c r="AE214" s="658"/>
      <c r="AF214" s="658"/>
      <c r="AG214" s="658"/>
      <c r="AH214" s="658"/>
      <c r="AI214" s="658"/>
      <c r="AJ214" s="658"/>
      <c r="AK214" s="658"/>
      <c r="AL214" s="658"/>
      <c r="AM214" s="658"/>
      <c r="AN214" s="658"/>
      <c r="AO214" s="658"/>
      <c r="AP214" s="658"/>
      <c r="AQ214" s="658"/>
      <c r="AR214" s="658"/>
    </row>
    <row r="215" spans="1:44" ht="20.25" x14ac:dyDescent="0.2">
      <c r="A215" s="665"/>
      <c r="B215" s="665"/>
      <c r="C215" s="665"/>
      <c r="D215" s="675"/>
      <c r="E215" s="673"/>
      <c r="F215" s="673"/>
      <c r="G215" s="678"/>
      <c r="H215" s="677"/>
      <c r="I215" s="665"/>
      <c r="J215" s="665"/>
      <c r="K215" s="665"/>
      <c r="L215" s="665"/>
      <c r="M215" s="665"/>
      <c r="N215" s="665"/>
      <c r="O215" s="665"/>
      <c r="P215" s="665"/>
      <c r="Q215" s="665"/>
      <c r="R215" s="665"/>
      <c r="S215" s="665"/>
      <c r="T215" s="665"/>
      <c r="U215" s="665"/>
      <c r="V215" s="665"/>
      <c r="W215" s="665"/>
      <c r="X215" s="665"/>
      <c r="Y215" s="665"/>
      <c r="Z215" s="665"/>
      <c r="AA215" s="665"/>
      <c r="AB215" s="665"/>
      <c r="AC215" s="658"/>
      <c r="AD215" s="658"/>
      <c r="AE215" s="658"/>
      <c r="AF215" s="658"/>
      <c r="AG215" s="658"/>
      <c r="AH215" s="658"/>
      <c r="AI215" s="658"/>
      <c r="AJ215" s="658"/>
      <c r="AK215" s="658"/>
      <c r="AL215" s="658"/>
      <c r="AM215" s="658"/>
      <c r="AN215" s="658"/>
      <c r="AO215" s="658"/>
      <c r="AP215" s="658"/>
      <c r="AQ215" s="658"/>
      <c r="AR215" s="658"/>
    </row>
    <row r="216" spans="1:44" ht="20.25" x14ac:dyDescent="0.2">
      <c r="A216" s="665"/>
      <c r="B216" s="665"/>
      <c r="C216" s="665"/>
      <c r="D216" s="675"/>
      <c r="E216" s="673"/>
      <c r="F216" s="673"/>
      <c r="G216" s="678"/>
      <c r="H216" s="677"/>
      <c r="I216" s="665"/>
      <c r="J216" s="665"/>
      <c r="K216" s="665"/>
      <c r="L216" s="665"/>
      <c r="M216" s="665"/>
      <c r="N216" s="665"/>
      <c r="O216" s="665"/>
      <c r="P216" s="665"/>
      <c r="Q216" s="665"/>
      <c r="R216" s="665"/>
      <c r="S216" s="665"/>
      <c r="T216" s="665"/>
      <c r="U216" s="665"/>
      <c r="V216" s="665"/>
      <c r="W216" s="665"/>
      <c r="X216" s="665"/>
      <c r="Y216" s="665"/>
      <c r="Z216" s="665"/>
      <c r="AA216" s="665"/>
      <c r="AB216" s="665"/>
      <c r="AC216" s="658"/>
      <c r="AD216" s="658"/>
      <c r="AE216" s="658"/>
      <c r="AF216" s="658"/>
      <c r="AG216" s="658"/>
      <c r="AH216" s="658"/>
      <c r="AI216" s="658"/>
      <c r="AJ216" s="658"/>
      <c r="AK216" s="658"/>
      <c r="AL216" s="658"/>
      <c r="AM216" s="658"/>
      <c r="AN216" s="658"/>
      <c r="AO216" s="658"/>
      <c r="AP216" s="658"/>
      <c r="AQ216" s="658"/>
      <c r="AR216" s="658"/>
    </row>
    <row r="217" spans="1:44" ht="20.25" x14ac:dyDescent="0.2">
      <c r="A217" s="665"/>
      <c r="B217" s="665"/>
      <c r="C217" s="665"/>
      <c r="D217" s="675"/>
      <c r="E217" s="673"/>
      <c r="F217" s="673"/>
      <c r="G217" s="678"/>
      <c r="H217" s="677"/>
      <c r="I217" s="665"/>
      <c r="J217" s="665"/>
      <c r="K217" s="665"/>
      <c r="L217" s="665"/>
      <c r="M217" s="665"/>
      <c r="N217" s="665"/>
      <c r="O217" s="665"/>
      <c r="P217" s="665"/>
      <c r="Q217" s="665"/>
      <c r="R217" s="665"/>
      <c r="S217" s="665"/>
      <c r="T217" s="665"/>
      <c r="U217" s="665"/>
      <c r="V217" s="665"/>
      <c r="W217" s="665"/>
      <c r="X217" s="665"/>
      <c r="Y217" s="665"/>
      <c r="Z217" s="665"/>
      <c r="AA217" s="665"/>
      <c r="AB217" s="665"/>
      <c r="AC217" s="658"/>
      <c r="AD217" s="658"/>
      <c r="AE217" s="658"/>
      <c r="AF217" s="658"/>
      <c r="AG217" s="658"/>
      <c r="AH217" s="658"/>
      <c r="AI217" s="658"/>
      <c r="AJ217" s="658"/>
      <c r="AK217" s="658"/>
      <c r="AL217" s="658"/>
      <c r="AM217" s="658"/>
      <c r="AN217" s="658"/>
      <c r="AO217" s="658"/>
      <c r="AP217" s="658"/>
      <c r="AQ217" s="658"/>
      <c r="AR217" s="658"/>
    </row>
    <row r="218" spans="1:44" ht="20.25" x14ac:dyDescent="0.2">
      <c r="A218" s="665"/>
      <c r="B218" s="665"/>
      <c r="C218" s="665"/>
      <c r="D218" s="675"/>
      <c r="E218" s="673"/>
      <c r="F218" s="673"/>
      <c r="G218" s="678"/>
      <c r="H218" s="677"/>
      <c r="I218" s="665"/>
      <c r="J218" s="665"/>
      <c r="K218" s="665"/>
      <c r="L218" s="665"/>
      <c r="M218" s="665"/>
      <c r="N218" s="665"/>
      <c r="O218" s="665"/>
      <c r="P218" s="665"/>
      <c r="Q218" s="665"/>
      <c r="R218" s="665"/>
      <c r="S218" s="665"/>
      <c r="T218" s="665"/>
      <c r="U218" s="665"/>
      <c r="V218" s="665"/>
      <c r="W218" s="665"/>
      <c r="X218" s="665"/>
      <c r="Y218" s="665"/>
      <c r="Z218" s="665"/>
      <c r="AA218" s="665"/>
      <c r="AB218" s="665"/>
      <c r="AC218" s="658"/>
      <c r="AD218" s="658"/>
      <c r="AE218" s="658"/>
      <c r="AF218" s="658"/>
      <c r="AG218" s="658"/>
      <c r="AH218" s="658"/>
      <c r="AI218" s="658"/>
      <c r="AJ218" s="658"/>
      <c r="AK218" s="658"/>
      <c r="AL218" s="658"/>
      <c r="AM218" s="658"/>
      <c r="AN218" s="658"/>
      <c r="AO218" s="658"/>
      <c r="AP218" s="658"/>
      <c r="AQ218" s="658"/>
      <c r="AR218" s="658"/>
    </row>
    <row r="219" spans="1:44" ht="20.25" x14ac:dyDescent="0.2">
      <c r="A219" s="665"/>
      <c r="B219" s="665"/>
      <c r="C219" s="665"/>
      <c r="D219" s="675"/>
      <c r="E219" s="673"/>
      <c r="F219" s="673"/>
      <c r="G219" s="678"/>
      <c r="H219" s="677"/>
      <c r="I219" s="665"/>
      <c r="J219" s="665"/>
      <c r="K219" s="665"/>
      <c r="L219" s="665"/>
      <c r="M219" s="665"/>
      <c r="N219" s="665"/>
      <c r="O219" s="665"/>
      <c r="P219" s="665"/>
      <c r="Q219" s="665"/>
      <c r="R219" s="665"/>
      <c r="S219" s="665"/>
      <c r="T219" s="665"/>
      <c r="U219" s="665"/>
      <c r="V219" s="665"/>
      <c r="W219" s="665"/>
      <c r="X219" s="665"/>
      <c r="Y219" s="665"/>
      <c r="Z219" s="665"/>
      <c r="AA219" s="665"/>
      <c r="AB219" s="665"/>
      <c r="AC219" s="658"/>
      <c r="AD219" s="658"/>
      <c r="AE219" s="658"/>
      <c r="AF219" s="658"/>
      <c r="AG219" s="658"/>
      <c r="AH219" s="658"/>
      <c r="AI219" s="658"/>
      <c r="AJ219" s="658"/>
      <c r="AK219" s="658"/>
      <c r="AL219" s="658"/>
      <c r="AM219" s="658"/>
      <c r="AN219" s="658"/>
      <c r="AO219" s="658"/>
      <c r="AP219" s="658"/>
      <c r="AQ219" s="658"/>
      <c r="AR219" s="658"/>
    </row>
    <row r="220" spans="1:44" ht="20.25" x14ac:dyDescent="0.2">
      <c r="A220" s="665"/>
      <c r="B220" s="665"/>
      <c r="C220" s="665"/>
      <c r="D220" s="675"/>
      <c r="E220" s="673"/>
      <c r="F220" s="673"/>
      <c r="G220" s="678"/>
      <c r="H220" s="677"/>
      <c r="I220" s="665"/>
      <c r="J220" s="665"/>
      <c r="K220" s="665"/>
      <c r="L220" s="665"/>
      <c r="M220" s="665"/>
      <c r="N220" s="665"/>
      <c r="O220" s="665"/>
      <c r="P220" s="665"/>
      <c r="Q220" s="665"/>
      <c r="R220" s="665"/>
      <c r="S220" s="665"/>
      <c r="T220" s="665"/>
      <c r="U220" s="665"/>
      <c r="V220" s="665"/>
      <c r="W220" s="665"/>
      <c r="X220" s="665"/>
      <c r="Y220" s="665"/>
      <c r="Z220" s="665"/>
      <c r="AA220" s="665"/>
      <c r="AB220" s="665"/>
      <c r="AC220" s="658"/>
      <c r="AD220" s="658"/>
      <c r="AE220" s="658"/>
      <c r="AF220" s="658"/>
      <c r="AG220" s="658"/>
      <c r="AH220" s="658"/>
      <c r="AI220" s="658"/>
      <c r="AJ220" s="658"/>
      <c r="AK220" s="658"/>
      <c r="AL220" s="658"/>
      <c r="AM220" s="658"/>
      <c r="AN220" s="658"/>
      <c r="AO220" s="658"/>
      <c r="AP220" s="658"/>
      <c r="AQ220" s="658"/>
      <c r="AR220" s="658"/>
    </row>
    <row r="221" spans="1:44" ht="20.25" x14ac:dyDescent="0.2">
      <c r="A221" s="665"/>
      <c r="B221" s="665"/>
      <c r="C221" s="665"/>
      <c r="D221" s="675"/>
      <c r="E221" s="673"/>
      <c r="F221" s="673"/>
      <c r="G221" s="681"/>
      <c r="H221" s="677"/>
      <c r="I221" s="665"/>
      <c r="J221" s="665"/>
      <c r="K221" s="665"/>
      <c r="L221" s="665"/>
      <c r="M221" s="665"/>
      <c r="N221" s="665"/>
      <c r="O221" s="665"/>
      <c r="P221" s="665"/>
      <c r="Q221" s="665"/>
      <c r="R221" s="665"/>
      <c r="S221" s="665"/>
      <c r="T221" s="665"/>
      <c r="U221" s="665"/>
      <c r="V221" s="665"/>
      <c r="W221" s="665"/>
      <c r="X221" s="665"/>
      <c r="Y221" s="665"/>
      <c r="Z221" s="665"/>
      <c r="AA221" s="665"/>
      <c r="AB221" s="665"/>
      <c r="AC221" s="658"/>
      <c r="AD221" s="658"/>
      <c r="AE221" s="658"/>
      <c r="AF221" s="658"/>
      <c r="AG221" s="658"/>
      <c r="AH221" s="658"/>
      <c r="AI221" s="658"/>
      <c r="AJ221" s="658"/>
      <c r="AK221" s="658"/>
      <c r="AL221" s="658"/>
      <c r="AM221" s="658"/>
      <c r="AN221" s="658"/>
      <c r="AO221" s="658"/>
      <c r="AP221" s="658"/>
      <c r="AQ221" s="658"/>
      <c r="AR221" s="658"/>
    </row>
    <row r="222" spans="1:44" ht="20.25" x14ac:dyDescent="0.2">
      <c r="A222" s="665"/>
      <c r="B222" s="665"/>
      <c r="C222" s="665"/>
      <c r="D222" s="675"/>
      <c r="E222" s="673"/>
      <c r="F222" s="673"/>
      <c r="G222" s="681"/>
      <c r="H222" s="677"/>
      <c r="I222" s="665"/>
      <c r="J222" s="665"/>
      <c r="K222" s="665"/>
      <c r="L222" s="665"/>
      <c r="M222" s="665"/>
      <c r="N222" s="665"/>
      <c r="O222" s="665"/>
      <c r="P222" s="665"/>
      <c r="Q222" s="665"/>
      <c r="R222" s="665"/>
      <c r="S222" s="665"/>
      <c r="T222" s="665"/>
      <c r="U222" s="665"/>
      <c r="V222" s="665"/>
      <c r="W222" s="665"/>
      <c r="X222" s="665"/>
      <c r="Y222" s="665"/>
      <c r="Z222" s="665"/>
      <c r="AA222" s="665"/>
      <c r="AB222" s="665"/>
      <c r="AC222" s="658"/>
      <c r="AD222" s="658"/>
      <c r="AE222" s="658"/>
      <c r="AF222" s="658"/>
      <c r="AG222" s="658"/>
      <c r="AH222" s="658"/>
      <c r="AI222" s="658"/>
      <c r="AJ222" s="658"/>
      <c r="AK222" s="658"/>
      <c r="AL222" s="658"/>
      <c r="AM222" s="658"/>
      <c r="AN222" s="658"/>
      <c r="AO222" s="658"/>
      <c r="AP222" s="658"/>
      <c r="AQ222" s="658"/>
      <c r="AR222" s="658"/>
    </row>
    <row r="223" spans="1:44" ht="20.25" x14ac:dyDescent="0.2">
      <c r="A223" s="665"/>
      <c r="B223" s="665"/>
      <c r="C223" s="665"/>
      <c r="D223" s="675"/>
      <c r="E223" s="673"/>
      <c r="F223" s="673"/>
      <c r="G223" s="681"/>
      <c r="H223" s="677"/>
      <c r="I223" s="665"/>
      <c r="J223" s="665"/>
      <c r="K223" s="665"/>
      <c r="L223" s="665"/>
      <c r="M223" s="665"/>
      <c r="N223" s="665"/>
      <c r="O223" s="665"/>
      <c r="P223" s="665"/>
      <c r="Q223" s="665"/>
      <c r="R223" s="665"/>
      <c r="S223" s="665"/>
      <c r="T223" s="665"/>
      <c r="U223" s="665"/>
      <c r="V223" s="665"/>
      <c r="W223" s="665"/>
      <c r="X223" s="665"/>
      <c r="Y223" s="665"/>
      <c r="Z223" s="665"/>
      <c r="AA223" s="665"/>
      <c r="AB223" s="665"/>
      <c r="AC223" s="658"/>
      <c r="AD223" s="658"/>
      <c r="AE223" s="658"/>
      <c r="AF223" s="658"/>
      <c r="AG223" s="658"/>
      <c r="AH223" s="658"/>
      <c r="AI223" s="658"/>
      <c r="AJ223" s="658"/>
      <c r="AK223" s="658"/>
      <c r="AL223" s="658"/>
      <c r="AM223" s="658"/>
      <c r="AN223" s="658"/>
      <c r="AO223" s="658"/>
      <c r="AP223" s="658"/>
      <c r="AQ223" s="658"/>
      <c r="AR223" s="658"/>
    </row>
    <row r="224" spans="1:44" ht="20.25" x14ac:dyDescent="0.2">
      <c r="A224" s="665"/>
      <c r="B224" s="665"/>
      <c r="C224" s="665"/>
      <c r="D224" s="675"/>
      <c r="E224" s="673"/>
      <c r="F224" s="673"/>
      <c r="G224" s="681"/>
      <c r="H224" s="677"/>
      <c r="I224" s="665"/>
      <c r="J224" s="665"/>
      <c r="K224" s="665"/>
      <c r="L224" s="665"/>
      <c r="M224" s="665"/>
      <c r="N224" s="665"/>
      <c r="O224" s="665"/>
      <c r="P224" s="665"/>
      <c r="Q224" s="665"/>
      <c r="R224" s="665"/>
      <c r="S224" s="665"/>
      <c r="T224" s="665"/>
      <c r="U224" s="665"/>
      <c r="V224" s="665"/>
      <c r="W224" s="665"/>
      <c r="X224" s="665"/>
      <c r="Y224" s="665"/>
      <c r="Z224" s="665"/>
      <c r="AA224" s="665"/>
      <c r="AB224" s="665"/>
      <c r="AC224" s="658"/>
      <c r="AD224" s="658"/>
      <c r="AE224" s="658"/>
      <c r="AF224" s="658"/>
      <c r="AG224" s="658"/>
      <c r="AH224" s="658"/>
      <c r="AI224" s="658"/>
      <c r="AJ224" s="658"/>
      <c r="AK224" s="658"/>
      <c r="AL224" s="658"/>
      <c r="AM224" s="658"/>
      <c r="AN224" s="658"/>
      <c r="AO224" s="658"/>
      <c r="AP224" s="658"/>
      <c r="AQ224" s="658"/>
      <c r="AR224" s="658"/>
    </row>
    <row r="225" spans="1:44" ht="20.25" x14ac:dyDescent="0.2">
      <c r="A225" s="665"/>
      <c r="B225" s="665"/>
      <c r="C225" s="665"/>
      <c r="D225" s="675"/>
      <c r="E225" s="673"/>
      <c r="F225" s="673"/>
      <c r="G225" s="681"/>
      <c r="H225" s="677"/>
      <c r="I225" s="665"/>
      <c r="J225" s="665"/>
      <c r="K225" s="665"/>
      <c r="L225" s="665"/>
      <c r="M225" s="665"/>
      <c r="N225" s="665"/>
      <c r="O225" s="665"/>
      <c r="P225" s="665"/>
      <c r="Q225" s="665"/>
      <c r="R225" s="665"/>
      <c r="S225" s="665"/>
      <c r="T225" s="665"/>
      <c r="U225" s="665"/>
      <c r="V225" s="665"/>
      <c r="W225" s="665"/>
      <c r="X225" s="665"/>
      <c r="Y225" s="665"/>
      <c r="Z225" s="665"/>
      <c r="AA225" s="665"/>
      <c r="AB225" s="665"/>
      <c r="AC225" s="658"/>
      <c r="AD225" s="658"/>
      <c r="AE225" s="658"/>
      <c r="AF225" s="658"/>
      <c r="AG225" s="658"/>
      <c r="AH225" s="658"/>
      <c r="AI225" s="658"/>
      <c r="AJ225" s="658"/>
      <c r="AK225" s="658"/>
      <c r="AL225" s="658"/>
      <c r="AM225" s="658"/>
      <c r="AN225" s="658"/>
      <c r="AO225" s="658"/>
      <c r="AP225" s="658"/>
      <c r="AQ225" s="658"/>
      <c r="AR225" s="658"/>
    </row>
    <row r="226" spans="1:44" ht="20.25" x14ac:dyDescent="0.2">
      <c r="A226" s="665"/>
      <c r="B226" s="665"/>
      <c r="C226" s="665"/>
      <c r="D226" s="675"/>
      <c r="E226" s="673"/>
      <c r="F226" s="673"/>
      <c r="G226" s="681"/>
      <c r="H226" s="677"/>
      <c r="I226" s="665"/>
      <c r="J226" s="665"/>
      <c r="K226" s="665"/>
      <c r="L226" s="665"/>
      <c r="M226" s="665"/>
      <c r="N226" s="665"/>
      <c r="O226" s="665"/>
      <c r="P226" s="665"/>
      <c r="Q226" s="665"/>
      <c r="R226" s="665"/>
      <c r="S226" s="665"/>
      <c r="T226" s="665"/>
      <c r="U226" s="665"/>
      <c r="V226" s="665"/>
      <c r="W226" s="665"/>
      <c r="X226" s="665"/>
      <c r="Y226" s="665"/>
      <c r="Z226" s="665"/>
      <c r="AA226" s="665"/>
      <c r="AB226" s="665"/>
      <c r="AC226" s="658"/>
      <c r="AD226" s="658"/>
      <c r="AE226" s="658"/>
      <c r="AF226" s="658"/>
      <c r="AG226" s="658"/>
      <c r="AH226" s="658"/>
      <c r="AI226" s="658"/>
      <c r="AJ226" s="658"/>
      <c r="AK226" s="658"/>
      <c r="AL226" s="658"/>
      <c r="AM226" s="658"/>
      <c r="AN226" s="658"/>
      <c r="AO226" s="658"/>
      <c r="AP226" s="658"/>
      <c r="AQ226" s="658"/>
      <c r="AR226" s="658"/>
    </row>
    <row r="227" spans="1:44" ht="20.25" x14ac:dyDescent="0.2">
      <c r="A227" s="665"/>
      <c r="B227" s="665"/>
      <c r="C227" s="665"/>
      <c r="D227" s="675"/>
      <c r="E227" s="673"/>
      <c r="F227" s="673"/>
      <c r="G227" s="681"/>
      <c r="H227" s="677"/>
      <c r="I227" s="665"/>
      <c r="J227" s="665"/>
      <c r="K227" s="665"/>
      <c r="L227" s="665"/>
      <c r="M227" s="665"/>
      <c r="N227" s="665"/>
      <c r="O227" s="665"/>
      <c r="P227" s="665"/>
      <c r="Q227" s="665"/>
      <c r="R227" s="665"/>
      <c r="S227" s="665"/>
      <c r="T227" s="665"/>
      <c r="U227" s="665"/>
      <c r="V227" s="665"/>
      <c r="W227" s="665"/>
      <c r="X227" s="665"/>
      <c r="Y227" s="665"/>
      <c r="Z227" s="665"/>
      <c r="AA227" s="665"/>
      <c r="AB227" s="665"/>
      <c r="AC227" s="658"/>
      <c r="AD227" s="658"/>
      <c r="AE227" s="658"/>
      <c r="AF227" s="658"/>
      <c r="AG227" s="658"/>
      <c r="AH227" s="658"/>
      <c r="AI227" s="658"/>
      <c r="AJ227" s="658"/>
      <c r="AK227" s="658"/>
      <c r="AL227" s="658"/>
      <c r="AM227" s="658"/>
      <c r="AN227" s="658"/>
      <c r="AO227" s="658"/>
      <c r="AP227" s="658"/>
      <c r="AQ227" s="658"/>
      <c r="AR227" s="658"/>
    </row>
    <row r="228" spans="1:44" ht="20.25" x14ac:dyDescent="0.2">
      <c r="A228" s="665"/>
      <c r="B228" s="665"/>
      <c r="C228" s="665"/>
      <c r="D228" s="675"/>
      <c r="E228" s="673"/>
      <c r="F228" s="673"/>
      <c r="G228" s="678"/>
      <c r="H228" s="677"/>
      <c r="I228" s="665"/>
      <c r="J228" s="665"/>
      <c r="K228" s="665"/>
      <c r="L228" s="665"/>
      <c r="M228" s="665"/>
      <c r="N228" s="665"/>
      <c r="O228" s="665"/>
      <c r="P228" s="665"/>
      <c r="Q228" s="665"/>
      <c r="R228" s="665"/>
      <c r="S228" s="665"/>
      <c r="T228" s="665"/>
      <c r="U228" s="665"/>
      <c r="V228" s="665"/>
      <c r="W228" s="665"/>
      <c r="X228" s="665"/>
      <c r="Y228" s="665"/>
      <c r="Z228" s="665"/>
      <c r="AA228" s="665"/>
      <c r="AB228" s="665"/>
      <c r="AC228" s="658"/>
      <c r="AD228" s="658"/>
      <c r="AE228" s="658"/>
      <c r="AF228" s="658"/>
      <c r="AG228" s="658"/>
      <c r="AH228" s="658"/>
      <c r="AI228" s="658"/>
      <c r="AJ228" s="658"/>
      <c r="AK228" s="658"/>
      <c r="AL228" s="658"/>
      <c r="AM228" s="658"/>
      <c r="AN228" s="658"/>
      <c r="AO228" s="658"/>
      <c r="AP228" s="658"/>
      <c r="AQ228" s="658"/>
      <c r="AR228" s="658"/>
    </row>
    <row r="229" spans="1:44" ht="20.25" x14ac:dyDescent="0.2">
      <c r="A229" s="665"/>
      <c r="B229" s="665"/>
      <c r="C229" s="665"/>
      <c r="D229" s="675"/>
      <c r="E229" s="673"/>
      <c r="F229" s="673"/>
      <c r="G229" s="681"/>
      <c r="H229" s="677"/>
      <c r="I229" s="665"/>
      <c r="J229" s="665"/>
      <c r="K229" s="665"/>
      <c r="L229" s="665"/>
      <c r="M229" s="665"/>
      <c r="N229" s="665"/>
      <c r="O229" s="665"/>
      <c r="P229" s="665"/>
      <c r="Q229" s="665"/>
      <c r="R229" s="665"/>
      <c r="S229" s="665"/>
      <c r="T229" s="665"/>
      <c r="U229" s="665"/>
      <c r="V229" s="665"/>
      <c r="W229" s="665"/>
      <c r="X229" s="665"/>
      <c r="Y229" s="665"/>
      <c r="Z229" s="665"/>
      <c r="AA229" s="665"/>
      <c r="AB229" s="665"/>
      <c r="AC229" s="658"/>
      <c r="AD229" s="658"/>
      <c r="AE229" s="658"/>
      <c r="AF229" s="658"/>
      <c r="AG229" s="658"/>
      <c r="AH229" s="658"/>
      <c r="AI229" s="658"/>
      <c r="AJ229" s="658"/>
      <c r="AK229" s="658"/>
      <c r="AL229" s="658"/>
      <c r="AM229" s="658"/>
      <c r="AN229" s="658"/>
      <c r="AO229" s="658"/>
      <c r="AP229" s="658"/>
      <c r="AQ229" s="658"/>
      <c r="AR229" s="658"/>
    </row>
    <row r="230" spans="1:44" ht="20.25" x14ac:dyDescent="0.2">
      <c r="A230" s="665"/>
      <c r="B230" s="665"/>
      <c r="C230" s="665"/>
      <c r="D230" s="675"/>
      <c r="E230" s="673"/>
      <c r="F230" s="673"/>
      <c r="G230" s="681"/>
      <c r="H230" s="677"/>
      <c r="I230" s="665"/>
      <c r="J230" s="665"/>
      <c r="K230" s="665"/>
      <c r="L230" s="665"/>
      <c r="M230" s="665"/>
      <c r="N230" s="665"/>
      <c r="O230" s="665"/>
      <c r="P230" s="665"/>
      <c r="Q230" s="665"/>
      <c r="R230" s="665"/>
      <c r="S230" s="665"/>
      <c r="T230" s="665"/>
      <c r="U230" s="665"/>
      <c r="V230" s="665"/>
      <c r="W230" s="665"/>
      <c r="X230" s="665"/>
      <c r="Y230" s="665"/>
      <c r="Z230" s="665"/>
      <c r="AA230" s="665"/>
      <c r="AB230" s="665"/>
      <c r="AC230" s="658"/>
      <c r="AD230" s="658"/>
      <c r="AE230" s="658"/>
      <c r="AF230" s="658"/>
      <c r="AG230" s="658"/>
      <c r="AH230" s="658"/>
      <c r="AI230" s="658"/>
      <c r="AJ230" s="658"/>
      <c r="AK230" s="658"/>
      <c r="AL230" s="658"/>
      <c r="AM230" s="658"/>
      <c r="AN230" s="658"/>
      <c r="AO230" s="658"/>
      <c r="AP230" s="658"/>
      <c r="AQ230" s="658"/>
      <c r="AR230" s="658"/>
    </row>
    <row r="231" spans="1:44" ht="20.25" x14ac:dyDescent="0.2">
      <c r="A231" s="665"/>
      <c r="B231" s="665"/>
      <c r="C231" s="665"/>
      <c r="D231" s="675"/>
      <c r="E231" s="673"/>
      <c r="F231" s="673"/>
      <c r="G231" s="678"/>
      <c r="H231" s="677"/>
      <c r="I231" s="665"/>
      <c r="J231" s="665"/>
      <c r="K231" s="665"/>
      <c r="L231" s="665"/>
      <c r="M231" s="665"/>
      <c r="N231" s="665"/>
      <c r="O231" s="665"/>
      <c r="P231" s="665"/>
      <c r="Q231" s="665"/>
      <c r="R231" s="665"/>
      <c r="S231" s="665"/>
      <c r="T231" s="665"/>
      <c r="U231" s="665"/>
      <c r="V231" s="665"/>
      <c r="W231" s="665"/>
      <c r="X231" s="665"/>
      <c r="Y231" s="665"/>
      <c r="Z231" s="665"/>
      <c r="AA231" s="665"/>
      <c r="AB231" s="665"/>
      <c r="AC231" s="658"/>
      <c r="AD231" s="658"/>
      <c r="AE231" s="658"/>
      <c r="AF231" s="658"/>
      <c r="AG231" s="658"/>
      <c r="AH231" s="658"/>
      <c r="AI231" s="658"/>
      <c r="AJ231" s="658"/>
      <c r="AK231" s="658"/>
      <c r="AL231" s="658"/>
      <c r="AM231" s="658"/>
      <c r="AN231" s="658"/>
      <c r="AO231" s="658"/>
      <c r="AP231" s="658"/>
      <c r="AQ231" s="658"/>
      <c r="AR231" s="658"/>
    </row>
    <row r="232" spans="1:44" ht="20.25" x14ac:dyDescent="0.2">
      <c r="A232" s="665"/>
      <c r="B232" s="665"/>
      <c r="C232" s="665"/>
      <c r="D232" s="675"/>
      <c r="E232" s="673"/>
      <c r="F232" s="673"/>
      <c r="G232" s="678"/>
      <c r="H232" s="677"/>
      <c r="I232" s="665"/>
      <c r="J232" s="665"/>
      <c r="K232" s="665"/>
      <c r="L232" s="665"/>
      <c r="M232" s="665"/>
      <c r="N232" s="665"/>
      <c r="O232" s="665"/>
      <c r="P232" s="665"/>
      <c r="Q232" s="665"/>
      <c r="R232" s="665"/>
      <c r="S232" s="665"/>
      <c r="T232" s="665"/>
      <c r="U232" s="665"/>
      <c r="V232" s="665"/>
      <c r="W232" s="665"/>
      <c r="X232" s="665"/>
      <c r="Y232" s="665"/>
      <c r="Z232" s="665"/>
      <c r="AA232" s="665"/>
      <c r="AB232" s="665"/>
      <c r="AC232" s="658"/>
      <c r="AD232" s="658"/>
      <c r="AE232" s="658"/>
      <c r="AF232" s="658"/>
      <c r="AG232" s="658"/>
      <c r="AH232" s="658"/>
      <c r="AI232" s="658"/>
      <c r="AJ232" s="658"/>
      <c r="AK232" s="658"/>
      <c r="AL232" s="658"/>
      <c r="AM232" s="658"/>
      <c r="AN232" s="658"/>
      <c r="AO232" s="658"/>
      <c r="AP232" s="658"/>
      <c r="AQ232" s="658"/>
      <c r="AR232" s="658"/>
    </row>
    <row r="233" spans="1:44" ht="20.25" x14ac:dyDescent="0.2">
      <c r="A233" s="665"/>
      <c r="B233" s="665"/>
      <c r="C233" s="665"/>
      <c r="D233" s="675"/>
      <c r="E233" s="673"/>
      <c r="F233" s="673"/>
      <c r="G233" s="678"/>
      <c r="H233" s="677"/>
      <c r="I233" s="665"/>
      <c r="J233" s="665"/>
      <c r="K233" s="665"/>
      <c r="L233" s="665"/>
      <c r="M233" s="665"/>
      <c r="N233" s="665"/>
      <c r="O233" s="665"/>
      <c r="P233" s="665"/>
      <c r="Q233" s="665"/>
      <c r="R233" s="665"/>
      <c r="S233" s="665"/>
      <c r="T233" s="665"/>
      <c r="U233" s="665"/>
      <c r="V233" s="665"/>
      <c r="W233" s="665"/>
      <c r="X233" s="665"/>
      <c r="Y233" s="665"/>
      <c r="Z233" s="665"/>
      <c r="AA233" s="665"/>
      <c r="AB233" s="665"/>
      <c r="AC233" s="658"/>
      <c r="AD233" s="658"/>
      <c r="AE233" s="658"/>
      <c r="AF233" s="658"/>
      <c r="AG233" s="658"/>
      <c r="AH233" s="658"/>
      <c r="AI233" s="658"/>
      <c r="AJ233" s="658"/>
      <c r="AK233" s="658"/>
      <c r="AL233" s="658"/>
      <c r="AM233" s="658"/>
      <c r="AN233" s="658"/>
      <c r="AO233" s="658"/>
      <c r="AP233" s="658"/>
      <c r="AQ233" s="658"/>
      <c r="AR233" s="658"/>
    </row>
    <row r="234" spans="1:44" ht="20.25" x14ac:dyDescent="0.2">
      <c r="A234" s="665"/>
      <c r="B234" s="665"/>
      <c r="C234" s="665"/>
      <c r="D234" s="675"/>
      <c r="E234" s="673"/>
      <c r="F234" s="673"/>
      <c r="G234" s="678"/>
      <c r="H234" s="677"/>
      <c r="I234" s="665"/>
      <c r="J234" s="665"/>
      <c r="K234" s="665"/>
      <c r="L234" s="665"/>
      <c r="M234" s="665"/>
      <c r="N234" s="665"/>
      <c r="O234" s="665"/>
      <c r="P234" s="665"/>
      <c r="Q234" s="665"/>
      <c r="R234" s="665"/>
      <c r="S234" s="665"/>
      <c r="T234" s="665"/>
      <c r="U234" s="665"/>
      <c r="V234" s="665"/>
      <c r="W234" s="665"/>
      <c r="X234" s="665"/>
      <c r="Y234" s="665"/>
      <c r="Z234" s="665"/>
      <c r="AA234" s="665"/>
      <c r="AB234" s="665"/>
      <c r="AC234" s="658"/>
      <c r="AD234" s="658"/>
      <c r="AE234" s="658"/>
      <c r="AF234" s="658"/>
      <c r="AG234" s="658"/>
      <c r="AH234" s="658"/>
      <c r="AI234" s="658"/>
      <c r="AJ234" s="658"/>
      <c r="AK234" s="658"/>
      <c r="AL234" s="658"/>
      <c r="AM234" s="658"/>
      <c r="AN234" s="658"/>
      <c r="AO234" s="658"/>
      <c r="AP234" s="658"/>
      <c r="AQ234" s="658"/>
      <c r="AR234" s="658"/>
    </row>
    <row r="235" spans="1:44" ht="18" x14ac:dyDescent="0.25">
      <c r="A235" s="1540"/>
      <c r="B235" s="1541"/>
      <c r="C235" s="1542"/>
      <c r="D235" s="1543"/>
      <c r="E235" s="1544"/>
      <c r="F235" s="1544"/>
      <c r="G235" s="1545"/>
      <c r="H235" s="1546" t="s">
        <v>425</v>
      </c>
      <c r="I235" s="1521"/>
      <c r="J235" s="1521"/>
      <c r="K235" s="1521"/>
      <c r="L235" s="1521"/>
      <c r="M235" s="1521"/>
      <c r="N235" s="1521"/>
      <c r="O235" s="1521"/>
      <c r="P235" s="1521"/>
      <c r="Q235" s="1521"/>
      <c r="R235" s="1521"/>
      <c r="S235" s="1521"/>
      <c r="T235" s="1521"/>
      <c r="U235" s="1521"/>
      <c r="V235" s="1521"/>
      <c r="W235" s="1521"/>
      <c r="X235" s="1521"/>
      <c r="Y235" s="1521"/>
      <c r="Z235" s="1521"/>
      <c r="AA235" s="1521"/>
      <c r="AB235" s="1521"/>
      <c r="AC235" s="1521"/>
      <c r="AD235" s="1521"/>
      <c r="AE235" s="1521"/>
      <c r="AF235" s="1521"/>
      <c r="AG235" s="1521"/>
      <c r="AH235" s="1521"/>
      <c r="AI235" s="1521"/>
      <c r="AJ235" s="1521"/>
      <c r="AK235" s="1521"/>
      <c r="AL235" s="1521"/>
      <c r="AM235" s="1521"/>
      <c r="AN235" s="1521"/>
      <c r="AO235" s="1521"/>
      <c r="AP235" s="1521"/>
      <c r="AQ235" s="1521"/>
      <c r="AR235" s="1522"/>
    </row>
    <row r="236" spans="1:44" ht="21" customHeight="1" x14ac:dyDescent="0.2">
      <c r="A236" s="1512"/>
      <c r="B236" s="1513"/>
      <c r="C236" s="1513"/>
      <c r="D236" s="1547"/>
      <c r="E236" s="1548"/>
      <c r="F236" s="1548"/>
      <c r="G236" s="1549"/>
      <c r="H236" s="1537" t="s">
        <v>571</v>
      </c>
      <c r="I236" s="1538"/>
      <c r="J236" s="1538"/>
      <c r="K236" s="1538"/>
      <c r="L236" s="1538"/>
      <c r="M236" s="1538"/>
      <c r="N236" s="1538"/>
      <c r="O236" s="1538"/>
      <c r="P236" s="1538"/>
      <c r="Q236" s="1538"/>
      <c r="R236" s="1538"/>
      <c r="S236" s="1538"/>
      <c r="T236" s="1538"/>
      <c r="U236" s="1538"/>
      <c r="V236" s="1538"/>
      <c r="W236" s="1538"/>
      <c r="X236" s="1538"/>
      <c r="Y236" s="1538"/>
      <c r="Z236" s="1538"/>
      <c r="AA236" s="1538"/>
      <c r="AB236" s="1538"/>
      <c r="AC236" s="1538"/>
      <c r="AD236" s="1538"/>
      <c r="AE236" s="1538"/>
      <c r="AF236" s="1538"/>
      <c r="AG236" s="1538"/>
      <c r="AH236" s="1538"/>
      <c r="AI236" s="1538"/>
      <c r="AJ236" s="1538"/>
      <c r="AK236" s="1538"/>
      <c r="AL236" s="1538"/>
      <c r="AM236" s="1538"/>
      <c r="AN236" s="1538"/>
      <c r="AO236" s="1538"/>
      <c r="AP236" s="1538"/>
      <c r="AQ236" s="1538"/>
      <c r="AR236" s="1539"/>
    </row>
    <row r="237" spans="1:44" ht="18" x14ac:dyDescent="0.2">
      <c r="A237" s="659"/>
      <c r="B237" s="660"/>
      <c r="C237" s="660"/>
      <c r="D237" s="661"/>
      <c r="E237" s="662"/>
      <c r="F237" s="662"/>
      <c r="G237" s="663"/>
      <c r="H237" s="1560" t="s">
        <v>572</v>
      </c>
      <c r="I237" s="1561"/>
      <c r="J237" s="1561"/>
      <c r="K237" s="1561"/>
      <c r="L237" s="1561"/>
      <c r="M237" s="1561"/>
      <c r="N237" s="1561"/>
      <c r="O237" s="1561"/>
      <c r="P237" s="1561"/>
      <c r="Q237" s="1561"/>
      <c r="R237" s="1561"/>
      <c r="S237" s="1561"/>
      <c r="T237" s="1561"/>
      <c r="U237" s="1561"/>
      <c r="V237" s="1561"/>
      <c r="W237" s="1561"/>
      <c r="X237" s="1561"/>
      <c r="Y237" s="1561"/>
      <c r="Z237" s="1561"/>
      <c r="AA237" s="1561"/>
      <c r="AB237" s="1561"/>
      <c r="AC237" s="1561"/>
      <c r="AD237" s="1561"/>
      <c r="AE237" s="1561"/>
      <c r="AF237" s="1561"/>
      <c r="AG237" s="1561"/>
      <c r="AH237" s="1561"/>
      <c r="AI237" s="1561"/>
      <c r="AJ237" s="1561"/>
      <c r="AK237" s="1561"/>
      <c r="AL237" s="1561"/>
      <c r="AM237" s="1561"/>
      <c r="AN237" s="1561"/>
      <c r="AO237" s="1561"/>
      <c r="AP237" s="1561"/>
      <c r="AQ237" s="1561"/>
      <c r="AR237" s="1562"/>
    </row>
    <row r="238" spans="1:44" ht="35.25" customHeight="1" x14ac:dyDescent="0.2">
      <c r="A238" s="1512"/>
      <c r="B238" s="1513"/>
      <c r="C238" s="1513"/>
      <c r="D238" s="1514"/>
      <c r="E238" s="1515"/>
      <c r="F238" s="1515"/>
      <c r="G238" s="1516"/>
      <c r="H238" s="1563" t="s">
        <v>565</v>
      </c>
      <c r="I238" s="1564"/>
      <c r="J238" s="1564"/>
      <c r="K238" s="1564"/>
      <c r="L238" s="1564"/>
      <c r="M238" s="1564"/>
      <c r="N238" s="1564"/>
      <c r="O238" s="1564"/>
      <c r="P238" s="1564"/>
      <c r="Q238" s="1564"/>
      <c r="R238" s="1564"/>
      <c r="S238" s="1564"/>
      <c r="T238" s="1564"/>
      <c r="U238" s="1564"/>
      <c r="V238" s="1564"/>
      <c r="W238" s="1564"/>
      <c r="X238" s="1564"/>
      <c r="Y238" s="1564"/>
      <c r="Z238" s="1564"/>
      <c r="AA238" s="1564"/>
      <c r="AB238" s="1564"/>
      <c r="AC238" s="1564"/>
      <c r="AD238" s="1564"/>
      <c r="AE238" s="1564"/>
      <c r="AF238" s="1564"/>
      <c r="AG238" s="1564"/>
      <c r="AH238" s="1564"/>
      <c r="AI238" s="1564"/>
      <c r="AJ238" s="1564"/>
      <c r="AK238" s="1564"/>
      <c r="AL238" s="1564"/>
      <c r="AM238" s="1564"/>
      <c r="AN238" s="1564"/>
      <c r="AO238" s="1564"/>
      <c r="AP238" s="1564"/>
      <c r="AQ238" s="1564"/>
      <c r="AR238" s="1565"/>
    </row>
    <row r="239" spans="1:44" ht="20.25" x14ac:dyDescent="0.2">
      <c r="A239" s="665"/>
      <c r="B239" s="665"/>
      <c r="C239" s="665"/>
      <c r="D239" s="675"/>
      <c r="E239" s="673"/>
      <c r="F239" s="673"/>
      <c r="G239" s="678" t="s">
        <v>569</v>
      </c>
      <c r="H239" s="677" t="s">
        <v>576</v>
      </c>
      <c r="I239" s="665"/>
      <c r="J239" s="665"/>
      <c r="K239" s="665"/>
      <c r="L239" s="665"/>
      <c r="M239" s="665"/>
      <c r="N239" s="665"/>
      <c r="O239" s="665"/>
      <c r="P239" s="665"/>
      <c r="Q239" s="665"/>
      <c r="R239" s="665"/>
      <c r="S239" s="665"/>
      <c r="T239" s="665"/>
      <c r="U239" s="665"/>
      <c r="V239" s="665"/>
      <c r="W239" s="665"/>
      <c r="X239" s="665"/>
      <c r="Y239" s="665"/>
      <c r="Z239" s="665"/>
      <c r="AA239" s="665"/>
      <c r="AB239" s="665"/>
      <c r="AC239" s="658"/>
      <c r="AD239" s="658"/>
      <c r="AE239" s="658"/>
      <c r="AF239" s="658"/>
      <c r="AG239" s="658"/>
      <c r="AH239" s="658"/>
      <c r="AI239" s="658"/>
      <c r="AJ239" s="658"/>
      <c r="AK239" s="658"/>
      <c r="AL239" s="658"/>
      <c r="AM239" s="658"/>
      <c r="AN239" s="658"/>
      <c r="AO239" s="658"/>
      <c r="AP239" s="658"/>
      <c r="AQ239" s="658"/>
      <c r="AR239" s="658"/>
    </row>
    <row r="240" spans="1:44" ht="20.25" x14ac:dyDescent="0.2">
      <c r="A240" s="665"/>
      <c r="B240" s="665"/>
      <c r="C240" s="665"/>
      <c r="D240" s="675"/>
      <c r="E240" s="673"/>
      <c r="F240" s="673"/>
      <c r="G240" s="681"/>
      <c r="H240" s="677" t="s">
        <v>578</v>
      </c>
      <c r="I240" s="665"/>
      <c r="J240" s="665"/>
      <c r="K240" s="665"/>
      <c r="L240" s="665"/>
      <c r="M240" s="665"/>
      <c r="N240" s="665"/>
      <c r="O240" s="665"/>
      <c r="P240" s="665"/>
      <c r="Q240" s="665"/>
      <c r="R240" s="665"/>
      <c r="S240" s="665"/>
      <c r="T240" s="665"/>
      <c r="U240" s="665"/>
      <c r="V240" s="665"/>
      <c r="W240" s="665"/>
      <c r="X240" s="665"/>
      <c r="Y240" s="665"/>
      <c r="Z240" s="665"/>
      <c r="AA240" s="665"/>
      <c r="AB240" s="665"/>
      <c r="AC240" s="658"/>
      <c r="AD240" s="658"/>
      <c r="AE240" s="658"/>
      <c r="AF240" s="658"/>
      <c r="AG240" s="658"/>
      <c r="AH240" s="658"/>
      <c r="AI240" s="658"/>
      <c r="AJ240" s="658"/>
      <c r="AK240" s="658"/>
      <c r="AL240" s="658"/>
      <c r="AM240" s="658"/>
      <c r="AN240" s="658"/>
      <c r="AO240" s="658"/>
      <c r="AP240" s="658"/>
      <c r="AQ240" s="658"/>
      <c r="AR240" s="658"/>
    </row>
    <row r="241" spans="1:44" ht="18" x14ac:dyDescent="0.2">
      <c r="A241" s="1512"/>
      <c r="B241" s="1513"/>
      <c r="C241" s="1513"/>
      <c r="D241" s="1514"/>
      <c r="E241" s="1515"/>
      <c r="F241" s="1515"/>
      <c r="G241" s="1516"/>
      <c r="H241" s="1566"/>
      <c r="I241" s="1567"/>
      <c r="J241" s="1567"/>
      <c r="K241" s="1567"/>
      <c r="L241" s="1567"/>
      <c r="M241" s="1567"/>
      <c r="N241" s="1567"/>
      <c r="O241" s="1567"/>
      <c r="P241" s="1567"/>
      <c r="Q241" s="1567"/>
      <c r="R241" s="1567"/>
      <c r="S241" s="1567"/>
      <c r="T241" s="1567"/>
      <c r="U241" s="1567"/>
      <c r="V241" s="1567"/>
      <c r="W241" s="1567"/>
      <c r="X241" s="1567"/>
      <c r="Y241" s="1567"/>
      <c r="Z241" s="1567"/>
      <c r="AA241" s="1567"/>
      <c r="AB241" s="1567"/>
      <c r="AC241" s="1567"/>
      <c r="AD241" s="1567"/>
      <c r="AE241" s="1567"/>
      <c r="AF241" s="1567"/>
      <c r="AG241" s="1567"/>
      <c r="AH241" s="1567"/>
      <c r="AI241" s="1567"/>
      <c r="AJ241" s="1567"/>
      <c r="AK241" s="1567"/>
      <c r="AL241" s="1567"/>
      <c r="AM241" s="1567"/>
      <c r="AN241" s="1567"/>
      <c r="AO241" s="1567"/>
      <c r="AP241" s="1567"/>
      <c r="AQ241" s="1567"/>
      <c r="AR241" s="1568"/>
    </row>
    <row r="242" spans="1:44" ht="231" customHeight="1" x14ac:dyDescent="0.2">
      <c r="A242" s="1512"/>
      <c r="B242" s="1513"/>
      <c r="C242" s="1513"/>
      <c r="D242" s="1514"/>
      <c r="E242" s="1515"/>
      <c r="F242" s="1515"/>
      <c r="G242" s="1516"/>
      <c r="H242" s="1554"/>
      <c r="I242" s="1555"/>
      <c r="J242" s="1555"/>
      <c r="K242" s="1555"/>
      <c r="L242" s="1555"/>
      <c r="M242" s="1555"/>
      <c r="N242" s="1555"/>
      <c r="O242" s="1555"/>
      <c r="P242" s="1555"/>
      <c r="Q242" s="1555"/>
      <c r="R242" s="1555"/>
      <c r="S242" s="1555"/>
      <c r="T242" s="1555"/>
      <c r="U242" s="1555"/>
      <c r="V242" s="1555"/>
      <c r="W242" s="1555"/>
      <c r="X242" s="1555"/>
      <c r="Y242" s="1555"/>
      <c r="Z242" s="1555"/>
      <c r="AA242" s="1555"/>
      <c r="AB242" s="1555"/>
      <c r="AC242" s="1555"/>
      <c r="AD242" s="1555"/>
      <c r="AE242" s="1555"/>
      <c r="AF242" s="1555"/>
      <c r="AG242" s="1555"/>
      <c r="AH242" s="1555"/>
      <c r="AI242" s="1555"/>
      <c r="AJ242" s="1555"/>
      <c r="AK242" s="1555"/>
      <c r="AL242" s="1555"/>
      <c r="AM242" s="1555"/>
      <c r="AN242" s="1555"/>
      <c r="AO242" s="1555"/>
      <c r="AP242" s="1555"/>
      <c r="AQ242" s="1555"/>
      <c r="AR242" s="1556"/>
    </row>
    <row r="243" spans="1:44" ht="18" x14ac:dyDescent="0.2">
      <c r="A243" s="659"/>
      <c r="B243" s="660"/>
      <c r="C243" s="660"/>
      <c r="D243" s="661"/>
      <c r="E243" s="662"/>
      <c r="F243" s="662"/>
      <c r="G243" s="663"/>
      <c r="H243" s="1557" t="s">
        <v>498</v>
      </c>
      <c r="I243" s="1558"/>
      <c r="J243" s="1558"/>
      <c r="K243" s="1558"/>
      <c r="L243" s="1558"/>
      <c r="M243" s="1558"/>
      <c r="N243" s="1558"/>
      <c r="O243" s="1558"/>
      <c r="P243" s="1558"/>
      <c r="Q243" s="1558"/>
      <c r="R243" s="1558"/>
      <c r="S243" s="1558"/>
      <c r="T243" s="1558"/>
      <c r="U243" s="1558"/>
      <c r="V243" s="1558"/>
      <c r="W243" s="1558"/>
      <c r="X243" s="1558"/>
      <c r="Y243" s="1558"/>
      <c r="Z243" s="1558"/>
      <c r="AA243" s="1558"/>
      <c r="AB243" s="1558"/>
      <c r="AC243" s="1558"/>
      <c r="AD243" s="1558"/>
      <c r="AE243" s="1558"/>
      <c r="AF243" s="1558"/>
      <c r="AG243" s="1558"/>
      <c r="AH243" s="1558"/>
      <c r="AI243" s="1558"/>
      <c r="AJ243" s="1558"/>
      <c r="AK243" s="1558"/>
      <c r="AL243" s="1558"/>
      <c r="AM243" s="1558"/>
      <c r="AN243" s="1558"/>
      <c r="AO243" s="1558"/>
      <c r="AP243" s="1558"/>
      <c r="AQ243" s="1558"/>
      <c r="AR243" s="1559"/>
    </row>
    <row r="244" spans="1:44" ht="20.25" x14ac:dyDescent="0.2">
      <c r="A244" s="665"/>
      <c r="B244" s="665"/>
      <c r="C244" s="665"/>
      <c r="D244" s="675"/>
      <c r="E244" s="673"/>
      <c r="F244" s="673"/>
      <c r="G244" s="678"/>
      <c r="H244" s="677" t="s">
        <v>577</v>
      </c>
      <c r="I244" s="665"/>
      <c r="J244" s="665"/>
      <c r="K244" s="665"/>
      <c r="L244" s="665"/>
      <c r="M244" s="665"/>
      <c r="N244" s="665"/>
      <c r="O244" s="665"/>
      <c r="P244" s="665"/>
      <c r="Q244" s="665"/>
      <c r="R244" s="665"/>
      <c r="S244" s="665"/>
      <c r="T244" s="665"/>
      <c r="U244" s="665"/>
      <c r="V244" s="665"/>
      <c r="W244" s="665"/>
      <c r="X244" s="665"/>
      <c r="Y244" s="665"/>
      <c r="Z244" s="665"/>
      <c r="AA244" s="665"/>
      <c r="AB244" s="665"/>
      <c r="AC244" s="658"/>
      <c r="AD244" s="658"/>
      <c r="AE244" s="658"/>
      <c r="AF244" s="658"/>
      <c r="AG244" s="658"/>
      <c r="AH244" s="658"/>
      <c r="AI244" s="658"/>
      <c r="AJ244" s="658"/>
      <c r="AK244" s="658"/>
      <c r="AL244" s="658"/>
      <c r="AM244" s="658"/>
      <c r="AN244" s="658"/>
      <c r="AO244" s="658"/>
      <c r="AP244" s="658"/>
      <c r="AQ244" s="658"/>
      <c r="AR244" s="658"/>
    </row>
    <row r="245" spans="1:44" ht="18" x14ac:dyDescent="0.25">
      <c r="A245" s="1512"/>
      <c r="B245" s="1513"/>
      <c r="C245" s="1513"/>
      <c r="D245" s="1514"/>
      <c r="E245" s="1515"/>
      <c r="F245" s="1515"/>
      <c r="G245" s="1516"/>
      <c r="H245" s="1520" t="s">
        <v>415</v>
      </c>
      <c r="I245" s="1521"/>
      <c r="J245" s="1521"/>
      <c r="K245" s="1521"/>
      <c r="L245" s="1521"/>
      <c r="M245" s="1521"/>
      <c r="N245" s="1521"/>
      <c r="O245" s="1521"/>
      <c r="P245" s="1521"/>
      <c r="Q245" s="1521"/>
      <c r="R245" s="1521"/>
      <c r="S245" s="1521"/>
      <c r="T245" s="1521"/>
      <c r="U245" s="1521"/>
      <c r="V245" s="1521"/>
      <c r="W245" s="1521"/>
      <c r="X245" s="1521"/>
      <c r="Y245" s="1521"/>
      <c r="Z245" s="1521"/>
      <c r="AA245" s="1521"/>
      <c r="AB245" s="1521"/>
      <c r="AC245" s="1521"/>
      <c r="AD245" s="1521"/>
      <c r="AE245" s="1521"/>
      <c r="AF245" s="1521"/>
      <c r="AG245" s="1521"/>
      <c r="AH245" s="1521"/>
      <c r="AI245" s="1521"/>
      <c r="AJ245" s="1521"/>
      <c r="AK245" s="1521"/>
      <c r="AL245" s="1521"/>
      <c r="AM245" s="1521"/>
      <c r="AN245" s="1521"/>
      <c r="AO245" s="1521"/>
      <c r="AP245" s="1521"/>
      <c r="AQ245" s="1521"/>
      <c r="AR245" s="1522"/>
    </row>
    <row r="246" spans="1:44" ht="20.25" customHeight="1" x14ac:dyDescent="0.3">
      <c r="A246" s="1512"/>
      <c r="B246" s="1513"/>
      <c r="C246" s="1513"/>
      <c r="D246" s="1514"/>
      <c r="E246" s="1515"/>
      <c r="F246" s="1515"/>
      <c r="G246" s="1516"/>
      <c r="H246" s="1572" t="s">
        <v>579</v>
      </c>
      <c r="I246" s="1572"/>
      <c r="J246" s="1572"/>
      <c r="K246" s="1572"/>
      <c r="L246" s="1572"/>
      <c r="M246" s="1572"/>
      <c r="N246" s="1572"/>
      <c r="O246" s="1572"/>
      <c r="P246" s="1572"/>
      <c r="Q246" s="1572"/>
      <c r="R246" s="1572"/>
      <c r="S246" s="1572"/>
      <c r="T246" s="1572"/>
      <c r="U246" s="1572"/>
      <c r="V246" s="1572"/>
      <c r="W246" s="1572"/>
      <c r="X246" s="1572"/>
      <c r="Y246" s="1572"/>
      <c r="Z246" s="1572"/>
      <c r="AA246" s="1572"/>
      <c r="AB246" s="1572"/>
      <c r="AC246" s="1572"/>
      <c r="AD246" s="1572"/>
      <c r="AE246" s="1572"/>
      <c r="AF246" s="1572"/>
      <c r="AG246" s="1572"/>
      <c r="AH246" s="1572"/>
      <c r="AI246" s="1572"/>
      <c r="AJ246" s="1572"/>
      <c r="AK246" s="1572"/>
      <c r="AL246" s="1572"/>
      <c r="AM246" s="1572"/>
      <c r="AN246" s="1572"/>
      <c r="AO246" s="1572"/>
      <c r="AP246" s="1572"/>
      <c r="AQ246" s="1572"/>
      <c r="AR246" s="1573"/>
    </row>
    <row r="247" spans="1:44" ht="20.25" customHeight="1" x14ac:dyDescent="0.3">
      <c r="A247" s="1512"/>
      <c r="B247" s="1513"/>
      <c r="C247" s="1513"/>
      <c r="D247" s="1514"/>
      <c r="E247" s="1515"/>
      <c r="F247" s="1515"/>
      <c r="G247" s="1516"/>
      <c r="H247" s="1574"/>
      <c r="I247" s="1575"/>
      <c r="J247" s="1575"/>
      <c r="K247" s="1575"/>
      <c r="L247" s="1575"/>
      <c r="M247" s="1575"/>
      <c r="N247" s="1575"/>
      <c r="O247" s="1575"/>
      <c r="P247" s="1575"/>
      <c r="Q247" s="1575"/>
      <c r="R247" s="1575"/>
      <c r="S247" s="1575"/>
      <c r="T247" s="1575"/>
      <c r="U247" s="1575"/>
      <c r="V247" s="1575"/>
      <c r="W247" s="1575"/>
      <c r="X247" s="1575"/>
      <c r="Y247" s="1575"/>
      <c r="Z247" s="1575"/>
      <c r="AA247" s="1575"/>
      <c r="AB247" s="1575"/>
      <c r="AC247" s="1575"/>
      <c r="AD247" s="1575"/>
      <c r="AE247" s="1575"/>
      <c r="AF247" s="1575"/>
      <c r="AG247" s="1575"/>
      <c r="AH247" s="1575"/>
      <c r="AI247" s="1575"/>
      <c r="AJ247" s="1575"/>
      <c r="AK247" s="1575"/>
      <c r="AL247" s="1575"/>
      <c r="AM247" s="1575"/>
      <c r="AN247" s="1575"/>
      <c r="AO247" s="1575"/>
      <c r="AP247" s="1575"/>
      <c r="AQ247" s="1575"/>
      <c r="AR247" s="1576"/>
    </row>
    <row r="248" spans="1:44" ht="18" x14ac:dyDescent="0.25">
      <c r="A248" s="1512"/>
      <c r="B248" s="1513"/>
      <c r="C248" s="1513"/>
      <c r="D248" s="1514"/>
      <c r="E248" s="1515"/>
      <c r="F248" s="1515"/>
      <c r="G248" s="1516"/>
      <c r="H248" s="1520" t="s">
        <v>422</v>
      </c>
      <c r="I248" s="1521"/>
      <c r="J248" s="1521"/>
      <c r="K248" s="1521"/>
      <c r="L248" s="1521"/>
      <c r="M248" s="1521"/>
      <c r="N248" s="1521"/>
      <c r="O248" s="1521"/>
      <c r="P248" s="1521"/>
      <c r="Q248" s="1521"/>
      <c r="R248" s="1521"/>
      <c r="S248" s="1521"/>
      <c r="T248" s="1521"/>
      <c r="U248" s="1521"/>
      <c r="V248" s="1521"/>
      <c r="W248" s="1521"/>
      <c r="X248" s="1521"/>
      <c r="Y248" s="1521"/>
      <c r="Z248" s="1521"/>
      <c r="AA248" s="1521"/>
      <c r="AB248" s="1521"/>
      <c r="AC248" s="1521"/>
      <c r="AD248" s="1521"/>
      <c r="AE248" s="1521"/>
      <c r="AF248" s="1521"/>
      <c r="AG248" s="1521"/>
      <c r="AH248" s="1521"/>
      <c r="AI248" s="1521"/>
      <c r="AJ248" s="1521"/>
      <c r="AK248" s="1521"/>
      <c r="AL248" s="1521"/>
      <c r="AM248" s="1521"/>
      <c r="AN248" s="1521"/>
      <c r="AO248" s="1521"/>
      <c r="AP248" s="1521"/>
      <c r="AQ248" s="1521"/>
      <c r="AR248" s="1522"/>
    </row>
    <row r="249" spans="1:44" ht="20.25" x14ac:dyDescent="0.2">
      <c r="A249" s="1512"/>
      <c r="B249" s="1513"/>
      <c r="C249" s="1513"/>
      <c r="D249" s="1514"/>
      <c r="E249" s="1515"/>
      <c r="F249" s="1515"/>
      <c r="G249" s="1516"/>
      <c r="H249" s="1569" t="s">
        <v>573</v>
      </c>
      <c r="I249" s="1570"/>
      <c r="J249" s="1570"/>
      <c r="K249" s="1570"/>
      <c r="L249" s="1570"/>
      <c r="M249" s="1570"/>
      <c r="N249" s="1570"/>
      <c r="O249" s="1570"/>
      <c r="P249" s="1570"/>
      <c r="Q249" s="1570"/>
      <c r="R249" s="1570"/>
      <c r="S249" s="1570"/>
      <c r="T249" s="1570"/>
      <c r="U249" s="1570"/>
      <c r="V249" s="1570"/>
      <c r="W249" s="1570"/>
      <c r="X249" s="1570"/>
      <c r="Y249" s="1570"/>
      <c r="Z249" s="1570"/>
      <c r="AA249" s="1570"/>
      <c r="AB249" s="1570"/>
      <c r="AC249" s="1570"/>
      <c r="AD249" s="1570"/>
      <c r="AE249" s="1570"/>
      <c r="AF249" s="1570"/>
      <c r="AG249" s="1570"/>
      <c r="AH249" s="1570"/>
      <c r="AI249" s="1570"/>
      <c r="AJ249" s="1570"/>
      <c r="AK249" s="1570"/>
      <c r="AL249" s="1570"/>
      <c r="AM249" s="1570"/>
      <c r="AN249" s="1570"/>
      <c r="AO249" s="1570"/>
      <c r="AP249" s="1570"/>
      <c r="AQ249" s="1570"/>
      <c r="AR249" s="1571"/>
    </row>
    <row r="250" spans="1:44" ht="18" x14ac:dyDescent="0.2">
      <c r="A250" s="665"/>
      <c r="B250" s="665"/>
      <c r="C250" s="665"/>
      <c r="D250" s="665"/>
      <c r="E250" s="665"/>
      <c r="F250" s="673"/>
      <c r="G250" s="665"/>
      <c r="H250" s="665"/>
      <c r="I250" s="665"/>
      <c r="J250" s="665"/>
      <c r="K250" s="665"/>
      <c r="L250" s="665"/>
      <c r="M250" s="665"/>
      <c r="N250" s="665"/>
      <c r="O250" s="665"/>
      <c r="P250" s="665"/>
      <c r="Q250" s="665"/>
      <c r="R250" s="665"/>
      <c r="S250" s="665"/>
      <c r="T250" s="665"/>
      <c r="U250" s="665"/>
      <c r="V250" s="665"/>
      <c r="W250" s="665"/>
      <c r="X250" s="665"/>
      <c r="Y250" s="665"/>
      <c r="Z250" s="665"/>
      <c r="AA250" s="665"/>
      <c r="AB250" s="665"/>
      <c r="AC250" s="658"/>
      <c r="AD250" s="658"/>
      <c r="AE250" s="658"/>
      <c r="AF250" s="658"/>
      <c r="AG250" s="658"/>
      <c r="AH250" s="658"/>
      <c r="AI250" s="658"/>
      <c r="AJ250" s="658"/>
      <c r="AK250" s="658"/>
      <c r="AL250" s="658"/>
      <c r="AM250" s="658"/>
      <c r="AN250" s="658"/>
      <c r="AO250" s="658"/>
      <c r="AP250" s="658"/>
      <c r="AQ250" s="658"/>
      <c r="AR250" s="658"/>
    </row>
    <row r="251" spans="1:44" ht="14.25" x14ac:dyDescent="0.2">
      <c r="A251" s="140"/>
      <c r="B251" s="140"/>
      <c r="C251" s="140"/>
      <c r="D251" s="140"/>
      <c r="E251" s="140"/>
      <c r="F251" s="28"/>
      <c r="G251" s="140"/>
      <c r="H251" s="140"/>
      <c r="I251" s="140"/>
      <c r="J251" s="140"/>
      <c r="K251" s="140"/>
      <c r="L251" s="140"/>
      <c r="M251" s="140"/>
      <c r="N251" s="140"/>
      <c r="O251" s="140"/>
      <c r="P251" s="140"/>
      <c r="Q251" s="140"/>
      <c r="R251" s="140"/>
      <c r="S251" s="140"/>
      <c r="T251" s="140"/>
      <c r="U251" s="140"/>
      <c r="V251" s="140"/>
      <c r="W251" s="140"/>
      <c r="X251" s="140"/>
      <c r="Y251" s="140"/>
      <c r="Z251" s="140"/>
      <c r="AA251" s="140"/>
      <c r="AB251" s="140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</row>
    <row r="252" spans="1:44" ht="14.25" x14ac:dyDescent="0.2">
      <c r="A252" s="140"/>
      <c r="B252" s="140"/>
      <c r="C252" s="140"/>
      <c r="D252" s="140"/>
      <c r="E252" s="140"/>
      <c r="F252" s="28"/>
      <c r="G252" s="140"/>
      <c r="H252" s="140"/>
      <c r="I252" s="140"/>
      <c r="J252" s="140"/>
      <c r="K252" s="140"/>
      <c r="L252" s="140"/>
      <c r="M252" s="140"/>
      <c r="N252" s="140"/>
      <c r="O252" s="140"/>
      <c r="P252" s="140"/>
      <c r="Q252" s="140"/>
      <c r="R252" s="140"/>
      <c r="S252" s="140"/>
      <c r="T252" s="140"/>
      <c r="U252" s="140"/>
      <c r="V252" s="140"/>
      <c r="W252" s="140"/>
      <c r="X252" s="140"/>
      <c r="Y252" s="140"/>
      <c r="Z252" s="140"/>
      <c r="AA252" s="140"/>
      <c r="AB252" s="140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</row>
    <row r="253" spans="1:44" ht="14.25" x14ac:dyDescent="0.2">
      <c r="A253" s="140"/>
      <c r="B253" s="140"/>
      <c r="C253" s="140"/>
      <c r="D253" s="140"/>
      <c r="E253" s="140"/>
      <c r="F253" s="28"/>
      <c r="G253" s="140"/>
      <c r="H253" s="140"/>
      <c r="I253" s="140"/>
      <c r="J253" s="140"/>
      <c r="K253" s="140"/>
      <c r="L253" s="140"/>
      <c r="M253" s="140"/>
      <c r="N253" s="140"/>
      <c r="O253" s="140"/>
      <c r="P253" s="140"/>
      <c r="Q253" s="140"/>
      <c r="R253" s="140"/>
      <c r="S253" s="140"/>
      <c r="T253" s="140"/>
      <c r="U253" s="140"/>
      <c r="V253" s="140"/>
      <c r="W253" s="140"/>
      <c r="X253" s="140"/>
      <c r="Y253" s="140"/>
      <c r="Z253" s="140"/>
      <c r="AA253" s="140"/>
      <c r="AB253" s="140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</row>
    <row r="254" spans="1:44" ht="14.25" x14ac:dyDescent="0.2">
      <c r="A254" s="140"/>
      <c r="B254" s="140"/>
      <c r="C254" s="140"/>
      <c r="D254" s="140"/>
      <c r="E254" s="140"/>
      <c r="F254" s="28"/>
      <c r="G254" s="140"/>
      <c r="H254" s="140"/>
      <c r="I254" s="140"/>
      <c r="J254" s="140"/>
      <c r="K254" s="140"/>
      <c r="L254" s="140"/>
      <c r="M254" s="140"/>
      <c r="N254" s="140"/>
      <c r="O254" s="140"/>
      <c r="P254" s="140"/>
      <c r="Q254" s="140"/>
      <c r="R254" s="140"/>
      <c r="S254" s="140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</row>
    <row r="255" spans="1:44" ht="14.25" x14ac:dyDescent="0.2">
      <c r="A255" s="140"/>
      <c r="B255" s="140"/>
      <c r="C255" s="140"/>
      <c r="D255" s="140"/>
      <c r="E255" s="140"/>
      <c r="F255" s="28"/>
      <c r="G255" s="140"/>
      <c r="H255" s="140"/>
      <c r="I255" s="140"/>
      <c r="J255" s="140"/>
      <c r="K255" s="140"/>
      <c r="L255" s="140"/>
      <c r="M255" s="140"/>
      <c r="N255" s="140"/>
      <c r="O255" s="140"/>
      <c r="P255" s="140"/>
      <c r="Q255" s="140"/>
      <c r="R255" s="140"/>
      <c r="S255" s="140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</row>
    <row r="256" spans="1:44" ht="14.25" x14ac:dyDescent="0.2">
      <c r="A256" s="140"/>
      <c r="B256" s="140"/>
      <c r="C256" s="140"/>
      <c r="D256" s="140"/>
      <c r="E256" s="140"/>
      <c r="F256" s="28"/>
      <c r="G256" s="140"/>
      <c r="H256" s="140"/>
      <c r="I256" s="140"/>
      <c r="J256" s="140"/>
      <c r="K256" s="140"/>
      <c r="L256" s="140"/>
      <c r="M256" s="140"/>
      <c r="N256" s="140"/>
      <c r="O256" s="140"/>
      <c r="P256" s="140"/>
      <c r="Q256" s="140"/>
      <c r="R256" s="140"/>
      <c r="S256" s="140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</row>
    <row r="257" spans="1:44" ht="14.25" x14ac:dyDescent="0.2">
      <c r="A257" s="140"/>
      <c r="B257" s="140"/>
      <c r="C257" s="140"/>
      <c r="D257" s="140"/>
      <c r="E257" s="140"/>
      <c r="F257" s="28"/>
      <c r="G257" s="140"/>
      <c r="H257" s="140"/>
      <c r="I257" s="140"/>
      <c r="J257" s="140"/>
      <c r="K257" s="140"/>
      <c r="L257" s="140"/>
      <c r="M257" s="140"/>
      <c r="N257" s="140"/>
      <c r="O257" s="140"/>
      <c r="P257" s="140"/>
      <c r="Q257" s="140"/>
      <c r="R257" s="140"/>
      <c r="S257" s="140"/>
      <c r="T257" s="140"/>
      <c r="U257" s="140"/>
      <c r="V257" s="140"/>
      <c r="W257" s="140"/>
      <c r="X257" s="140"/>
      <c r="Y257" s="140"/>
      <c r="Z257" s="140"/>
      <c r="AA257" s="140"/>
      <c r="AB257" s="140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</row>
    <row r="258" spans="1:44" ht="14.25" x14ac:dyDescent="0.2">
      <c r="A258" s="140"/>
      <c r="B258" s="140"/>
      <c r="C258" s="140"/>
      <c r="D258" s="140"/>
      <c r="E258" s="140"/>
      <c r="F258" s="28"/>
      <c r="G258" s="140"/>
      <c r="H258" s="140"/>
      <c r="I258" s="140"/>
      <c r="J258" s="140"/>
      <c r="K258" s="140"/>
      <c r="L258" s="140"/>
      <c r="M258" s="140"/>
      <c r="N258" s="140"/>
      <c r="O258" s="140"/>
      <c r="P258" s="140"/>
      <c r="Q258" s="140"/>
      <c r="R258" s="140"/>
      <c r="S258" s="140"/>
      <c r="T258" s="140"/>
      <c r="U258" s="140"/>
      <c r="V258" s="140"/>
      <c r="W258" s="140"/>
      <c r="X258" s="140"/>
      <c r="Y258" s="140"/>
      <c r="Z258" s="140"/>
      <c r="AA258" s="140"/>
      <c r="AB258" s="140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</row>
    <row r="259" spans="1:44" ht="14.25" x14ac:dyDescent="0.2">
      <c r="A259" s="140"/>
      <c r="B259" s="140"/>
      <c r="C259" s="140"/>
      <c r="D259" s="140"/>
      <c r="E259" s="140"/>
      <c r="F259" s="28"/>
      <c r="G259" s="140"/>
      <c r="H259" s="140"/>
      <c r="I259" s="140"/>
      <c r="J259" s="140"/>
      <c r="K259" s="140"/>
      <c r="L259" s="140"/>
      <c r="M259" s="140"/>
      <c r="N259" s="140"/>
      <c r="O259" s="140"/>
      <c r="P259" s="140"/>
      <c r="Q259" s="140"/>
      <c r="R259" s="140"/>
      <c r="S259" s="140"/>
      <c r="T259" s="140"/>
      <c r="U259" s="140"/>
      <c r="V259" s="140"/>
      <c r="W259" s="140"/>
      <c r="X259" s="140"/>
      <c r="Y259" s="140"/>
      <c r="Z259" s="140"/>
      <c r="AA259" s="140"/>
      <c r="AB259" s="140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</row>
    <row r="260" spans="1:44" ht="14.25" x14ac:dyDescent="0.2">
      <c r="A260" s="140"/>
      <c r="B260" s="140"/>
      <c r="C260" s="140"/>
      <c r="D260" s="140"/>
      <c r="E260" s="140"/>
      <c r="F260" s="28"/>
      <c r="G260" s="140"/>
      <c r="H260" s="140"/>
      <c r="I260" s="140"/>
      <c r="J260" s="140"/>
      <c r="K260" s="140"/>
      <c r="L260" s="140"/>
      <c r="M260" s="140"/>
      <c r="N260" s="140"/>
      <c r="O260" s="140"/>
      <c r="P260" s="140"/>
      <c r="Q260" s="140"/>
      <c r="R260" s="140"/>
      <c r="S260" s="140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</row>
    <row r="261" spans="1:44" ht="14.25" x14ac:dyDescent="0.2">
      <c r="A261" s="140"/>
      <c r="B261" s="140"/>
      <c r="C261" s="140"/>
      <c r="D261" s="140"/>
      <c r="E261" s="140"/>
      <c r="F261" s="28"/>
      <c r="G261" s="140"/>
      <c r="H261" s="140"/>
      <c r="I261" s="140"/>
      <c r="J261" s="140"/>
      <c r="K261" s="140"/>
      <c r="L261" s="140"/>
      <c r="M261" s="140"/>
      <c r="N261" s="140"/>
      <c r="O261" s="140"/>
      <c r="P261" s="140"/>
      <c r="Q261" s="140"/>
      <c r="R261" s="140"/>
      <c r="S261" s="140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</row>
    <row r="262" spans="1:44" ht="14.25" x14ac:dyDescent="0.2">
      <c r="A262" s="140"/>
      <c r="B262" s="140"/>
      <c r="C262" s="140"/>
      <c r="D262" s="140"/>
      <c r="E262" s="140"/>
      <c r="F262" s="28"/>
      <c r="G262" s="140"/>
      <c r="H262" s="140"/>
      <c r="I262" s="140"/>
      <c r="J262" s="140"/>
      <c r="K262" s="140"/>
      <c r="L262" s="140"/>
      <c r="M262" s="140"/>
      <c r="N262" s="140"/>
      <c r="O262" s="140"/>
      <c r="P262" s="140"/>
      <c r="Q262" s="140"/>
      <c r="R262" s="140"/>
      <c r="S262" s="140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</row>
    <row r="263" spans="1:44" ht="14.25" x14ac:dyDescent="0.2">
      <c r="A263" s="140"/>
      <c r="B263" s="140"/>
      <c r="C263" s="140"/>
      <c r="D263" s="140"/>
      <c r="E263" s="140"/>
      <c r="F263" s="28"/>
      <c r="G263" s="140"/>
      <c r="H263" s="140"/>
      <c r="I263" s="140"/>
      <c r="J263" s="140"/>
      <c r="K263" s="140"/>
      <c r="L263" s="140"/>
      <c r="M263" s="140"/>
      <c r="N263" s="140"/>
      <c r="O263" s="140"/>
      <c r="P263" s="140"/>
      <c r="Q263" s="140"/>
      <c r="R263" s="140"/>
      <c r="S263" s="140"/>
      <c r="T263" s="140"/>
      <c r="U263" s="140"/>
      <c r="V263" s="140"/>
      <c r="W263" s="140"/>
      <c r="X263" s="140"/>
      <c r="Y263" s="140"/>
      <c r="Z263" s="140"/>
      <c r="AA263" s="140"/>
      <c r="AB263" s="140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</row>
    <row r="264" spans="1:44" ht="14.25" x14ac:dyDescent="0.2">
      <c r="A264" s="140"/>
      <c r="B264" s="140"/>
      <c r="C264" s="140"/>
      <c r="D264" s="140"/>
      <c r="E264" s="140"/>
      <c r="F264" s="28"/>
      <c r="G264" s="140"/>
      <c r="H264" s="140"/>
      <c r="I264" s="140"/>
      <c r="J264" s="140"/>
      <c r="K264" s="140"/>
      <c r="L264" s="140"/>
      <c r="M264" s="140"/>
      <c r="N264" s="140"/>
      <c r="O264" s="140"/>
      <c r="P264" s="140"/>
      <c r="Q264" s="140"/>
      <c r="R264" s="140"/>
      <c r="S264" s="140"/>
      <c r="T264" s="140"/>
      <c r="U264" s="140"/>
      <c r="V264" s="140"/>
      <c r="W264" s="140"/>
      <c r="X264" s="140"/>
      <c r="Y264" s="140"/>
      <c r="Z264" s="140"/>
      <c r="AA264" s="140"/>
      <c r="AB264" s="140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</row>
    <row r="265" spans="1:44" ht="14.25" x14ac:dyDescent="0.2">
      <c r="A265" s="140"/>
      <c r="B265" s="140"/>
      <c r="C265" s="140"/>
      <c r="D265" s="140"/>
      <c r="E265" s="140"/>
      <c r="F265" s="28"/>
      <c r="G265" s="140"/>
      <c r="H265" s="140"/>
      <c r="I265" s="140"/>
      <c r="J265" s="140"/>
      <c r="K265" s="140"/>
      <c r="L265" s="140"/>
      <c r="M265" s="140"/>
      <c r="N265" s="140"/>
      <c r="O265" s="140"/>
      <c r="P265" s="140"/>
      <c r="Q265" s="140"/>
      <c r="R265" s="140"/>
      <c r="S265" s="140"/>
      <c r="T265" s="140"/>
      <c r="U265" s="140"/>
      <c r="V265" s="140"/>
      <c r="W265" s="140"/>
      <c r="X265" s="140"/>
      <c r="Y265" s="140"/>
      <c r="Z265" s="140"/>
      <c r="AA265" s="140"/>
      <c r="AB265" s="140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</row>
    <row r="266" spans="1:44" ht="14.25" x14ac:dyDescent="0.2">
      <c r="A266" s="140"/>
      <c r="B266" s="140"/>
      <c r="C266" s="140"/>
      <c r="D266" s="140"/>
      <c r="E266" s="140"/>
      <c r="F266" s="28"/>
      <c r="G266" s="140"/>
      <c r="H266" s="140"/>
      <c r="I266" s="140"/>
      <c r="J266" s="140"/>
      <c r="K266" s="140"/>
      <c r="L266" s="140"/>
      <c r="M266" s="140"/>
      <c r="N266" s="140"/>
      <c r="O266" s="140"/>
      <c r="P266" s="140"/>
      <c r="Q266" s="140"/>
      <c r="R266" s="140"/>
      <c r="S266" s="140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</row>
    <row r="267" spans="1:44" ht="14.25" x14ac:dyDescent="0.2">
      <c r="A267" s="140"/>
      <c r="B267" s="140"/>
      <c r="C267" s="140"/>
      <c r="D267" s="140"/>
      <c r="E267" s="140"/>
      <c r="F267" s="28"/>
      <c r="G267" s="140"/>
      <c r="H267" s="140"/>
      <c r="I267" s="140"/>
      <c r="J267" s="140"/>
      <c r="K267" s="140"/>
      <c r="L267" s="140"/>
      <c r="M267" s="140"/>
      <c r="N267" s="140"/>
      <c r="O267" s="140"/>
      <c r="P267" s="140"/>
      <c r="Q267" s="140"/>
      <c r="R267" s="140"/>
      <c r="S267" s="140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</row>
    <row r="268" spans="1:44" ht="14.25" x14ac:dyDescent="0.2">
      <c r="A268" s="140"/>
      <c r="B268" s="140"/>
      <c r="C268" s="140"/>
      <c r="D268" s="140"/>
      <c r="E268" s="140"/>
      <c r="F268" s="28"/>
      <c r="G268" s="140"/>
      <c r="H268" s="140"/>
      <c r="I268" s="140"/>
      <c r="J268" s="140"/>
      <c r="K268" s="140"/>
      <c r="L268" s="140"/>
      <c r="M268" s="140"/>
      <c r="N268" s="140"/>
      <c r="O268" s="140"/>
      <c r="P268" s="140"/>
      <c r="Q268" s="140"/>
      <c r="R268" s="140"/>
      <c r="S268" s="140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</row>
    <row r="269" spans="1:44" ht="14.25" x14ac:dyDescent="0.2">
      <c r="A269" s="140"/>
      <c r="B269" s="140"/>
      <c r="C269" s="140"/>
      <c r="D269" s="140"/>
      <c r="E269" s="140"/>
      <c r="F269" s="28"/>
      <c r="G269" s="140"/>
      <c r="H269" s="140"/>
      <c r="I269" s="140"/>
      <c r="J269" s="140"/>
      <c r="K269" s="140"/>
      <c r="L269" s="140"/>
      <c r="M269" s="140"/>
      <c r="N269" s="140"/>
      <c r="O269" s="140"/>
      <c r="P269" s="140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  <c r="AA269" s="140"/>
      <c r="AB269" s="140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</row>
    <row r="270" spans="1:44" ht="14.25" x14ac:dyDescent="0.2">
      <c r="A270" s="140"/>
      <c r="B270" s="140"/>
      <c r="C270" s="140"/>
      <c r="D270" s="140"/>
      <c r="E270" s="140"/>
      <c r="F270" s="28"/>
      <c r="G270" s="140"/>
      <c r="H270" s="140"/>
      <c r="I270" s="140"/>
      <c r="J270" s="140"/>
      <c r="K270" s="140"/>
      <c r="L270" s="140"/>
      <c r="M270" s="140"/>
      <c r="N270" s="140"/>
      <c r="O270" s="140"/>
      <c r="P270" s="140"/>
      <c r="Q270" s="140"/>
      <c r="R270" s="140"/>
      <c r="S270" s="140"/>
      <c r="T270" s="140"/>
      <c r="U270" s="140"/>
      <c r="V270" s="140"/>
      <c r="W270" s="140"/>
      <c r="X270" s="140"/>
      <c r="Y270" s="140"/>
      <c r="Z270" s="140"/>
      <c r="AA270" s="140"/>
      <c r="AB270" s="140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</row>
    <row r="271" spans="1:44" ht="14.25" x14ac:dyDescent="0.2">
      <c r="A271" s="140"/>
      <c r="B271" s="140"/>
      <c r="C271" s="140"/>
      <c r="D271" s="140"/>
      <c r="E271" s="140"/>
      <c r="F271" s="28"/>
      <c r="G271" s="140"/>
      <c r="H271" s="140"/>
      <c r="I271" s="140"/>
      <c r="J271" s="140"/>
      <c r="K271" s="140"/>
      <c r="L271" s="140"/>
      <c r="M271" s="140"/>
      <c r="N271" s="140"/>
      <c r="O271" s="140"/>
      <c r="P271" s="140"/>
      <c r="Q271" s="140"/>
      <c r="R271" s="140"/>
      <c r="S271" s="140"/>
      <c r="T271" s="140"/>
      <c r="U271" s="140"/>
      <c r="V271" s="140"/>
      <c r="W271" s="140"/>
      <c r="X271" s="140"/>
      <c r="Y271" s="140"/>
      <c r="Z271" s="140"/>
      <c r="AA271" s="140"/>
      <c r="AB271" s="140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</row>
    <row r="272" spans="1:44" ht="14.25" x14ac:dyDescent="0.2">
      <c r="A272" s="140"/>
      <c r="B272" s="140"/>
      <c r="C272" s="140"/>
      <c r="D272" s="140"/>
      <c r="E272" s="140"/>
      <c r="F272" s="28"/>
      <c r="G272" s="140"/>
      <c r="H272" s="140"/>
      <c r="I272" s="140"/>
      <c r="J272" s="140"/>
      <c r="K272" s="140"/>
      <c r="L272" s="140"/>
      <c r="M272" s="140"/>
      <c r="N272" s="140"/>
      <c r="O272" s="140"/>
      <c r="P272" s="140"/>
      <c r="Q272" s="140"/>
      <c r="R272" s="140"/>
      <c r="S272" s="140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</row>
    <row r="273" spans="1:44" ht="14.25" x14ac:dyDescent="0.2">
      <c r="A273" s="140"/>
      <c r="B273" s="140"/>
      <c r="C273" s="140"/>
      <c r="D273" s="140"/>
      <c r="E273" s="140"/>
      <c r="F273" s="28"/>
      <c r="G273" s="140"/>
      <c r="H273" s="140"/>
      <c r="I273" s="140"/>
      <c r="J273" s="140"/>
      <c r="K273" s="140"/>
      <c r="L273" s="140"/>
      <c r="M273" s="140"/>
      <c r="N273" s="140"/>
      <c r="O273" s="140"/>
      <c r="P273" s="140"/>
      <c r="Q273" s="140"/>
      <c r="R273" s="140"/>
      <c r="S273" s="140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</row>
    <row r="274" spans="1:44" ht="14.25" x14ac:dyDescent="0.2">
      <c r="A274" s="140"/>
      <c r="B274" s="140"/>
      <c r="C274" s="140"/>
      <c r="D274" s="140"/>
      <c r="E274" s="140"/>
      <c r="F274" s="28"/>
      <c r="G274" s="140"/>
      <c r="H274" s="140"/>
      <c r="I274" s="140"/>
      <c r="J274" s="140"/>
      <c r="K274" s="140"/>
      <c r="L274" s="140"/>
      <c r="M274" s="140"/>
      <c r="N274" s="140"/>
      <c r="O274" s="140"/>
      <c r="P274" s="140"/>
      <c r="Q274" s="140"/>
      <c r="R274" s="140"/>
      <c r="S274" s="140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</row>
    <row r="275" spans="1:44" ht="14.25" x14ac:dyDescent="0.2">
      <c r="A275" s="140"/>
      <c r="B275" s="140"/>
      <c r="C275" s="140"/>
      <c r="D275" s="140"/>
      <c r="E275" s="140"/>
      <c r="F275" s="28"/>
      <c r="G275" s="140"/>
      <c r="H275" s="140"/>
      <c r="I275" s="140"/>
      <c r="J275" s="140"/>
      <c r="K275" s="140"/>
      <c r="L275" s="140"/>
      <c r="M275" s="140"/>
      <c r="N275" s="140"/>
      <c r="O275" s="140"/>
      <c r="P275" s="140"/>
      <c r="Q275" s="140"/>
      <c r="R275" s="140"/>
      <c r="S275" s="140"/>
      <c r="T275" s="140"/>
      <c r="U275" s="140"/>
      <c r="V275" s="140"/>
      <c r="W275" s="140"/>
      <c r="X275" s="140"/>
      <c r="Y275" s="140"/>
      <c r="Z275" s="140"/>
      <c r="AA275" s="140"/>
      <c r="AB275" s="140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</row>
    <row r="276" spans="1:44" ht="14.25" x14ac:dyDescent="0.2">
      <c r="A276" s="140"/>
      <c r="B276" s="140"/>
      <c r="C276" s="140"/>
      <c r="D276" s="140"/>
      <c r="E276" s="140"/>
      <c r="F276" s="28"/>
      <c r="G276" s="140"/>
      <c r="H276" s="140"/>
      <c r="I276" s="140"/>
      <c r="J276" s="140"/>
      <c r="K276" s="140"/>
      <c r="L276" s="140"/>
      <c r="M276" s="140"/>
      <c r="N276" s="140"/>
      <c r="O276" s="140"/>
      <c r="P276" s="140"/>
      <c r="Q276" s="140"/>
      <c r="R276" s="140"/>
      <c r="S276" s="140"/>
      <c r="T276" s="140"/>
      <c r="U276" s="140"/>
      <c r="V276" s="140"/>
      <c r="W276" s="140"/>
      <c r="X276" s="140"/>
      <c r="Y276" s="140"/>
      <c r="Z276" s="140"/>
      <c r="AA276" s="140"/>
      <c r="AB276" s="140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</row>
    <row r="277" spans="1:44" ht="14.25" x14ac:dyDescent="0.2">
      <c r="A277" s="140"/>
      <c r="B277" s="140"/>
      <c r="C277" s="140"/>
      <c r="D277" s="140"/>
      <c r="E277" s="140"/>
      <c r="F277" s="28"/>
      <c r="G277" s="140"/>
      <c r="H277" s="140"/>
      <c r="I277" s="140"/>
      <c r="J277" s="140"/>
      <c r="K277" s="140"/>
      <c r="L277" s="140"/>
      <c r="M277" s="140"/>
      <c r="N277" s="140"/>
      <c r="O277" s="140"/>
      <c r="P277" s="140"/>
      <c r="Q277" s="140"/>
      <c r="R277" s="140"/>
      <c r="S277" s="140"/>
      <c r="T277" s="140"/>
      <c r="U277" s="140"/>
      <c r="V277" s="140"/>
      <c r="W277" s="140"/>
      <c r="X277" s="140"/>
      <c r="Y277" s="140"/>
      <c r="Z277" s="140"/>
      <c r="AA277" s="140"/>
      <c r="AB277" s="140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</row>
    <row r="278" spans="1:44" ht="14.25" x14ac:dyDescent="0.2">
      <c r="A278" s="140"/>
      <c r="B278" s="140"/>
      <c r="C278" s="140"/>
      <c r="D278" s="140"/>
      <c r="E278" s="140"/>
      <c r="F278" s="28"/>
      <c r="G278" s="140"/>
      <c r="H278" s="140"/>
      <c r="I278" s="140"/>
      <c r="J278" s="140"/>
      <c r="K278" s="140"/>
      <c r="L278" s="140"/>
      <c r="M278" s="140"/>
      <c r="N278" s="140"/>
      <c r="O278" s="140"/>
      <c r="P278" s="140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</row>
    <row r="279" spans="1:44" ht="14.25" x14ac:dyDescent="0.2">
      <c r="A279" s="140"/>
      <c r="B279" s="140"/>
      <c r="C279" s="140"/>
      <c r="D279" s="140"/>
      <c r="E279" s="140"/>
      <c r="F279" s="28"/>
      <c r="G279" s="140"/>
      <c r="H279" s="140"/>
      <c r="I279" s="140"/>
      <c r="J279" s="140"/>
      <c r="K279" s="140"/>
      <c r="L279" s="140"/>
      <c r="M279" s="140"/>
      <c r="N279" s="140"/>
      <c r="O279" s="140"/>
      <c r="P279" s="140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</row>
    <row r="280" spans="1:44" ht="14.25" x14ac:dyDescent="0.2">
      <c r="A280" s="140"/>
      <c r="B280" s="140"/>
      <c r="C280" s="140"/>
      <c r="D280" s="140"/>
      <c r="E280" s="140"/>
      <c r="F280" s="28"/>
      <c r="G280" s="140"/>
      <c r="H280" s="140"/>
      <c r="I280" s="140"/>
      <c r="J280" s="140"/>
      <c r="K280" s="140"/>
      <c r="L280" s="140"/>
      <c r="M280" s="140"/>
      <c r="N280" s="140"/>
      <c r="O280" s="140"/>
      <c r="P280" s="140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</row>
    <row r="281" spans="1:44" ht="14.25" x14ac:dyDescent="0.2">
      <c r="A281" s="140"/>
      <c r="B281" s="140"/>
      <c r="C281" s="140"/>
      <c r="D281" s="140"/>
      <c r="E281" s="140"/>
      <c r="F281" s="28"/>
      <c r="G281" s="140"/>
      <c r="H281" s="140"/>
      <c r="I281" s="140"/>
      <c r="J281" s="140"/>
      <c r="K281" s="140"/>
      <c r="L281" s="140"/>
      <c r="M281" s="140"/>
      <c r="N281" s="140"/>
      <c r="O281" s="140"/>
      <c r="P281" s="140"/>
      <c r="Q281" s="140"/>
      <c r="R281" s="140"/>
      <c r="S281" s="140"/>
      <c r="T281" s="140"/>
      <c r="U281" s="140"/>
      <c r="V281" s="140"/>
      <c r="W281" s="140"/>
      <c r="X281" s="140"/>
      <c r="Y281" s="140"/>
      <c r="Z281" s="140"/>
      <c r="AA281" s="140"/>
      <c r="AB281" s="140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</row>
    <row r="282" spans="1:44" ht="14.25" x14ac:dyDescent="0.2">
      <c r="A282" s="140"/>
      <c r="B282" s="140"/>
      <c r="C282" s="140"/>
      <c r="D282" s="140"/>
      <c r="E282" s="140"/>
      <c r="F282" s="28"/>
      <c r="G282" s="140"/>
      <c r="H282" s="140"/>
      <c r="I282" s="140"/>
      <c r="J282" s="140"/>
      <c r="K282" s="140"/>
      <c r="L282" s="140"/>
      <c r="M282" s="140"/>
      <c r="N282" s="140"/>
      <c r="O282" s="140"/>
      <c r="P282" s="140"/>
      <c r="Q282" s="140"/>
      <c r="R282" s="140"/>
      <c r="S282" s="140"/>
      <c r="T282" s="140"/>
      <c r="U282" s="140"/>
      <c r="V282" s="140"/>
      <c r="W282" s="140"/>
      <c r="X282" s="140"/>
      <c r="Y282" s="140"/>
      <c r="Z282" s="140"/>
      <c r="AA282" s="140"/>
      <c r="AB282" s="140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</row>
    <row r="283" spans="1:44" ht="14.25" x14ac:dyDescent="0.2">
      <c r="A283" s="140"/>
      <c r="B283" s="140"/>
      <c r="C283" s="140"/>
      <c r="D283" s="140"/>
      <c r="E283" s="140"/>
      <c r="F283" s="28"/>
      <c r="G283" s="140"/>
      <c r="H283" s="140"/>
      <c r="I283" s="140"/>
      <c r="J283" s="140"/>
      <c r="K283" s="140"/>
      <c r="L283" s="140"/>
      <c r="M283" s="140"/>
      <c r="N283" s="140"/>
      <c r="O283" s="140"/>
      <c r="P283" s="140"/>
      <c r="Q283" s="140"/>
      <c r="R283" s="140"/>
      <c r="S283" s="140"/>
      <c r="T283" s="140"/>
      <c r="U283" s="140"/>
      <c r="V283" s="140"/>
      <c r="W283" s="140"/>
      <c r="X283" s="140"/>
      <c r="Y283" s="140"/>
      <c r="Z283" s="140"/>
      <c r="AA283" s="140"/>
      <c r="AB283" s="140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</row>
    <row r="284" spans="1:44" ht="14.25" x14ac:dyDescent="0.2">
      <c r="A284" s="140"/>
      <c r="B284" s="140"/>
      <c r="C284" s="140"/>
      <c r="D284" s="140"/>
      <c r="E284" s="140"/>
      <c r="F284" s="28"/>
      <c r="G284" s="140"/>
      <c r="H284" s="140"/>
      <c r="I284" s="140"/>
      <c r="J284" s="140"/>
      <c r="K284" s="140"/>
      <c r="L284" s="140"/>
      <c r="M284" s="140"/>
      <c r="N284" s="140"/>
      <c r="O284" s="140"/>
      <c r="P284" s="140"/>
      <c r="Q284" s="140"/>
      <c r="R284" s="140"/>
      <c r="S284" s="140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</row>
    <row r="285" spans="1:44" ht="14.25" x14ac:dyDescent="0.2">
      <c r="A285" s="140"/>
      <c r="B285" s="140"/>
      <c r="C285" s="140"/>
      <c r="D285" s="140"/>
      <c r="E285" s="140"/>
      <c r="F285" s="28"/>
      <c r="G285" s="140"/>
      <c r="H285" s="140"/>
      <c r="I285" s="140"/>
      <c r="J285" s="140"/>
      <c r="K285" s="140"/>
      <c r="L285" s="140"/>
      <c r="M285" s="140"/>
      <c r="N285" s="140"/>
      <c r="O285" s="140"/>
      <c r="P285" s="140"/>
      <c r="Q285" s="140"/>
      <c r="R285" s="140"/>
      <c r="S285" s="140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</row>
    <row r="286" spans="1:44" ht="14.25" x14ac:dyDescent="0.2">
      <c r="A286" s="140"/>
      <c r="B286" s="140"/>
      <c r="C286" s="140"/>
      <c r="D286" s="140"/>
      <c r="E286" s="140"/>
      <c r="F286" s="28"/>
      <c r="G286" s="140"/>
      <c r="H286" s="140"/>
      <c r="I286" s="140"/>
      <c r="J286" s="140"/>
      <c r="K286" s="140"/>
      <c r="L286" s="140"/>
      <c r="M286" s="140"/>
      <c r="N286" s="140"/>
      <c r="O286" s="140"/>
      <c r="P286" s="140"/>
      <c r="Q286" s="140"/>
      <c r="R286" s="140"/>
      <c r="S286" s="140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</row>
    <row r="287" spans="1:44" ht="14.25" x14ac:dyDescent="0.2">
      <c r="A287" s="140"/>
      <c r="B287" s="140"/>
      <c r="C287" s="140"/>
      <c r="D287" s="140"/>
      <c r="E287" s="140"/>
      <c r="F287" s="28"/>
      <c r="G287" s="140"/>
      <c r="H287" s="140"/>
      <c r="I287" s="140"/>
      <c r="J287" s="140"/>
      <c r="K287" s="140"/>
      <c r="L287" s="140"/>
      <c r="M287" s="140"/>
      <c r="N287" s="140"/>
      <c r="O287" s="140"/>
      <c r="P287" s="140"/>
      <c r="Q287" s="140"/>
      <c r="R287" s="140"/>
      <c r="S287" s="140"/>
      <c r="T287" s="140"/>
      <c r="U287" s="140"/>
      <c r="V287" s="140"/>
      <c r="W287" s="140"/>
      <c r="X287" s="140"/>
      <c r="Y287" s="140"/>
      <c r="Z287" s="140"/>
      <c r="AA287" s="140"/>
      <c r="AB287" s="140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</row>
    <row r="288" spans="1:44" ht="14.25" x14ac:dyDescent="0.2">
      <c r="A288" s="140"/>
      <c r="B288" s="140"/>
      <c r="C288" s="140"/>
      <c r="D288" s="140"/>
      <c r="E288" s="140"/>
      <c r="F288" s="28"/>
      <c r="G288" s="140"/>
      <c r="H288" s="140"/>
      <c r="I288" s="140"/>
      <c r="J288" s="140"/>
      <c r="K288" s="140"/>
      <c r="L288" s="140"/>
      <c r="M288" s="140"/>
      <c r="N288" s="140"/>
      <c r="O288" s="140"/>
      <c r="P288" s="140"/>
      <c r="Q288" s="140"/>
      <c r="R288" s="140"/>
      <c r="S288" s="140"/>
      <c r="T288" s="140"/>
      <c r="U288" s="140"/>
      <c r="V288" s="140"/>
      <c r="W288" s="140"/>
      <c r="X288" s="140"/>
      <c r="Y288" s="140"/>
      <c r="Z288" s="140"/>
      <c r="AA288" s="140"/>
      <c r="AB288" s="140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</row>
    <row r="289" spans="1:44" ht="14.25" x14ac:dyDescent="0.2">
      <c r="A289" s="140"/>
      <c r="B289" s="140"/>
      <c r="C289" s="140"/>
      <c r="D289" s="140"/>
      <c r="E289" s="140"/>
      <c r="F289" s="28"/>
      <c r="G289" s="140"/>
      <c r="H289" s="140"/>
      <c r="I289" s="140"/>
      <c r="J289" s="140"/>
      <c r="K289" s="140"/>
      <c r="L289" s="140"/>
      <c r="M289" s="140"/>
      <c r="N289" s="140"/>
      <c r="O289" s="140"/>
      <c r="P289" s="140"/>
      <c r="Q289" s="140"/>
      <c r="R289" s="140"/>
      <c r="S289" s="140"/>
      <c r="T289" s="140"/>
      <c r="U289" s="140"/>
      <c r="V289" s="140"/>
      <c r="W289" s="140"/>
      <c r="X289" s="140"/>
      <c r="Y289" s="140"/>
      <c r="Z289" s="140"/>
      <c r="AA289" s="140"/>
      <c r="AB289" s="140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</row>
    <row r="290" spans="1:44" ht="14.25" x14ac:dyDescent="0.2">
      <c r="A290" s="140"/>
      <c r="B290" s="140"/>
      <c r="C290" s="140"/>
      <c r="D290" s="140"/>
      <c r="E290" s="140"/>
      <c r="F290" s="28"/>
      <c r="G290" s="140"/>
      <c r="H290" s="140"/>
      <c r="I290" s="140"/>
      <c r="J290" s="140"/>
      <c r="K290" s="140"/>
      <c r="L290" s="140"/>
      <c r="M290" s="140"/>
      <c r="N290" s="140"/>
      <c r="O290" s="140"/>
      <c r="P290" s="140"/>
      <c r="Q290" s="140"/>
      <c r="R290" s="140"/>
      <c r="S290" s="140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</row>
    <row r="291" spans="1:44" ht="14.25" x14ac:dyDescent="0.2">
      <c r="A291" s="140"/>
      <c r="B291" s="140"/>
      <c r="C291" s="140"/>
      <c r="D291" s="140"/>
      <c r="E291" s="140"/>
      <c r="F291" s="28"/>
      <c r="G291" s="140"/>
      <c r="H291" s="140"/>
      <c r="I291" s="140"/>
      <c r="J291" s="140"/>
      <c r="K291" s="140"/>
      <c r="L291" s="140"/>
      <c r="M291" s="140"/>
      <c r="N291" s="140"/>
      <c r="O291" s="140"/>
      <c r="P291" s="140"/>
      <c r="Q291" s="140"/>
      <c r="R291" s="140"/>
      <c r="S291" s="140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</row>
    <row r="292" spans="1:44" ht="14.25" x14ac:dyDescent="0.2">
      <c r="A292" s="140"/>
      <c r="B292" s="140"/>
      <c r="C292" s="140"/>
      <c r="D292" s="140"/>
      <c r="E292" s="140"/>
      <c r="F292" s="28"/>
      <c r="G292" s="140"/>
      <c r="H292" s="140"/>
      <c r="I292" s="140"/>
      <c r="J292" s="140"/>
      <c r="K292" s="140"/>
      <c r="L292" s="140"/>
      <c r="M292" s="140"/>
      <c r="N292" s="140"/>
      <c r="O292" s="140"/>
      <c r="P292" s="140"/>
      <c r="Q292" s="140"/>
      <c r="R292" s="140"/>
      <c r="S292" s="140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</row>
    <row r="293" spans="1:44" ht="14.25" x14ac:dyDescent="0.2">
      <c r="A293" s="140"/>
      <c r="B293" s="140"/>
      <c r="C293" s="140"/>
      <c r="D293" s="140"/>
      <c r="E293" s="140"/>
      <c r="F293" s="28"/>
      <c r="G293" s="140"/>
      <c r="H293" s="140"/>
      <c r="I293" s="140"/>
      <c r="J293" s="140"/>
      <c r="K293" s="140"/>
      <c r="L293" s="140"/>
      <c r="M293" s="140"/>
      <c r="N293" s="140"/>
      <c r="O293" s="140"/>
      <c r="P293" s="140"/>
      <c r="Q293" s="140"/>
      <c r="R293" s="140"/>
      <c r="S293" s="140"/>
      <c r="T293" s="140"/>
      <c r="U293" s="140"/>
      <c r="V293" s="140"/>
      <c r="W293" s="140"/>
      <c r="X293" s="140"/>
      <c r="Y293" s="140"/>
      <c r="Z293" s="140"/>
      <c r="AA293" s="140"/>
      <c r="AB293" s="140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</row>
    <row r="294" spans="1:44" ht="14.25" x14ac:dyDescent="0.2">
      <c r="A294" s="140"/>
      <c r="B294" s="140"/>
      <c r="C294" s="140"/>
      <c r="D294" s="140"/>
      <c r="E294" s="140"/>
      <c r="F294" s="28"/>
      <c r="G294" s="140"/>
      <c r="H294" s="140"/>
      <c r="I294" s="140"/>
      <c r="J294" s="140"/>
      <c r="K294" s="140"/>
      <c r="L294" s="140"/>
      <c r="M294" s="140"/>
      <c r="N294" s="140"/>
      <c r="O294" s="140"/>
      <c r="P294" s="140"/>
      <c r="Q294" s="140"/>
      <c r="R294" s="140"/>
      <c r="S294" s="140"/>
      <c r="T294" s="140"/>
      <c r="U294" s="140"/>
      <c r="V294" s="140"/>
      <c r="W294" s="140"/>
      <c r="X294" s="140"/>
      <c r="Y294" s="140"/>
      <c r="Z294" s="140"/>
      <c r="AA294" s="140"/>
      <c r="AB294" s="140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</row>
    <row r="295" spans="1:44" ht="14.25" x14ac:dyDescent="0.2">
      <c r="A295" s="140"/>
      <c r="B295" s="140"/>
      <c r="C295" s="140"/>
      <c r="D295" s="140"/>
      <c r="E295" s="140"/>
      <c r="F295" s="28"/>
      <c r="G295" s="140"/>
      <c r="H295" s="140"/>
      <c r="I295" s="140"/>
      <c r="J295" s="140"/>
      <c r="K295" s="140"/>
      <c r="L295" s="140"/>
      <c r="M295" s="140"/>
      <c r="N295" s="140"/>
      <c r="O295" s="140"/>
      <c r="P295" s="140"/>
      <c r="Q295" s="140"/>
      <c r="R295" s="140"/>
      <c r="S295" s="140"/>
      <c r="T295" s="140"/>
      <c r="U295" s="140"/>
      <c r="V295" s="140"/>
      <c r="W295" s="140"/>
      <c r="X295" s="140"/>
      <c r="Y295" s="140"/>
      <c r="Z295" s="140"/>
      <c r="AA295" s="140"/>
      <c r="AB295" s="140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</row>
    <row r="296" spans="1:44" ht="14.25" x14ac:dyDescent="0.2">
      <c r="A296" s="140"/>
      <c r="B296" s="140"/>
      <c r="C296" s="140"/>
      <c r="D296" s="140"/>
      <c r="E296" s="140"/>
      <c r="F296" s="28"/>
      <c r="G296" s="140"/>
      <c r="H296" s="140"/>
      <c r="I296" s="140"/>
      <c r="J296" s="140"/>
      <c r="K296" s="140"/>
      <c r="L296" s="140"/>
      <c r="M296" s="140"/>
      <c r="N296" s="140"/>
      <c r="O296" s="140"/>
      <c r="P296" s="140"/>
      <c r="Q296" s="140"/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</row>
    <row r="297" spans="1:44" ht="14.25" x14ac:dyDescent="0.2">
      <c r="A297" s="140"/>
      <c r="B297" s="140"/>
      <c r="C297" s="140"/>
      <c r="D297" s="140"/>
      <c r="E297" s="140"/>
      <c r="F297" s="28"/>
      <c r="G297" s="140"/>
      <c r="H297" s="140"/>
      <c r="I297" s="140"/>
      <c r="J297" s="140"/>
      <c r="K297" s="140"/>
      <c r="L297" s="140"/>
      <c r="M297" s="140"/>
      <c r="N297" s="140"/>
      <c r="O297" s="140"/>
      <c r="P297" s="140"/>
      <c r="Q297" s="140"/>
      <c r="R297" s="140"/>
      <c r="S297" s="140"/>
      <c r="T297" s="140"/>
      <c r="U297" s="140"/>
      <c r="V297" s="140"/>
      <c r="W297" s="140"/>
      <c r="X297" s="140"/>
      <c r="Y297" s="140"/>
      <c r="Z297" s="140"/>
      <c r="AA297" s="140"/>
      <c r="AB297" s="140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</row>
    <row r="298" spans="1:44" ht="14.25" x14ac:dyDescent="0.2">
      <c r="A298" s="140"/>
      <c r="B298" s="140"/>
      <c r="C298" s="140"/>
      <c r="D298" s="140"/>
      <c r="E298" s="140"/>
      <c r="F298" s="28"/>
      <c r="G298" s="140"/>
      <c r="H298" s="140"/>
      <c r="I298" s="140"/>
      <c r="J298" s="140"/>
      <c r="K298" s="140"/>
      <c r="L298" s="140"/>
      <c r="M298" s="140"/>
      <c r="N298" s="140"/>
      <c r="O298" s="140"/>
      <c r="P298" s="140"/>
      <c r="Q298" s="140"/>
      <c r="R298" s="140"/>
      <c r="S298" s="140"/>
      <c r="T298" s="140"/>
      <c r="U298" s="140"/>
      <c r="V298" s="140"/>
      <c r="W298" s="140"/>
      <c r="X298" s="140"/>
      <c r="Y298" s="140"/>
      <c r="Z298" s="140"/>
      <c r="AA298" s="140"/>
      <c r="AB298" s="140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</row>
    <row r="299" spans="1:44" ht="14.25" x14ac:dyDescent="0.2">
      <c r="A299" s="140"/>
      <c r="B299" s="140"/>
      <c r="C299" s="140"/>
      <c r="D299" s="140"/>
      <c r="E299" s="140"/>
      <c r="F299" s="28"/>
      <c r="G299" s="140"/>
      <c r="H299" s="140"/>
      <c r="I299" s="140"/>
      <c r="J299" s="140"/>
      <c r="K299" s="140"/>
      <c r="L299" s="140"/>
      <c r="M299" s="140"/>
      <c r="N299" s="140"/>
      <c r="O299" s="140"/>
      <c r="P299" s="140"/>
      <c r="Q299" s="140"/>
      <c r="R299" s="140"/>
      <c r="S299" s="140"/>
      <c r="T299" s="140"/>
      <c r="U299" s="140"/>
      <c r="V299" s="140"/>
      <c r="W299" s="140"/>
      <c r="X299" s="140"/>
      <c r="Y299" s="140"/>
      <c r="Z299" s="140"/>
      <c r="AA299" s="140"/>
      <c r="AB299" s="140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</row>
    <row r="300" spans="1:44" ht="14.25" x14ac:dyDescent="0.2">
      <c r="A300" s="140"/>
      <c r="B300" s="140"/>
      <c r="C300" s="140"/>
      <c r="D300" s="140"/>
      <c r="E300" s="140"/>
      <c r="F300" s="28"/>
      <c r="G300" s="140"/>
      <c r="H300" s="140"/>
      <c r="I300" s="140"/>
      <c r="J300" s="140"/>
      <c r="K300" s="140"/>
      <c r="L300" s="140"/>
      <c r="M300" s="140"/>
      <c r="N300" s="140"/>
      <c r="O300" s="140"/>
      <c r="P300" s="140"/>
      <c r="Q300" s="140"/>
      <c r="R300" s="140"/>
      <c r="S300" s="140"/>
      <c r="T300" s="140"/>
      <c r="U300" s="140"/>
      <c r="V300" s="140"/>
      <c r="W300" s="140"/>
      <c r="X300" s="140"/>
      <c r="Y300" s="140"/>
      <c r="Z300" s="140"/>
      <c r="AA300" s="140"/>
      <c r="AB300" s="140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</row>
    <row r="301" spans="1:44" ht="14.25" x14ac:dyDescent="0.2">
      <c r="A301" s="140"/>
      <c r="B301" s="140"/>
      <c r="C301" s="140"/>
      <c r="D301" s="140"/>
      <c r="E301" s="140"/>
      <c r="F301" s="28"/>
      <c r="G301" s="140"/>
      <c r="H301" s="140"/>
      <c r="I301" s="140"/>
      <c r="J301" s="140"/>
      <c r="K301" s="140"/>
      <c r="L301" s="140"/>
      <c r="M301" s="140"/>
      <c r="N301" s="140"/>
      <c r="O301" s="140"/>
      <c r="P301" s="140"/>
      <c r="Q301" s="140"/>
      <c r="R301" s="140"/>
      <c r="S301" s="140"/>
      <c r="T301" s="140"/>
      <c r="U301" s="140"/>
      <c r="V301" s="140"/>
      <c r="W301" s="140"/>
      <c r="X301" s="140"/>
      <c r="Y301" s="140"/>
      <c r="Z301" s="140"/>
      <c r="AA301" s="140"/>
      <c r="AB301" s="140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</row>
    <row r="302" spans="1:44" ht="14.25" x14ac:dyDescent="0.2">
      <c r="A302" s="140"/>
      <c r="B302" s="140"/>
      <c r="C302" s="140"/>
      <c r="D302" s="140"/>
      <c r="E302" s="140"/>
      <c r="F302" s="28"/>
      <c r="G302" s="140"/>
      <c r="H302" s="140"/>
      <c r="I302" s="140"/>
      <c r="J302" s="140"/>
      <c r="K302" s="140"/>
      <c r="L302" s="140"/>
      <c r="M302" s="140"/>
      <c r="N302" s="140"/>
      <c r="O302" s="140"/>
      <c r="P302" s="140"/>
      <c r="Q302" s="140"/>
      <c r="R302" s="140"/>
      <c r="S302" s="140"/>
      <c r="T302" s="140"/>
      <c r="U302" s="140"/>
      <c r="V302" s="140"/>
      <c r="W302" s="140"/>
      <c r="X302" s="140"/>
      <c r="Y302" s="140"/>
      <c r="Z302" s="140"/>
      <c r="AA302" s="140"/>
      <c r="AB302" s="140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</row>
    <row r="303" spans="1:44" ht="14.25" x14ac:dyDescent="0.2">
      <c r="A303" s="140"/>
      <c r="B303" s="140"/>
      <c r="C303" s="140"/>
      <c r="D303" s="140"/>
      <c r="E303" s="140"/>
      <c r="F303" s="28"/>
      <c r="G303" s="140"/>
      <c r="H303" s="140"/>
      <c r="I303" s="140"/>
      <c r="J303" s="140"/>
      <c r="K303" s="140"/>
      <c r="L303" s="140"/>
      <c r="M303" s="140"/>
      <c r="N303" s="140"/>
      <c r="O303" s="140"/>
      <c r="P303" s="140"/>
      <c r="Q303" s="140"/>
      <c r="R303" s="140"/>
      <c r="S303" s="140"/>
      <c r="T303" s="140"/>
      <c r="U303" s="140"/>
      <c r="V303" s="140"/>
      <c r="W303" s="140"/>
      <c r="X303" s="140"/>
      <c r="Y303" s="140"/>
      <c r="Z303" s="140"/>
      <c r="AA303" s="140"/>
      <c r="AB303" s="140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</row>
    <row r="304" spans="1:44" ht="14.25" x14ac:dyDescent="0.2">
      <c r="A304" s="140"/>
      <c r="B304" s="140"/>
      <c r="C304" s="140"/>
      <c r="D304" s="140"/>
      <c r="E304" s="140"/>
      <c r="F304" s="28"/>
      <c r="G304" s="140"/>
      <c r="H304" s="140"/>
      <c r="I304" s="140"/>
      <c r="J304" s="140"/>
      <c r="K304" s="140"/>
      <c r="L304" s="140"/>
      <c r="M304" s="140"/>
      <c r="N304" s="140"/>
      <c r="O304" s="140"/>
      <c r="P304" s="140"/>
      <c r="Q304" s="140"/>
      <c r="R304" s="140"/>
      <c r="S304" s="140"/>
      <c r="T304" s="140"/>
      <c r="U304" s="140"/>
      <c r="V304" s="140"/>
      <c r="W304" s="140"/>
      <c r="X304" s="140"/>
      <c r="Y304" s="140"/>
      <c r="Z304" s="140"/>
      <c r="AA304" s="140"/>
      <c r="AB304" s="140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</row>
    <row r="305" spans="1:44" ht="14.25" x14ac:dyDescent="0.2">
      <c r="A305" s="140"/>
      <c r="B305" s="140"/>
      <c r="C305" s="140"/>
      <c r="D305" s="140"/>
      <c r="E305" s="140"/>
      <c r="F305" s="28"/>
      <c r="G305" s="140"/>
      <c r="H305" s="140"/>
      <c r="I305" s="140"/>
      <c r="J305" s="140"/>
      <c r="K305" s="140"/>
      <c r="L305" s="140"/>
      <c r="M305" s="140"/>
      <c r="N305" s="140"/>
      <c r="O305" s="140"/>
      <c r="P305" s="140"/>
      <c r="Q305" s="140"/>
      <c r="R305" s="140"/>
      <c r="S305" s="140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</row>
    <row r="306" spans="1:44" ht="14.25" x14ac:dyDescent="0.2">
      <c r="A306" s="140"/>
      <c r="B306" s="140"/>
      <c r="C306" s="140"/>
      <c r="D306" s="140"/>
      <c r="E306" s="140"/>
      <c r="F306" s="28"/>
      <c r="G306" s="140"/>
      <c r="H306" s="140"/>
      <c r="I306" s="140"/>
      <c r="J306" s="140"/>
      <c r="K306" s="140"/>
      <c r="L306" s="140"/>
      <c r="M306" s="140"/>
      <c r="N306" s="140"/>
      <c r="O306" s="140"/>
      <c r="P306" s="140"/>
      <c r="Q306" s="140"/>
      <c r="R306" s="140"/>
      <c r="S306" s="140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</row>
    <row r="307" spans="1:44" ht="14.25" x14ac:dyDescent="0.2">
      <c r="A307" s="140"/>
      <c r="B307" s="140"/>
      <c r="C307" s="140"/>
      <c r="D307" s="140"/>
      <c r="E307" s="140"/>
      <c r="F307" s="28"/>
      <c r="G307" s="140"/>
      <c r="H307" s="140"/>
      <c r="I307" s="140"/>
      <c r="J307" s="140"/>
      <c r="K307" s="140"/>
      <c r="L307" s="140"/>
      <c r="M307" s="140"/>
      <c r="N307" s="140"/>
      <c r="O307" s="140"/>
      <c r="P307" s="140"/>
      <c r="Q307" s="140"/>
      <c r="R307" s="140"/>
      <c r="S307" s="140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</row>
    <row r="308" spans="1:44" ht="14.25" x14ac:dyDescent="0.2">
      <c r="A308" s="140"/>
      <c r="B308" s="140"/>
      <c r="C308" s="140"/>
      <c r="D308" s="140"/>
      <c r="E308" s="140"/>
      <c r="F308" s="28"/>
      <c r="G308" s="140"/>
      <c r="H308" s="140"/>
      <c r="I308" s="140"/>
      <c r="J308" s="140"/>
      <c r="K308" s="140"/>
      <c r="L308" s="140"/>
      <c r="M308" s="140"/>
      <c r="N308" s="140"/>
      <c r="O308" s="140"/>
      <c r="P308" s="140"/>
      <c r="Q308" s="140"/>
      <c r="R308" s="140"/>
      <c r="S308" s="140"/>
      <c r="T308" s="140"/>
      <c r="U308" s="140"/>
      <c r="V308" s="140"/>
      <c r="W308" s="140"/>
      <c r="X308" s="140"/>
      <c r="Y308" s="140"/>
      <c r="Z308" s="140"/>
      <c r="AA308" s="140"/>
      <c r="AB308" s="140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</row>
    <row r="309" spans="1:44" ht="14.25" x14ac:dyDescent="0.2">
      <c r="A309" s="140"/>
      <c r="B309" s="140"/>
      <c r="C309" s="140"/>
      <c r="D309" s="140"/>
      <c r="E309" s="140"/>
      <c r="F309" s="28"/>
      <c r="G309" s="140"/>
      <c r="H309" s="140"/>
      <c r="I309" s="140"/>
      <c r="J309" s="140"/>
      <c r="K309" s="140"/>
      <c r="L309" s="140"/>
      <c r="M309" s="140"/>
      <c r="N309" s="140"/>
      <c r="O309" s="140"/>
      <c r="P309" s="140"/>
      <c r="Q309" s="140"/>
      <c r="R309" s="140"/>
      <c r="S309" s="140"/>
      <c r="T309" s="140"/>
      <c r="U309" s="140"/>
      <c r="V309" s="140"/>
      <c r="W309" s="140"/>
      <c r="X309" s="140"/>
      <c r="Y309" s="140"/>
      <c r="Z309" s="140"/>
      <c r="AA309" s="140"/>
      <c r="AB309" s="140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</row>
    <row r="310" spans="1:44" ht="14.25" x14ac:dyDescent="0.2">
      <c r="A310" s="140"/>
      <c r="B310" s="140"/>
      <c r="C310" s="140"/>
      <c r="D310" s="140"/>
      <c r="E310" s="140"/>
      <c r="F310" s="28"/>
      <c r="G310" s="140"/>
      <c r="H310" s="140"/>
      <c r="I310" s="140"/>
      <c r="J310" s="140"/>
      <c r="K310" s="140"/>
      <c r="L310" s="140"/>
      <c r="M310" s="140"/>
      <c r="N310" s="140"/>
      <c r="O310" s="140"/>
      <c r="P310" s="140"/>
      <c r="Q310" s="140"/>
      <c r="R310" s="140"/>
      <c r="S310" s="140"/>
      <c r="T310" s="140"/>
      <c r="U310" s="140"/>
      <c r="V310" s="140"/>
      <c r="W310" s="140"/>
      <c r="X310" s="140"/>
      <c r="Y310" s="140"/>
      <c r="Z310" s="140"/>
      <c r="AA310" s="140"/>
      <c r="AB310" s="140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</row>
    <row r="311" spans="1:44" ht="14.25" x14ac:dyDescent="0.2">
      <c r="A311" s="140"/>
      <c r="B311" s="140"/>
      <c r="C311" s="140"/>
      <c r="D311" s="140"/>
      <c r="E311" s="140"/>
      <c r="F311" s="28"/>
      <c r="G311" s="140"/>
      <c r="H311" s="140"/>
      <c r="I311" s="140"/>
      <c r="J311" s="140"/>
      <c r="K311" s="140"/>
      <c r="L311" s="140"/>
      <c r="M311" s="140"/>
      <c r="N311" s="140"/>
      <c r="O311" s="140"/>
      <c r="P311" s="140"/>
      <c r="Q311" s="140"/>
      <c r="R311" s="140"/>
      <c r="S311" s="140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</row>
    <row r="312" spans="1:44" ht="14.25" x14ac:dyDescent="0.2">
      <c r="A312" s="140"/>
      <c r="B312" s="140"/>
      <c r="C312" s="140"/>
      <c r="D312" s="140"/>
      <c r="E312" s="140"/>
      <c r="F312" s="28"/>
      <c r="G312" s="140"/>
      <c r="H312" s="140"/>
      <c r="I312" s="140"/>
      <c r="J312" s="140"/>
      <c r="K312" s="140"/>
      <c r="L312" s="140"/>
      <c r="M312" s="140"/>
      <c r="N312" s="140"/>
      <c r="O312" s="140"/>
      <c r="P312" s="140"/>
      <c r="Q312" s="140"/>
      <c r="R312" s="140"/>
      <c r="S312" s="140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</row>
    <row r="313" spans="1:44" ht="14.25" x14ac:dyDescent="0.2">
      <c r="A313" s="140"/>
      <c r="B313" s="140"/>
      <c r="C313" s="140"/>
      <c r="D313" s="140"/>
      <c r="E313" s="140"/>
      <c r="F313" s="28"/>
      <c r="G313" s="140"/>
      <c r="H313" s="140"/>
      <c r="I313" s="140"/>
      <c r="J313" s="140"/>
      <c r="K313" s="140"/>
      <c r="L313" s="140"/>
      <c r="M313" s="140"/>
      <c r="N313" s="140"/>
      <c r="O313" s="140"/>
      <c r="P313" s="140"/>
      <c r="Q313" s="140"/>
      <c r="R313" s="140"/>
      <c r="S313" s="140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</row>
    <row r="314" spans="1:44" ht="14.25" x14ac:dyDescent="0.2">
      <c r="A314" s="140"/>
      <c r="B314" s="140"/>
      <c r="C314" s="140"/>
      <c r="D314" s="140"/>
      <c r="E314" s="140"/>
      <c r="F314" s="28"/>
      <c r="G314" s="140"/>
      <c r="H314" s="140"/>
      <c r="I314" s="140"/>
      <c r="J314" s="140"/>
      <c r="K314" s="140"/>
      <c r="L314" s="140"/>
      <c r="M314" s="140"/>
      <c r="N314" s="140"/>
      <c r="O314" s="140"/>
      <c r="P314" s="140"/>
      <c r="Q314" s="140"/>
      <c r="R314" s="140"/>
      <c r="S314" s="140"/>
      <c r="T314" s="140"/>
      <c r="U314" s="140"/>
      <c r="V314" s="140"/>
      <c r="W314" s="140"/>
      <c r="X314" s="140"/>
      <c r="Y314" s="140"/>
      <c r="Z314" s="140"/>
      <c r="AA314" s="140"/>
      <c r="AB314" s="140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</row>
    <row r="315" spans="1:44" ht="14.25" x14ac:dyDescent="0.2">
      <c r="A315" s="140"/>
      <c r="B315" s="140"/>
      <c r="C315" s="140"/>
      <c r="D315" s="140"/>
      <c r="E315" s="140"/>
      <c r="F315" s="28"/>
      <c r="G315" s="140"/>
      <c r="H315" s="140"/>
      <c r="I315" s="140"/>
      <c r="J315" s="140"/>
      <c r="K315" s="140"/>
      <c r="L315" s="140"/>
      <c r="M315" s="140"/>
      <c r="N315" s="140"/>
      <c r="O315" s="140"/>
      <c r="P315" s="140"/>
      <c r="Q315" s="140"/>
      <c r="R315" s="140"/>
      <c r="S315" s="140"/>
      <c r="T315" s="140"/>
      <c r="U315" s="140"/>
      <c r="V315" s="140"/>
      <c r="W315" s="140"/>
      <c r="X315" s="140"/>
      <c r="Y315" s="140"/>
      <c r="Z315" s="140"/>
      <c r="AA315" s="140"/>
      <c r="AB315" s="140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</row>
    <row r="316" spans="1:44" ht="14.25" x14ac:dyDescent="0.2">
      <c r="A316" s="140"/>
      <c r="B316" s="140"/>
      <c r="C316" s="140"/>
      <c r="D316" s="140"/>
      <c r="E316" s="140"/>
      <c r="F316" s="28"/>
      <c r="G316" s="140"/>
      <c r="H316" s="140"/>
      <c r="I316" s="140"/>
      <c r="J316" s="140"/>
      <c r="K316" s="140"/>
      <c r="L316" s="140"/>
      <c r="M316" s="140"/>
      <c r="N316" s="140"/>
      <c r="O316" s="140"/>
      <c r="P316" s="140"/>
      <c r="Q316" s="140"/>
      <c r="R316" s="140"/>
      <c r="S316" s="140"/>
      <c r="T316" s="140"/>
      <c r="U316" s="140"/>
      <c r="V316" s="140"/>
      <c r="W316" s="140"/>
      <c r="X316" s="140"/>
      <c r="Y316" s="140"/>
      <c r="Z316" s="140"/>
      <c r="AA316" s="140"/>
      <c r="AB316" s="140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</row>
    <row r="317" spans="1:44" ht="14.25" x14ac:dyDescent="0.2">
      <c r="A317" s="140"/>
      <c r="B317" s="140"/>
      <c r="C317" s="140"/>
      <c r="D317" s="140"/>
      <c r="E317" s="140"/>
      <c r="F317" s="28"/>
      <c r="G317" s="140"/>
      <c r="H317" s="140"/>
      <c r="I317" s="140"/>
      <c r="J317" s="140"/>
      <c r="K317" s="140"/>
      <c r="L317" s="140"/>
      <c r="M317" s="140"/>
      <c r="N317" s="140"/>
      <c r="O317" s="140"/>
      <c r="P317" s="140"/>
      <c r="Q317" s="140"/>
      <c r="R317" s="140"/>
      <c r="S317" s="140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</row>
    <row r="318" spans="1:44" ht="14.25" x14ac:dyDescent="0.2">
      <c r="A318" s="140"/>
      <c r="B318" s="140"/>
      <c r="C318" s="140"/>
      <c r="D318" s="140"/>
      <c r="E318" s="140"/>
      <c r="F318" s="28"/>
      <c r="G318" s="140"/>
      <c r="H318" s="140"/>
      <c r="I318" s="140"/>
      <c r="J318" s="140"/>
      <c r="K318" s="140"/>
      <c r="L318" s="140"/>
      <c r="M318" s="140"/>
      <c r="N318" s="140"/>
      <c r="O318" s="140"/>
      <c r="P318" s="140"/>
      <c r="Q318" s="140"/>
      <c r="R318" s="140"/>
      <c r="S318" s="140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</row>
    <row r="319" spans="1:44" ht="14.25" x14ac:dyDescent="0.2">
      <c r="A319" s="140"/>
      <c r="B319" s="140"/>
      <c r="C319" s="140"/>
      <c r="D319" s="140"/>
      <c r="E319" s="140"/>
      <c r="F319" s="28"/>
      <c r="G319" s="140"/>
      <c r="H319" s="140"/>
      <c r="I319" s="140"/>
      <c r="J319" s="140"/>
      <c r="K319" s="140"/>
      <c r="L319" s="140"/>
      <c r="M319" s="140"/>
      <c r="N319" s="140"/>
      <c r="O319" s="140"/>
      <c r="P319" s="140"/>
      <c r="Q319" s="140"/>
      <c r="R319" s="140"/>
      <c r="S319" s="140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</row>
    <row r="320" spans="1:44" ht="14.25" x14ac:dyDescent="0.2">
      <c r="A320" s="140"/>
      <c r="B320" s="140"/>
      <c r="C320" s="140"/>
      <c r="D320" s="140"/>
      <c r="E320" s="140"/>
      <c r="F320" s="28"/>
      <c r="G320" s="140"/>
      <c r="H320" s="140"/>
      <c r="I320" s="140"/>
      <c r="J320" s="140"/>
      <c r="K320" s="140"/>
      <c r="L320" s="140"/>
      <c r="M320" s="140"/>
      <c r="N320" s="140"/>
      <c r="O320" s="140"/>
      <c r="P320" s="140"/>
      <c r="Q320" s="140"/>
      <c r="R320" s="140"/>
      <c r="S320" s="140"/>
      <c r="T320" s="140"/>
      <c r="U320" s="140"/>
      <c r="V320" s="140"/>
      <c r="W320" s="140"/>
      <c r="X320" s="140"/>
      <c r="Y320" s="140"/>
      <c r="Z320" s="140"/>
      <c r="AA320" s="140"/>
      <c r="AB320" s="140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</row>
    <row r="321" spans="1:44" ht="14.25" x14ac:dyDescent="0.2">
      <c r="A321" s="140"/>
      <c r="B321" s="140"/>
      <c r="C321" s="140"/>
      <c r="D321" s="140"/>
      <c r="E321" s="140"/>
      <c r="F321" s="28"/>
      <c r="G321" s="140"/>
      <c r="H321" s="140"/>
      <c r="I321" s="140"/>
      <c r="J321" s="140"/>
      <c r="K321" s="140"/>
      <c r="L321" s="140"/>
      <c r="M321" s="140"/>
      <c r="N321" s="140"/>
      <c r="O321" s="140"/>
      <c r="P321" s="140"/>
      <c r="Q321" s="140"/>
      <c r="R321" s="140"/>
      <c r="S321" s="140"/>
      <c r="T321" s="140"/>
      <c r="U321" s="140"/>
      <c r="V321" s="140"/>
      <c r="W321" s="140"/>
      <c r="X321" s="140"/>
      <c r="Y321" s="140"/>
      <c r="Z321" s="140"/>
      <c r="AA321" s="140"/>
      <c r="AB321" s="140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</row>
    <row r="322" spans="1:44" ht="14.25" x14ac:dyDescent="0.2">
      <c r="A322" s="140"/>
      <c r="B322" s="140"/>
      <c r="C322" s="140"/>
      <c r="D322" s="140"/>
      <c r="E322" s="140"/>
      <c r="F322" s="28"/>
      <c r="G322" s="140"/>
      <c r="H322" s="140"/>
      <c r="I322" s="140"/>
      <c r="J322" s="140"/>
      <c r="K322" s="140"/>
      <c r="L322" s="140"/>
      <c r="M322" s="140"/>
      <c r="N322" s="140"/>
      <c r="O322" s="140"/>
      <c r="P322" s="140"/>
      <c r="Q322" s="140"/>
      <c r="R322" s="140"/>
      <c r="S322" s="140"/>
      <c r="T322" s="140"/>
      <c r="U322" s="140"/>
      <c r="V322" s="140"/>
      <c r="W322" s="140"/>
      <c r="X322" s="140"/>
      <c r="Y322" s="140"/>
      <c r="Z322" s="140"/>
      <c r="AA322" s="140"/>
      <c r="AB322" s="140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</row>
    <row r="323" spans="1:44" ht="14.25" x14ac:dyDescent="0.2">
      <c r="A323" s="140"/>
      <c r="B323" s="140"/>
      <c r="C323" s="140"/>
      <c r="D323" s="140"/>
      <c r="E323" s="140"/>
      <c r="F323" s="28"/>
      <c r="G323" s="140"/>
      <c r="H323" s="140"/>
      <c r="I323" s="140"/>
      <c r="J323" s="140"/>
      <c r="K323" s="140"/>
      <c r="L323" s="140"/>
      <c r="M323" s="140"/>
      <c r="N323" s="140"/>
      <c r="O323" s="140"/>
      <c r="P323" s="140"/>
      <c r="Q323" s="140"/>
      <c r="R323" s="140"/>
      <c r="S323" s="140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</row>
    <row r="324" spans="1:44" ht="14.25" x14ac:dyDescent="0.2">
      <c r="A324" s="140"/>
      <c r="B324" s="140"/>
      <c r="C324" s="140"/>
      <c r="D324" s="140"/>
      <c r="E324" s="140"/>
      <c r="F324" s="28"/>
      <c r="G324" s="140"/>
      <c r="H324" s="140"/>
      <c r="I324" s="140"/>
      <c r="J324" s="140"/>
      <c r="K324" s="140"/>
      <c r="L324" s="140"/>
      <c r="M324" s="140"/>
      <c r="N324" s="140"/>
      <c r="O324" s="140"/>
      <c r="P324" s="140"/>
      <c r="Q324" s="140"/>
      <c r="R324" s="140"/>
      <c r="S324" s="140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</row>
    <row r="325" spans="1:44" ht="14.25" x14ac:dyDescent="0.2">
      <c r="A325" s="140"/>
      <c r="B325" s="140"/>
      <c r="C325" s="140"/>
      <c r="D325" s="140"/>
      <c r="E325" s="140"/>
      <c r="F325" s="28"/>
      <c r="G325" s="140"/>
      <c r="H325" s="140"/>
      <c r="I325" s="140"/>
      <c r="J325" s="140"/>
      <c r="K325" s="140"/>
      <c r="L325" s="140"/>
      <c r="M325" s="140"/>
      <c r="N325" s="140"/>
      <c r="O325" s="140"/>
      <c r="P325" s="140"/>
      <c r="Q325" s="140"/>
      <c r="R325" s="140"/>
      <c r="S325" s="140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</row>
    <row r="326" spans="1:44" ht="14.25" x14ac:dyDescent="0.2">
      <c r="A326" s="140"/>
      <c r="B326" s="140"/>
      <c r="C326" s="140"/>
      <c r="D326" s="140"/>
      <c r="E326" s="140"/>
      <c r="F326" s="28"/>
      <c r="G326" s="140"/>
      <c r="H326" s="140"/>
      <c r="I326" s="140"/>
      <c r="J326" s="140"/>
      <c r="K326" s="140"/>
      <c r="L326" s="140"/>
      <c r="M326" s="140"/>
      <c r="N326" s="140"/>
      <c r="O326" s="140"/>
      <c r="P326" s="140"/>
      <c r="Q326" s="140"/>
      <c r="R326" s="140"/>
      <c r="S326" s="140"/>
      <c r="T326" s="140"/>
      <c r="U326" s="140"/>
      <c r="V326" s="140"/>
      <c r="W326" s="140"/>
      <c r="X326" s="140"/>
      <c r="Y326" s="140"/>
      <c r="Z326" s="140"/>
      <c r="AA326" s="140"/>
      <c r="AB326" s="140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</row>
    <row r="327" spans="1:44" ht="14.25" x14ac:dyDescent="0.2">
      <c r="A327" s="140"/>
      <c r="B327" s="140"/>
      <c r="C327" s="140"/>
      <c r="D327" s="140"/>
      <c r="E327" s="140"/>
      <c r="F327" s="28"/>
      <c r="G327" s="140"/>
      <c r="H327" s="140"/>
      <c r="I327" s="140"/>
      <c r="J327" s="140"/>
      <c r="K327" s="140"/>
      <c r="L327" s="140"/>
      <c r="M327" s="140"/>
      <c r="N327" s="140"/>
      <c r="O327" s="140"/>
      <c r="P327" s="140"/>
      <c r="Q327" s="140"/>
      <c r="R327" s="140"/>
      <c r="S327" s="140"/>
      <c r="T327" s="140"/>
      <c r="U327" s="140"/>
      <c r="V327" s="140"/>
      <c r="W327" s="140"/>
      <c r="X327" s="140"/>
      <c r="Y327" s="140"/>
      <c r="Z327" s="140"/>
      <c r="AA327" s="140"/>
      <c r="AB327" s="140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</row>
    <row r="328" spans="1:44" ht="14.25" x14ac:dyDescent="0.2">
      <c r="A328" s="140"/>
      <c r="B328" s="140"/>
      <c r="C328" s="140"/>
      <c r="D328" s="140"/>
      <c r="E328" s="140"/>
      <c r="F328" s="28"/>
      <c r="G328" s="140"/>
      <c r="H328" s="140"/>
      <c r="I328" s="140"/>
      <c r="J328" s="140"/>
      <c r="K328" s="140"/>
      <c r="L328" s="140"/>
      <c r="M328" s="140"/>
      <c r="N328" s="140"/>
      <c r="O328" s="140"/>
      <c r="P328" s="140"/>
      <c r="Q328" s="140"/>
      <c r="R328" s="140"/>
      <c r="S328" s="140"/>
      <c r="T328" s="140"/>
      <c r="U328" s="140"/>
      <c r="V328" s="140"/>
      <c r="W328" s="140"/>
      <c r="X328" s="140"/>
      <c r="Y328" s="140"/>
      <c r="Z328" s="140"/>
      <c r="AA328" s="140"/>
      <c r="AB328" s="140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</row>
    <row r="329" spans="1:44" ht="14.25" x14ac:dyDescent="0.2">
      <c r="A329" s="140"/>
      <c r="B329" s="140"/>
      <c r="C329" s="140"/>
      <c r="D329" s="140"/>
      <c r="E329" s="140"/>
      <c r="F329" s="28"/>
      <c r="G329" s="140"/>
      <c r="H329" s="140"/>
      <c r="I329" s="140"/>
      <c r="J329" s="140"/>
      <c r="K329" s="140"/>
      <c r="L329" s="140"/>
      <c r="M329" s="140"/>
      <c r="N329" s="140"/>
      <c r="O329" s="140"/>
      <c r="P329" s="140"/>
      <c r="Q329" s="140"/>
      <c r="R329" s="140"/>
      <c r="S329" s="140"/>
      <c r="T329" s="140"/>
      <c r="U329" s="140"/>
      <c r="V329" s="140"/>
      <c r="W329" s="140"/>
      <c r="X329" s="140"/>
      <c r="Y329" s="140"/>
      <c r="Z329" s="140"/>
      <c r="AA329" s="140"/>
      <c r="AB329" s="140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</row>
    <row r="330" spans="1:44" ht="14.25" x14ac:dyDescent="0.2">
      <c r="A330" s="140"/>
      <c r="B330" s="140"/>
      <c r="C330" s="140"/>
      <c r="D330" s="140"/>
      <c r="E330" s="140"/>
      <c r="F330" s="28"/>
      <c r="G330" s="140"/>
      <c r="H330" s="140"/>
      <c r="I330" s="140"/>
      <c r="J330" s="140"/>
      <c r="K330" s="140"/>
      <c r="L330" s="140"/>
      <c r="M330" s="140"/>
      <c r="N330" s="140"/>
      <c r="O330" s="140"/>
      <c r="P330" s="140"/>
      <c r="Q330" s="140"/>
      <c r="R330" s="140"/>
      <c r="S330" s="140"/>
      <c r="T330" s="140"/>
      <c r="U330" s="140"/>
      <c r="V330" s="140"/>
      <c r="W330" s="140"/>
      <c r="X330" s="140"/>
      <c r="Y330" s="140"/>
      <c r="Z330" s="140"/>
      <c r="AA330" s="140"/>
      <c r="AB330" s="140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</row>
    <row r="331" spans="1:44" ht="14.25" x14ac:dyDescent="0.2">
      <c r="A331" s="140"/>
      <c r="B331" s="140"/>
      <c r="C331" s="140"/>
      <c r="D331" s="140"/>
      <c r="E331" s="140"/>
      <c r="F331" s="28"/>
      <c r="G331" s="140"/>
      <c r="H331" s="140"/>
      <c r="I331" s="140"/>
      <c r="J331" s="140"/>
      <c r="K331" s="140"/>
      <c r="L331" s="140"/>
      <c r="M331" s="140"/>
      <c r="N331" s="140"/>
      <c r="O331" s="140"/>
      <c r="P331" s="140"/>
      <c r="Q331" s="140"/>
      <c r="R331" s="140"/>
      <c r="S331" s="140"/>
      <c r="T331" s="140"/>
      <c r="U331" s="140"/>
      <c r="V331" s="140"/>
      <c r="W331" s="140"/>
      <c r="X331" s="140"/>
      <c r="Y331" s="140"/>
      <c r="Z331" s="140"/>
      <c r="AA331" s="140"/>
      <c r="AB331" s="140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</row>
    <row r="332" spans="1:44" ht="14.25" x14ac:dyDescent="0.2">
      <c r="A332" s="140"/>
      <c r="B332" s="140"/>
      <c r="C332" s="140"/>
      <c r="D332" s="140"/>
      <c r="E332" s="140"/>
      <c r="F332" s="28"/>
      <c r="G332" s="140"/>
      <c r="H332" s="140"/>
      <c r="I332" s="140"/>
      <c r="J332" s="140"/>
      <c r="K332" s="140"/>
      <c r="L332" s="140"/>
      <c r="M332" s="140"/>
      <c r="N332" s="140"/>
      <c r="O332" s="140"/>
      <c r="P332" s="140"/>
      <c r="Q332" s="140"/>
      <c r="R332" s="140"/>
      <c r="S332" s="140"/>
      <c r="T332" s="140"/>
      <c r="U332" s="140"/>
      <c r="V332" s="140"/>
      <c r="W332" s="140"/>
      <c r="X332" s="140"/>
      <c r="Y332" s="140"/>
      <c r="Z332" s="140"/>
      <c r="AA332" s="140"/>
      <c r="AB332" s="140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</row>
    <row r="333" spans="1:44" ht="14.25" x14ac:dyDescent="0.2">
      <c r="A333" s="140"/>
      <c r="B333" s="140"/>
      <c r="C333" s="140"/>
      <c r="D333" s="140"/>
      <c r="E333" s="140"/>
      <c r="F333" s="28"/>
      <c r="G333" s="140"/>
      <c r="H333" s="140"/>
      <c r="I333" s="140"/>
      <c r="J333" s="140"/>
      <c r="K333" s="140"/>
      <c r="L333" s="140"/>
      <c r="M333" s="140"/>
      <c r="N333" s="140"/>
      <c r="O333" s="140"/>
      <c r="P333" s="140"/>
      <c r="Q333" s="140"/>
      <c r="R333" s="140"/>
      <c r="S333" s="140"/>
      <c r="T333" s="140"/>
      <c r="U333" s="140"/>
      <c r="V333" s="140"/>
      <c r="W333" s="140"/>
      <c r="X333" s="140"/>
      <c r="Y333" s="140"/>
      <c r="Z333" s="140"/>
      <c r="AA333" s="140"/>
      <c r="AB333" s="140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</row>
    <row r="334" spans="1:44" ht="14.25" x14ac:dyDescent="0.2">
      <c r="A334" s="140"/>
      <c r="B334" s="140"/>
      <c r="C334" s="140"/>
      <c r="D334" s="140"/>
      <c r="E334" s="140"/>
      <c r="F334" s="28"/>
      <c r="G334" s="140"/>
      <c r="H334" s="140"/>
      <c r="I334" s="140"/>
      <c r="J334" s="140"/>
      <c r="K334" s="140"/>
      <c r="L334" s="140"/>
      <c r="M334" s="140"/>
      <c r="N334" s="140"/>
      <c r="O334" s="140"/>
      <c r="P334" s="140"/>
      <c r="Q334" s="140"/>
      <c r="R334" s="140"/>
      <c r="S334" s="140"/>
      <c r="T334" s="140"/>
      <c r="U334" s="140"/>
      <c r="V334" s="140"/>
      <c r="W334" s="140"/>
      <c r="X334" s="140"/>
      <c r="Y334" s="140"/>
      <c r="Z334" s="140"/>
      <c r="AA334" s="140"/>
      <c r="AB334" s="140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</row>
    <row r="335" spans="1:44" ht="14.25" x14ac:dyDescent="0.2">
      <c r="A335" s="140"/>
      <c r="B335" s="140"/>
      <c r="C335" s="140"/>
      <c r="D335" s="140"/>
      <c r="E335" s="140"/>
      <c r="F335" s="28"/>
      <c r="G335" s="140"/>
      <c r="H335" s="140"/>
      <c r="I335" s="140"/>
      <c r="J335" s="140"/>
      <c r="K335" s="140"/>
      <c r="L335" s="140"/>
      <c r="M335" s="140"/>
      <c r="N335" s="140"/>
      <c r="O335" s="140"/>
      <c r="P335" s="140"/>
      <c r="Q335" s="140"/>
      <c r="R335" s="140"/>
      <c r="S335" s="140"/>
      <c r="T335" s="140"/>
      <c r="U335" s="140"/>
      <c r="V335" s="140"/>
      <c r="W335" s="140"/>
      <c r="X335" s="140"/>
      <c r="Y335" s="140"/>
      <c r="Z335" s="140"/>
      <c r="AA335" s="140"/>
      <c r="AB335" s="140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</row>
    <row r="336" spans="1:44" ht="14.25" x14ac:dyDescent="0.2">
      <c r="A336" s="140"/>
      <c r="B336" s="140"/>
      <c r="C336" s="140"/>
      <c r="D336" s="140"/>
      <c r="E336" s="140"/>
      <c r="F336" s="28"/>
      <c r="G336" s="140"/>
      <c r="H336" s="140"/>
      <c r="I336" s="140"/>
      <c r="J336" s="140"/>
      <c r="K336" s="140"/>
      <c r="L336" s="140"/>
      <c r="M336" s="140"/>
      <c r="N336" s="140"/>
      <c r="O336" s="140"/>
      <c r="P336" s="140"/>
      <c r="Q336" s="140"/>
      <c r="R336" s="140"/>
      <c r="S336" s="140"/>
      <c r="T336" s="140"/>
      <c r="U336" s="140"/>
      <c r="V336" s="140"/>
      <c r="W336" s="140"/>
      <c r="X336" s="140"/>
      <c r="Y336" s="140"/>
      <c r="Z336" s="140"/>
      <c r="AA336" s="140"/>
      <c r="AB336" s="140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</row>
    <row r="337" spans="1:44" ht="14.25" x14ac:dyDescent="0.2">
      <c r="A337" s="140"/>
      <c r="B337" s="140"/>
      <c r="C337" s="140"/>
      <c r="D337" s="140"/>
      <c r="E337" s="140"/>
      <c r="F337" s="28"/>
      <c r="G337" s="140"/>
      <c r="H337" s="140"/>
      <c r="I337" s="140"/>
      <c r="J337" s="140"/>
      <c r="K337" s="140"/>
      <c r="L337" s="140"/>
      <c r="M337" s="140"/>
      <c r="N337" s="140"/>
      <c r="O337" s="140"/>
      <c r="P337" s="140"/>
      <c r="Q337" s="140"/>
      <c r="R337" s="140"/>
      <c r="S337" s="140"/>
      <c r="T337" s="140"/>
      <c r="U337" s="140"/>
      <c r="V337" s="140"/>
      <c r="W337" s="140"/>
      <c r="X337" s="140"/>
      <c r="Y337" s="140"/>
      <c r="Z337" s="140"/>
      <c r="AA337" s="140"/>
      <c r="AB337" s="140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</row>
    <row r="338" spans="1:44" ht="14.25" x14ac:dyDescent="0.2">
      <c r="A338" s="140"/>
      <c r="B338" s="140"/>
      <c r="C338" s="140"/>
      <c r="D338" s="140"/>
      <c r="E338" s="140"/>
      <c r="F338" s="28"/>
      <c r="G338" s="140"/>
      <c r="H338" s="140"/>
      <c r="I338" s="140"/>
      <c r="J338" s="140"/>
      <c r="K338" s="140"/>
      <c r="L338" s="140"/>
      <c r="M338" s="140"/>
      <c r="N338" s="140"/>
      <c r="O338" s="140"/>
      <c r="P338" s="140"/>
      <c r="Q338" s="140"/>
      <c r="R338" s="140"/>
      <c r="S338" s="140"/>
      <c r="T338" s="140"/>
      <c r="U338" s="140"/>
      <c r="V338" s="140"/>
      <c r="W338" s="140"/>
      <c r="X338" s="140"/>
      <c r="Y338" s="140"/>
      <c r="Z338" s="140"/>
      <c r="AA338" s="140"/>
      <c r="AB338" s="140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</row>
    <row r="339" spans="1:44" ht="14.25" x14ac:dyDescent="0.2">
      <c r="A339" s="140"/>
      <c r="B339" s="140"/>
      <c r="C339" s="140"/>
      <c r="D339" s="140"/>
      <c r="E339" s="140"/>
      <c r="F339" s="28"/>
      <c r="G339" s="140"/>
      <c r="H339" s="140"/>
      <c r="I339" s="140"/>
      <c r="J339" s="140"/>
      <c r="K339" s="140"/>
      <c r="L339" s="140"/>
      <c r="M339" s="140"/>
      <c r="N339" s="140"/>
      <c r="O339" s="140"/>
      <c r="P339" s="140"/>
      <c r="Q339" s="140"/>
      <c r="R339" s="140"/>
      <c r="S339" s="140"/>
      <c r="T339" s="140"/>
      <c r="U339" s="140"/>
      <c r="V339" s="140"/>
      <c r="W339" s="140"/>
      <c r="X339" s="140"/>
      <c r="Y339" s="140"/>
      <c r="Z339" s="140"/>
      <c r="AA339" s="140"/>
      <c r="AB339" s="140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</row>
    <row r="340" spans="1:44" ht="14.25" x14ac:dyDescent="0.2">
      <c r="A340" s="140"/>
      <c r="B340" s="140"/>
      <c r="C340" s="140"/>
      <c r="D340" s="140"/>
      <c r="E340" s="140"/>
      <c r="F340" s="28"/>
      <c r="G340" s="140"/>
      <c r="H340" s="140"/>
      <c r="I340" s="140"/>
      <c r="J340" s="140"/>
      <c r="K340" s="140"/>
      <c r="L340" s="140"/>
      <c r="M340" s="140"/>
      <c r="N340" s="140"/>
      <c r="O340" s="140"/>
      <c r="P340" s="140"/>
      <c r="Q340" s="140"/>
      <c r="R340" s="140"/>
      <c r="S340" s="140"/>
      <c r="T340" s="140"/>
      <c r="U340" s="140"/>
      <c r="V340" s="140"/>
      <c r="W340" s="140"/>
      <c r="X340" s="140"/>
      <c r="Y340" s="140"/>
      <c r="Z340" s="140"/>
      <c r="AA340" s="140"/>
      <c r="AB340" s="140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</row>
    <row r="341" spans="1:44" ht="14.25" x14ac:dyDescent="0.2">
      <c r="A341" s="140"/>
      <c r="B341" s="140"/>
      <c r="C341" s="140"/>
      <c r="D341" s="140"/>
      <c r="E341" s="140"/>
      <c r="F341" s="28"/>
      <c r="G341" s="140"/>
      <c r="H341" s="140"/>
      <c r="I341" s="140"/>
      <c r="J341" s="140"/>
      <c r="K341" s="140"/>
      <c r="L341" s="140"/>
      <c r="M341" s="140"/>
      <c r="N341" s="140"/>
      <c r="O341" s="140"/>
      <c r="P341" s="140"/>
      <c r="Q341" s="140"/>
      <c r="R341" s="140"/>
      <c r="S341" s="140"/>
      <c r="T341" s="140"/>
      <c r="U341" s="140"/>
      <c r="V341" s="140"/>
      <c r="W341" s="140"/>
      <c r="X341" s="140"/>
      <c r="Y341" s="140"/>
      <c r="Z341" s="140"/>
      <c r="AA341" s="140"/>
      <c r="AB341" s="140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</row>
    <row r="342" spans="1:44" ht="14.25" x14ac:dyDescent="0.2">
      <c r="A342" s="140"/>
      <c r="B342" s="140"/>
      <c r="C342" s="140"/>
      <c r="D342" s="140"/>
      <c r="E342" s="140"/>
      <c r="F342" s="28"/>
      <c r="G342" s="140"/>
      <c r="H342" s="140"/>
      <c r="I342" s="140"/>
      <c r="J342" s="140"/>
      <c r="K342" s="140"/>
      <c r="L342" s="140"/>
      <c r="M342" s="140"/>
      <c r="N342" s="140"/>
      <c r="O342" s="140"/>
      <c r="P342" s="140"/>
      <c r="Q342" s="140"/>
      <c r="R342" s="140"/>
      <c r="S342" s="140"/>
      <c r="T342" s="140"/>
      <c r="U342" s="140"/>
      <c r="V342" s="140"/>
      <c r="W342" s="140"/>
      <c r="X342" s="140"/>
      <c r="Y342" s="140"/>
      <c r="Z342" s="140"/>
      <c r="AA342" s="140"/>
      <c r="AB342" s="140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</row>
    <row r="343" spans="1:44" ht="14.25" x14ac:dyDescent="0.2">
      <c r="A343" s="140"/>
      <c r="B343" s="140"/>
      <c r="C343" s="140"/>
      <c r="D343" s="140"/>
      <c r="E343" s="140"/>
      <c r="F343" s="28"/>
      <c r="G343" s="140"/>
      <c r="H343" s="140"/>
      <c r="I343" s="140"/>
      <c r="J343" s="140"/>
      <c r="K343" s="140"/>
      <c r="L343" s="140"/>
      <c r="M343" s="140"/>
      <c r="N343" s="140"/>
      <c r="O343" s="140"/>
      <c r="P343" s="140"/>
      <c r="Q343" s="140"/>
      <c r="R343" s="140"/>
      <c r="S343" s="140"/>
      <c r="T343" s="140"/>
      <c r="U343" s="140"/>
      <c r="V343" s="140"/>
      <c r="W343" s="140"/>
      <c r="X343" s="140"/>
      <c r="Y343" s="140"/>
      <c r="Z343" s="140"/>
      <c r="AA343" s="140"/>
      <c r="AB343" s="140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</row>
    <row r="344" spans="1:44" ht="14.25" x14ac:dyDescent="0.2">
      <c r="A344" s="140"/>
      <c r="B344" s="140"/>
      <c r="C344" s="140"/>
      <c r="D344" s="140"/>
      <c r="E344" s="140"/>
      <c r="F344" s="28"/>
      <c r="G344" s="140"/>
      <c r="H344" s="140"/>
      <c r="I344" s="140"/>
      <c r="J344" s="140"/>
      <c r="K344" s="140"/>
      <c r="L344" s="140"/>
      <c r="M344" s="140"/>
      <c r="N344" s="140"/>
      <c r="O344" s="140"/>
      <c r="P344" s="140"/>
      <c r="Q344" s="140"/>
      <c r="R344" s="140"/>
      <c r="S344" s="140"/>
      <c r="T344" s="140"/>
      <c r="U344" s="140"/>
      <c r="V344" s="140"/>
      <c r="W344" s="140"/>
      <c r="X344" s="140"/>
      <c r="Y344" s="140"/>
      <c r="Z344" s="140"/>
      <c r="AA344" s="140"/>
      <c r="AB344" s="140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</row>
    <row r="345" spans="1:44" ht="14.25" x14ac:dyDescent="0.2">
      <c r="A345" s="140"/>
      <c r="B345" s="140"/>
      <c r="C345" s="140"/>
      <c r="D345" s="140"/>
      <c r="E345" s="140"/>
      <c r="F345" s="28"/>
      <c r="G345" s="140"/>
      <c r="H345" s="140"/>
      <c r="I345" s="140"/>
      <c r="J345" s="140"/>
      <c r="K345" s="140"/>
      <c r="L345" s="140"/>
      <c r="M345" s="140"/>
      <c r="N345" s="140"/>
      <c r="O345" s="140"/>
      <c r="P345" s="140"/>
      <c r="Q345" s="140"/>
      <c r="R345" s="140"/>
      <c r="S345" s="140"/>
      <c r="T345" s="140"/>
      <c r="U345" s="140"/>
      <c r="V345" s="140"/>
      <c r="W345" s="140"/>
      <c r="X345" s="140"/>
      <c r="Y345" s="140"/>
      <c r="Z345" s="140"/>
      <c r="AA345" s="140"/>
      <c r="AB345" s="140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</row>
    <row r="346" spans="1:44" ht="14.25" x14ac:dyDescent="0.2">
      <c r="A346" s="140"/>
      <c r="B346" s="140"/>
      <c r="C346" s="140"/>
      <c r="D346" s="140"/>
      <c r="E346" s="140"/>
      <c r="F346" s="28"/>
      <c r="G346" s="140"/>
      <c r="H346" s="140"/>
      <c r="I346" s="140"/>
      <c r="J346" s="140"/>
      <c r="K346" s="140"/>
      <c r="L346" s="140"/>
      <c r="M346" s="140"/>
      <c r="N346" s="140"/>
      <c r="O346" s="140"/>
      <c r="P346" s="140"/>
      <c r="Q346" s="140"/>
      <c r="R346" s="140"/>
      <c r="S346" s="140"/>
      <c r="T346" s="140"/>
      <c r="U346" s="140"/>
      <c r="V346" s="140"/>
      <c r="W346" s="140"/>
      <c r="X346" s="140"/>
      <c r="Y346" s="140"/>
      <c r="Z346" s="140"/>
      <c r="AA346" s="140"/>
      <c r="AB346" s="140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</row>
    <row r="347" spans="1:44" ht="14.25" x14ac:dyDescent="0.2">
      <c r="A347" s="140"/>
      <c r="B347" s="140"/>
      <c r="C347" s="140"/>
      <c r="D347" s="140"/>
      <c r="E347" s="140"/>
      <c r="F347" s="28"/>
      <c r="G347" s="140"/>
      <c r="H347" s="140"/>
      <c r="I347" s="140"/>
      <c r="J347" s="140"/>
      <c r="K347" s="140"/>
      <c r="L347" s="140"/>
      <c r="M347" s="140"/>
      <c r="N347" s="140"/>
      <c r="O347" s="140"/>
      <c r="P347" s="140"/>
      <c r="Q347" s="140"/>
      <c r="R347" s="140"/>
      <c r="S347" s="140"/>
      <c r="T347" s="140"/>
      <c r="U347" s="140"/>
      <c r="V347" s="140"/>
      <c r="W347" s="140"/>
      <c r="X347" s="140"/>
      <c r="Y347" s="140"/>
      <c r="Z347" s="140"/>
      <c r="AA347" s="140"/>
      <c r="AB347" s="140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</row>
    <row r="348" spans="1:44" ht="14.25" x14ac:dyDescent="0.2">
      <c r="A348" s="140"/>
      <c r="B348" s="140"/>
      <c r="C348" s="140"/>
      <c r="D348" s="140"/>
      <c r="E348" s="140"/>
      <c r="F348" s="28"/>
      <c r="G348" s="140"/>
      <c r="H348" s="140"/>
      <c r="I348" s="140"/>
      <c r="J348" s="140"/>
      <c r="K348" s="140"/>
      <c r="L348" s="140"/>
      <c r="M348" s="140"/>
      <c r="N348" s="140"/>
      <c r="O348" s="140"/>
      <c r="P348" s="140"/>
      <c r="Q348" s="140"/>
      <c r="R348" s="140"/>
      <c r="S348" s="140"/>
      <c r="T348" s="140"/>
      <c r="U348" s="140"/>
      <c r="V348" s="140"/>
      <c r="W348" s="140"/>
      <c r="X348" s="140"/>
      <c r="Y348" s="140"/>
      <c r="Z348" s="140"/>
      <c r="AA348" s="140"/>
      <c r="AB348" s="140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</row>
    <row r="349" spans="1:44" ht="14.25" x14ac:dyDescent="0.2">
      <c r="A349" s="140"/>
      <c r="B349" s="140"/>
      <c r="C349" s="140"/>
      <c r="D349" s="140"/>
      <c r="E349" s="140"/>
      <c r="F349" s="28"/>
      <c r="G349" s="140"/>
      <c r="H349" s="140"/>
      <c r="I349" s="140"/>
      <c r="J349" s="140"/>
      <c r="K349" s="140"/>
      <c r="L349" s="140"/>
      <c r="M349" s="140"/>
      <c r="N349" s="140"/>
      <c r="O349" s="140"/>
      <c r="P349" s="140"/>
      <c r="Q349" s="140"/>
      <c r="R349" s="140"/>
      <c r="S349" s="140"/>
      <c r="T349" s="140"/>
      <c r="U349" s="140"/>
      <c r="V349" s="140"/>
      <c r="W349" s="140"/>
      <c r="X349" s="140"/>
      <c r="Y349" s="140"/>
      <c r="Z349" s="140"/>
      <c r="AA349" s="140"/>
      <c r="AB349" s="140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</row>
    <row r="350" spans="1:44" ht="14.25" x14ac:dyDescent="0.2">
      <c r="A350" s="140"/>
      <c r="B350" s="140"/>
      <c r="C350" s="140"/>
      <c r="D350" s="140"/>
      <c r="E350" s="140"/>
      <c r="F350" s="28"/>
      <c r="G350" s="140"/>
      <c r="H350" s="140"/>
      <c r="I350" s="140"/>
      <c r="J350" s="140"/>
      <c r="K350" s="140"/>
      <c r="L350" s="140"/>
      <c r="M350" s="140"/>
      <c r="N350" s="140"/>
      <c r="O350" s="140"/>
      <c r="P350" s="140"/>
      <c r="Q350" s="140"/>
      <c r="R350" s="140"/>
      <c r="S350" s="140"/>
      <c r="T350" s="140"/>
      <c r="U350" s="140"/>
      <c r="V350" s="140"/>
      <c r="W350" s="140"/>
      <c r="X350" s="140"/>
      <c r="Y350" s="140"/>
      <c r="Z350" s="140"/>
      <c r="AA350" s="140"/>
      <c r="AB350" s="140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</row>
    <row r="351" spans="1:44" ht="14.25" x14ac:dyDescent="0.2">
      <c r="A351" s="140"/>
      <c r="B351" s="140"/>
      <c r="C351" s="140"/>
      <c r="D351" s="140"/>
      <c r="E351" s="140"/>
      <c r="F351" s="28"/>
      <c r="G351" s="140"/>
      <c r="H351" s="140"/>
      <c r="I351" s="140"/>
      <c r="J351" s="140"/>
      <c r="K351" s="140"/>
      <c r="L351" s="140"/>
      <c r="M351" s="140"/>
      <c r="N351" s="140"/>
      <c r="O351" s="140"/>
      <c r="P351" s="140"/>
      <c r="Q351" s="140"/>
      <c r="R351" s="140"/>
      <c r="S351" s="140"/>
      <c r="T351" s="140"/>
      <c r="U351" s="140"/>
      <c r="V351" s="140"/>
      <c r="W351" s="140"/>
      <c r="X351" s="140"/>
      <c r="Y351" s="140"/>
      <c r="Z351" s="140"/>
      <c r="AA351" s="140"/>
      <c r="AB351" s="140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</row>
    <row r="352" spans="1:44" ht="14.25" x14ac:dyDescent="0.2">
      <c r="A352" s="140"/>
      <c r="B352" s="140"/>
      <c r="C352" s="140"/>
      <c r="D352" s="140"/>
      <c r="E352" s="140"/>
      <c r="F352" s="28"/>
      <c r="G352" s="140"/>
      <c r="H352" s="140"/>
      <c r="I352" s="140"/>
      <c r="J352" s="140"/>
      <c r="K352" s="140"/>
      <c r="L352" s="140"/>
      <c r="M352" s="140"/>
      <c r="N352" s="140"/>
      <c r="O352" s="140"/>
      <c r="P352" s="140"/>
      <c r="Q352" s="140"/>
      <c r="R352" s="140"/>
      <c r="S352" s="140"/>
      <c r="T352" s="140"/>
      <c r="U352" s="140"/>
      <c r="V352" s="140"/>
      <c r="W352" s="140"/>
      <c r="X352" s="140"/>
      <c r="Y352" s="140"/>
      <c r="Z352" s="140"/>
      <c r="AA352" s="140"/>
      <c r="AB352" s="140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</row>
    <row r="353" spans="1:44" ht="14.25" x14ac:dyDescent="0.2">
      <c r="A353" s="140"/>
      <c r="B353" s="140"/>
      <c r="C353" s="140"/>
      <c r="D353" s="140"/>
      <c r="E353" s="140"/>
      <c r="F353" s="28"/>
      <c r="G353" s="140"/>
      <c r="H353" s="140"/>
      <c r="I353" s="140"/>
      <c r="J353" s="140"/>
      <c r="K353" s="140"/>
      <c r="L353" s="140"/>
      <c r="M353" s="140"/>
      <c r="N353" s="140"/>
      <c r="O353" s="140"/>
      <c r="P353" s="140"/>
      <c r="Q353" s="140"/>
      <c r="R353" s="140"/>
      <c r="S353" s="140"/>
      <c r="T353" s="140"/>
      <c r="U353" s="140"/>
      <c r="V353" s="140"/>
      <c r="W353" s="140"/>
      <c r="X353" s="140"/>
      <c r="Y353" s="140"/>
      <c r="Z353" s="140"/>
      <c r="AA353" s="140"/>
      <c r="AB353" s="140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</row>
    <row r="354" spans="1:44" ht="14.25" x14ac:dyDescent="0.2">
      <c r="A354" s="140"/>
      <c r="B354" s="140"/>
      <c r="C354" s="140"/>
      <c r="D354" s="140"/>
      <c r="E354" s="140"/>
      <c r="F354" s="28"/>
      <c r="G354" s="140"/>
      <c r="H354" s="140"/>
      <c r="I354" s="140"/>
      <c r="J354" s="140"/>
      <c r="K354" s="140"/>
      <c r="L354" s="140"/>
      <c r="M354" s="140"/>
      <c r="N354" s="140"/>
      <c r="O354" s="140"/>
      <c r="P354" s="140"/>
      <c r="Q354" s="140"/>
      <c r="R354" s="140"/>
      <c r="S354" s="140"/>
      <c r="T354" s="140"/>
      <c r="U354" s="140"/>
      <c r="V354" s="140"/>
      <c r="W354" s="140"/>
      <c r="X354" s="140"/>
      <c r="Y354" s="140"/>
      <c r="Z354" s="140"/>
      <c r="AA354" s="140"/>
      <c r="AB354" s="140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</row>
    <row r="355" spans="1:44" ht="14.25" x14ac:dyDescent="0.2">
      <c r="A355" s="140"/>
      <c r="B355" s="140"/>
      <c r="C355" s="140"/>
      <c r="D355" s="140"/>
      <c r="E355" s="140"/>
      <c r="F355" s="28"/>
      <c r="G355" s="140"/>
      <c r="H355" s="140"/>
      <c r="I355" s="140"/>
      <c r="J355" s="140"/>
      <c r="K355" s="140"/>
      <c r="L355" s="140"/>
      <c r="M355" s="140"/>
      <c r="N355" s="140"/>
      <c r="O355" s="140"/>
      <c r="P355" s="140"/>
      <c r="Q355" s="140"/>
      <c r="R355" s="140"/>
      <c r="S355" s="140"/>
      <c r="T355" s="140"/>
      <c r="U355" s="140"/>
      <c r="V355" s="140"/>
      <c r="W355" s="140"/>
      <c r="X355" s="140"/>
      <c r="Y355" s="140"/>
      <c r="Z355" s="140"/>
      <c r="AA355" s="140"/>
      <c r="AB355" s="140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</row>
    <row r="356" spans="1:44" ht="14.25" x14ac:dyDescent="0.2">
      <c r="A356" s="140"/>
      <c r="B356" s="140"/>
      <c r="C356" s="140"/>
      <c r="D356" s="140"/>
      <c r="E356" s="140"/>
      <c r="F356" s="28"/>
      <c r="G356" s="140"/>
      <c r="H356" s="140"/>
      <c r="I356" s="140"/>
      <c r="J356" s="140"/>
      <c r="K356" s="140"/>
      <c r="L356" s="140"/>
      <c r="M356" s="140"/>
      <c r="N356" s="140"/>
      <c r="O356" s="140"/>
      <c r="P356" s="140"/>
      <c r="Q356" s="140"/>
      <c r="R356" s="140"/>
      <c r="S356" s="140"/>
      <c r="T356" s="140"/>
      <c r="U356" s="140"/>
      <c r="V356" s="140"/>
      <c r="W356" s="140"/>
      <c r="X356" s="140"/>
      <c r="Y356" s="140"/>
      <c r="Z356" s="140"/>
      <c r="AA356" s="140"/>
      <c r="AB356" s="140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</row>
    <row r="357" spans="1:44" ht="14.25" x14ac:dyDescent="0.2">
      <c r="A357" s="140"/>
      <c r="B357" s="140"/>
      <c r="C357" s="140"/>
      <c r="D357" s="140"/>
      <c r="E357" s="140"/>
      <c r="F357" s="28"/>
      <c r="G357" s="140"/>
      <c r="H357" s="140"/>
      <c r="I357" s="140"/>
      <c r="J357" s="140"/>
      <c r="K357" s="140"/>
      <c r="L357" s="140"/>
      <c r="M357" s="140"/>
      <c r="N357" s="140"/>
      <c r="O357" s="140"/>
      <c r="P357" s="140"/>
      <c r="Q357" s="140"/>
      <c r="R357" s="140"/>
      <c r="S357" s="140"/>
      <c r="T357" s="140"/>
      <c r="U357" s="140"/>
      <c r="V357" s="140"/>
      <c r="W357" s="140"/>
      <c r="X357" s="140"/>
      <c r="Y357" s="140"/>
      <c r="Z357" s="140"/>
      <c r="AA357" s="140"/>
      <c r="AB357" s="140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</row>
    <row r="358" spans="1:44" ht="14.25" x14ac:dyDescent="0.2">
      <c r="A358" s="140"/>
      <c r="B358" s="140"/>
      <c r="C358" s="140"/>
      <c r="D358" s="140"/>
      <c r="E358" s="140"/>
      <c r="F358" s="28"/>
      <c r="G358" s="140"/>
      <c r="H358" s="140"/>
      <c r="I358" s="140"/>
      <c r="J358" s="140"/>
      <c r="K358" s="140"/>
      <c r="L358" s="140"/>
      <c r="M358" s="140"/>
      <c r="N358" s="140"/>
      <c r="O358" s="140"/>
      <c r="P358" s="140"/>
      <c r="Q358" s="140"/>
      <c r="R358" s="140"/>
      <c r="S358" s="140"/>
      <c r="T358" s="140"/>
      <c r="U358" s="140"/>
      <c r="V358" s="140"/>
      <c r="W358" s="140"/>
      <c r="X358" s="140"/>
      <c r="Y358" s="140"/>
      <c r="Z358" s="140"/>
      <c r="AA358" s="140"/>
      <c r="AB358" s="140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</row>
    <row r="359" spans="1:44" ht="14.25" x14ac:dyDescent="0.2">
      <c r="A359" s="140"/>
      <c r="B359" s="140"/>
      <c r="C359" s="140"/>
      <c r="D359" s="140"/>
      <c r="E359" s="140"/>
      <c r="F359" s="28"/>
      <c r="G359" s="140"/>
      <c r="H359" s="140"/>
      <c r="I359" s="140"/>
      <c r="J359" s="140"/>
      <c r="K359" s="140"/>
      <c r="L359" s="140"/>
      <c r="M359" s="140"/>
      <c r="N359" s="140"/>
      <c r="O359" s="140"/>
      <c r="P359" s="140"/>
      <c r="Q359" s="140"/>
      <c r="R359" s="140"/>
      <c r="S359" s="140"/>
      <c r="T359" s="140"/>
      <c r="U359" s="140"/>
      <c r="V359" s="140"/>
      <c r="W359" s="140"/>
      <c r="X359" s="140"/>
      <c r="Y359" s="140"/>
      <c r="Z359" s="140"/>
      <c r="AA359" s="140"/>
      <c r="AB359" s="140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</row>
    <row r="360" spans="1:44" ht="14.25" x14ac:dyDescent="0.2">
      <c r="A360" s="140"/>
      <c r="B360" s="140"/>
      <c r="C360" s="140"/>
      <c r="D360" s="140"/>
      <c r="E360" s="140"/>
      <c r="F360" s="28"/>
      <c r="G360" s="140"/>
      <c r="H360" s="140"/>
      <c r="I360" s="140"/>
      <c r="J360" s="140"/>
      <c r="K360" s="140"/>
      <c r="L360" s="140"/>
      <c r="M360" s="140"/>
      <c r="N360" s="140"/>
      <c r="O360" s="140"/>
      <c r="P360" s="140"/>
      <c r="Q360" s="140"/>
      <c r="R360" s="140"/>
      <c r="S360" s="140"/>
      <c r="T360" s="140"/>
      <c r="U360" s="140"/>
      <c r="V360" s="140"/>
      <c r="W360" s="140"/>
      <c r="X360" s="140"/>
      <c r="Y360" s="140"/>
      <c r="Z360" s="140"/>
      <c r="AA360" s="140"/>
      <c r="AB360" s="140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</row>
    <row r="361" spans="1:44" ht="14.25" x14ac:dyDescent="0.2">
      <c r="A361" s="140"/>
      <c r="B361" s="140"/>
      <c r="C361" s="140"/>
      <c r="D361" s="140"/>
      <c r="E361" s="140"/>
      <c r="F361" s="28"/>
      <c r="G361" s="140"/>
      <c r="H361" s="140"/>
      <c r="I361" s="140"/>
      <c r="J361" s="140"/>
      <c r="K361" s="140"/>
      <c r="L361" s="140"/>
      <c r="M361" s="140"/>
      <c r="N361" s="140"/>
      <c r="O361" s="140"/>
      <c r="P361" s="140"/>
      <c r="Q361" s="140"/>
      <c r="R361" s="140"/>
      <c r="S361" s="140"/>
      <c r="T361" s="140"/>
      <c r="U361" s="140"/>
      <c r="V361" s="140"/>
      <c r="W361" s="140"/>
      <c r="X361" s="140"/>
      <c r="Y361" s="140"/>
      <c r="Z361" s="140"/>
      <c r="AA361" s="140"/>
      <c r="AB361" s="140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</row>
    <row r="362" spans="1:44" ht="14.25" x14ac:dyDescent="0.2">
      <c r="A362" s="140"/>
      <c r="B362" s="140"/>
      <c r="C362" s="140"/>
      <c r="D362" s="140"/>
      <c r="E362" s="140"/>
      <c r="F362" s="28"/>
      <c r="G362" s="140"/>
      <c r="H362" s="140"/>
      <c r="I362" s="140"/>
      <c r="J362" s="140"/>
      <c r="K362" s="140"/>
      <c r="L362" s="140"/>
      <c r="M362" s="140"/>
      <c r="N362" s="140"/>
      <c r="O362" s="140"/>
      <c r="P362" s="140"/>
      <c r="Q362" s="140"/>
      <c r="R362" s="140"/>
      <c r="S362" s="140"/>
      <c r="T362" s="140"/>
      <c r="U362" s="140"/>
      <c r="V362" s="140"/>
      <c r="W362" s="140"/>
      <c r="X362" s="140"/>
      <c r="Y362" s="140"/>
      <c r="Z362" s="140"/>
      <c r="AA362" s="140"/>
      <c r="AB362" s="140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</row>
    <row r="363" spans="1:44" ht="14.25" x14ac:dyDescent="0.2">
      <c r="A363" s="140"/>
      <c r="B363" s="140"/>
      <c r="C363" s="140"/>
      <c r="D363" s="140"/>
      <c r="E363" s="140"/>
      <c r="F363" s="28"/>
      <c r="G363" s="140"/>
      <c r="H363" s="140"/>
      <c r="I363" s="140"/>
      <c r="J363" s="140"/>
      <c r="K363" s="140"/>
      <c r="L363" s="140"/>
      <c r="M363" s="140"/>
      <c r="N363" s="140"/>
      <c r="O363" s="140"/>
      <c r="P363" s="140"/>
      <c r="Q363" s="140"/>
      <c r="R363" s="140"/>
      <c r="S363" s="140"/>
      <c r="T363" s="140"/>
      <c r="U363" s="140"/>
      <c r="V363" s="140"/>
      <c r="W363" s="140"/>
      <c r="X363" s="140"/>
      <c r="Y363" s="140"/>
      <c r="Z363" s="140"/>
      <c r="AA363" s="140"/>
      <c r="AB363" s="140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</row>
    <row r="364" spans="1:44" ht="14.25" x14ac:dyDescent="0.2">
      <c r="A364" s="140"/>
      <c r="B364" s="140"/>
      <c r="C364" s="140"/>
      <c r="D364" s="140"/>
      <c r="E364" s="140"/>
      <c r="F364" s="28"/>
      <c r="G364" s="140"/>
      <c r="H364" s="140"/>
      <c r="I364" s="140"/>
      <c r="J364" s="140"/>
      <c r="K364" s="140"/>
      <c r="L364" s="140"/>
      <c r="M364" s="140"/>
      <c r="N364" s="140"/>
      <c r="O364" s="140"/>
      <c r="P364" s="140"/>
      <c r="Q364" s="140"/>
      <c r="R364" s="140"/>
      <c r="S364" s="140"/>
      <c r="T364" s="140"/>
      <c r="U364" s="140"/>
      <c r="V364" s="140"/>
      <c r="W364" s="140"/>
      <c r="X364" s="140"/>
      <c r="Y364" s="140"/>
      <c r="Z364" s="140"/>
      <c r="AA364" s="140"/>
      <c r="AB364" s="140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</row>
    <row r="365" spans="1:44" ht="14.25" x14ac:dyDescent="0.2">
      <c r="A365" s="140"/>
      <c r="B365" s="140"/>
      <c r="C365" s="140"/>
      <c r="D365" s="140"/>
      <c r="E365" s="140"/>
      <c r="F365" s="28"/>
      <c r="G365" s="140"/>
      <c r="H365" s="140"/>
      <c r="I365" s="140"/>
      <c r="J365" s="140"/>
      <c r="K365" s="140"/>
      <c r="L365" s="140"/>
      <c r="M365" s="140"/>
      <c r="N365" s="140"/>
      <c r="O365" s="140"/>
      <c r="P365" s="140"/>
      <c r="Q365" s="140"/>
      <c r="R365" s="140"/>
      <c r="S365" s="140"/>
      <c r="T365" s="140"/>
      <c r="U365" s="140"/>
      <c r="V365" s="140"/>
      <c r="W365" s="140"/>
      <c r="X365" s="140"/>
      <c r="Y365" s="140"/>
      <c r="Z365" s="140"/>
      <c r="AA365" s="140"/>
      <c r="AB365" s="140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</row>
    <row r="366" spans="1:44" ht="14.25" x14ac:dyDescent="0.2">
      <c r="A366" s="140"/>
      <c r="B366" s="140"/>
      <c r="C366" s="140"/>
      <c r="D366" s="140"/>
      <c r="E366" s="140"/>
      <c r="F366" s="28"/>
      <c r="G366" s="140"/>
      <c r="H366" s="140"/>
      <c r="I366" s="140"/>
      <c r="J366" s="140"/>
      <c r="K366" s="140"/>
      <c r="L366" s="140"/>
      <c r="M366" s="140"/>
      <c r="N366" s="140"/>
      <c r="O366" s="140"/>
      <c r="P366" s="140"/>
      <c r="Q366" s="140"/>
      <c r="R366" s="140"/>
      <c r="S366" s="140"/>
      <c r="T366" s="140"/>
      <c r="U366" s="140"/>
      <c r="V366" s="140"/>
      <c r="W366" s="140"/>
      <c r="X366" s="140"/>
      <c r="Y366" s="140"/>
      <c r="Z366" s="140"/>
      <c r="AA366" s="140"/>
      <c r="AB366" s="140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</row>
    <row r="367" spans="1:44" ht="14.25" x14ac:dyDescent="0.2">
      <c r="A367" s="140"/>
      <c r="B367" s="140"/>
      <c r="C367" s="140"/>
      <c r="D367" s="140"/>
      <c r="E367" s="140"/>
      <c r="F367" s="28"/>
      <c r="G367" s="140"/>
      <c r="H367" s="140"/>
      <c r="I367" s="140"/>
      <c r="J367" s="140"/>
      <c r="K367" s="140"/>
      <c r="L367" s="140"/>
      <c r="M367" s="140"/>
      <c r="N367" s="140"/>
      <c r="O367" s="140"/>
      <c r="P367" s="140"/>
      <c r="Q367" s="140"/>
      <c r="R367" s="140"/>
      <c r="S367" s="140"/>
      <c r="T367" s="140"/>
      <c r="U367" s="140"/>
      <c r="V367" s="140"/>
      <c r="W367" s="140"/>
      <c r="X367" s="140"/>
      <c r="Y367" s="140"/>
      <c r="Z367" s="140"/>
      <c r="AA367" s="140"/>
      <c r="AB367" s="140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</row>
    <row r="368" spans="1:44" ht="14.25" x14ac:dyDescent="0.2">
      <c r="A368" s="140"/>
      <c r="B368" s="140"/>
      <c r="C368" s="140"/>
      <c r="D368" s="140"/>
      <c r="E368" s="140"/>
      <c r="F368" s="28"/>
      <c r="G368" s="140"/>
      <c r="H368" s="140"/>
      <c r="I368" s="140"/>
      <c r="J368" s="140"/>
      <c r="K368" s="140"/>
      <c r="L368" s="140"/>
      <c r="M368" s="140"/>
      <c r="N368" s="140"/>
      <c r="O368" s="140"/>
      <c r="P368" s="140"/>
      <c r="Q368" s="140"/>
      <c r="R368" s="140"/>
      <c r="S368" s="140"/>
      <c r="T368" s="140"/>
      <c r="U368" s="140"/>
      <c r="V368" s="140"/>
      <c r="W368" s="140"/>
      <c r="X368" s="140"/>
      <c r="Y368" s="140"/>
      <c r="Z368" s="140"/>
      <c r="AA368" s="140"/>
      <c r="AB368" s="140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</row>
    <row r="369" spans="1:44" ht="14.25" x14ac:dyDescent="0.2">
      <c r="A369" s="140"/>
      <c r="B369" s="140"/>
      <c r="C369" s="140"/>
      <c r="D369" s="140"/>
      <c r="E369" s="140"/>
      <c r="F369" s="28"/>
      <c r="G369" s="140"/>
      <c r="H369" s="140"/>
      <c r="I369" s="140"/>
      <c r="J369" s="140"/>
      <c r="K369" s="140"/>
      <c r="L369" s="140"/>
      <c r="M369" s="140"/>
      <c r="N369" s="140"/>
      <c r="O369" s="140"/>
      <c r="P369" s="140"/>
      <c r="Q369" s="140"/>
      <c r="R369" s="140"/>
      <c r="S369" s="140"/>
      <c r="T369" s="140"/>
      <c r="U369" s="140"/>
      <c r="V369" s="140"/>
      <c r="W369" s="140"/>
      <c r="X369" s="140"/>
      <c r="Y369" s="140"/>
      <c r="Z369" s="140"/>
      <c r="AA369" s="140"/>
      <c r="AB369" s="140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</row>
    <row r="370" spans="1:44" ht="14.25" x14ac:dyDescent="0.2">
      <c r="A370" s="140"/>
      <c r="B370" s="140"/>
      <c r="C370" s="140"/>
      <c r="D370" s="140"/>
      <c r="E370" s="140"/>
      <c r="F370" s="28"/>
      <c r="G370" s="140"/>
      <c r="H370" s="140"/>
      <c r="I370" s="140"/>
      <c r="J370" s="140"/>
      <c r="K370" s="140"/>
      <c r="L370" s="140"/>
      <c r="M370" s="140"/>
      <c r="N370" s="140"/>
      <c r="O370" s="140"/>
      <c r="P370" s="140"/>
      <c r="Q370" s="140"/>
      <c r="R370" s="140"/>
      <c r="S370" s="140"/>
      <c r="T370" s="140"/>
      <c r="U370" s="140"/>
      <c r="V370" s="140"/>
      <c r="W370" s="140"/>
      <c r="X370" s="140"/>
      <c r="Y370" s="140"/>
      <c r="Z370" s="140"/>
      <c r="AA370" s="140"/>
      <c r="AB370" s="140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</row>
    <row r="371" spans="1:44" ht="14.25" x14ac:dyDescent="0.2">
      <c r="A371" s="140"/>
      <c r="B371" s="140"/>
      <c r="C371" s="140"/>
      <c r="D371" s="140"/>
      <c r="E371" s="140"/>
      <c r="F371" s="28"/>
      <c r="G371" s="140"/>
      <c r="H371" s="140"/>
      <c r="I371" s="140"/>
      <c r="J371" s="140"/>
      <c r="K371" s="140"/>
      <c r="L371" s="140"/>
      <c r="M371" s="140"/>
      <c r="N371" s="140"/>
      <c r="O371" s="140"/>
      <c r="P371" s="140"/>
      <c r="Q371" s="140"/>
      <c r="R371" s="140"/>
      <c r="S371" s="140"/>
      <c r="T371" s="140"/>
      <c r="U371" s="140"/>
      <c r="V371" s="140"/>
      <c r="W371" s="140"/>
      <c r="X371" s="140"/>
      <c r="Y371" s="140"/>
      <c r="Z371" s="140"/>
      <c r="AA371" s="140"/>
      <c r="AB371" s="140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</row>
    <row r="372" spans="1:44" ht="14.25" x14ac:dyDescent="0.2">
      <c r="A372" s="140"/>
      <c r="B372" s="140"/>
      <c r="C372" s="140"/>
      <c r="D372" s="140"/>
      <c r="E372" s="140"/>
      <c r="F372" s="28"/>
      <c r="G372" s="140"/>
      <c r="H372" s="140"/>
      <c r="I372" s="140"/>
      <c r="J372" s="140"/>
      <c r="K372" s="140"/>
      <c r="L372" s="140"/>
      <c r="M372" s="140"/>
      <c r="N372" s="140"/>
      <c r="O372" s="140"/>
      <c r="P372" s="140"/>
      <c r="Q372" s="140"/>
      <c r="R372" s="140"/>
      <c r="S372" s="140"/>
      <c r="T372" s="140"/>
      <c r="U372" s="140"/>
      <c r="V372" s="140"/>
      <c r="W372" s="140"/>
      <c r="X372" s="140"/>
      <c r="Y372" s="140"/>
      <c r="Z372" s="140"/>
      <c r="AA372" s="140"/>
      <c r="AB372" s="140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</row>
    <row r="373" spans="1:44" ht="14.25" x14ac:dyDescent="0.2">
      <c r="A373" s="140"/>
      <c r="B373" s="140"/>
      <c r="C373" s="140"/>
      <c r="D373" s="140"/>
      <c r="E373" s="140"/>
      <c r="F373" s="28"/>
      <c r="G373" s="140"/>
      <c r="H373" s="140"/>
      <c r="I373" s="140"/>
      <c r="J373" s="140"/>
      <c r="K373" s="140"/>
      <c r="L373" s="140"/>
      <c r="M373" s="140"/>
      <c r="N373" s="140"/>
      <c r="O373" s="140"/>
      <c r="P373" s="140"/>
      <c r="Q373" s="140"/>
      <c r="R373" s="140"/>
      <c r="S373" s="140"/>
      <c r="T373" s="140"/>
      <c r="U373" s="140"/>
      <c r="V373" s="140"/>
      <c r="W373" s="140"/>
      <c r="X373" s="140"/>
      <c r="Y373" s="140"/>
      <c r="Z373" s="140"/>
      <c r="AA373" s="140"/>
      <c r="AB373" s="140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</row>
    <row r="374" spans="1:44" ht="14.25" x14ac:dyDescent="0.2">
      <c r="A374" s="140"/>
      <c r="B374" s="140"/>
      <c r="C374" s="140"/>
      <c r="D374" s="140"/>
      <c r="E374" s="140"/>
      <c r="F374" s="28"/>
      <c r="G374" s="140"/>
      <c r="H374" s="140"/>
      <c r="I374" s="140"/>
      <c r="J374" s="140"/>
      <c r="K374" s="140"/>
      <c r="L374" s="140"/>
      <c r="M374" s="140"/>
      <c r="N374" s="140"/>
      <c r="O374" s="140"/>
      <c r="P374" s="140"/>
      <c r="Q374" s="140"/>
      <c r="R374" s="140"/>
      <c r="S374" s="140"/>
      <c r="T374" s="140"/>
      <c r="U374" s="140"/>
      <c r="V374" s="140"/>
      <c r="W374" s="140"/>
      <c r="X374" s="140"/>
      <c r="Y374" s="140"/>
      <c r="Z374" s="140"/>
      <c r="AA374" s="140"/>
      <c r="AB374" s="140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</row>
    <row r="375" spans="1:44" ht="14.25" x14ac:dyDescent="0.2">
      <c r="A375" s="140"/>
      <c r="B375" s="140"/>
      <c r="C375" s="140"/>
      <c r="D375" s="140"/>
      <c r="E375" s="140"/>
      <c r="F375" s="28"/>
      <c r="G375" s="140"/>
      <c r="H375" s="140"/>
      <c r="I375" s="140"/>
      <c r="J375" s="140"/>
      <c r="K375" s="140"/>
      <c r="L375" s="140"/>
      <c r="M375" s="140"/>
      <c r="N375" s="140"/>
      <c r="O375" s="140"/>
      <c r="P375" s="140"/>
      <c r="Q375" s="140"/>
      <c r="R375" s="140"/>
      <c r="S375" s="140"/>
      <c r="T375" s="140"/>
      <c r="U375" s="140"/>
      <c r="V375" s="140"/>
      <c r="W375" s="140"/>
      <c r="X375" s="140"/>
      <c r="Y375" s="140"/>
      <c r="Z375" s="140"/>
      <c r="AA375" s="140"/>
      <c r="AB375" s="140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</row>
    <row r="376" spans="1:44" ht="14.25" x14ac:dyDescent="0.2">
      <c r="A376" s="140"/>
      <c r="B376" s="140"/>
      <c r="C376" s="140"/>
      <c r="D376" s="140"/>
      <c r="E376" s="140"/>
      <c r="F376" s="28"/>
      <c r="G376" s="140"/>
      <c r="H376" s="140"/>
      <c r="I376" s="140"/>
      <c r="J376" s="140"/>
      <c r="K376" s="140"/>
      <c r="L376" s="140"/>
      <c r="M376" s="140"/>
      <c r="N376" s="140"/>
      <c r="O376" s="140"/>
      <c r="P376" s="140"/>
      <c r="Q376" s="140"/>
      <c r="R376" s="140"/>
      <c r="S376" s="140"/>
      <c r="T376" s="140"/>
      <c r="U376" s="140"/>
      <c r="V376" s="140"/>
      <c r="W376" s="140"/>
      <c r="X376" s="140"/>
      <c r="Y376" s="140"/>
      <c r="Z376" s="140"/>
      <c r="AA376" s="140"/>
      <c r="AB376" s="140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</row>
    <row r="377" spans="1:44" ht="14.25" x14ac:dyDescent="0.2">
      <c r="A377" s="140"/>
      <c r="B377" s="140"/>
      <c r="C377" s="140"/>
      <c r="D377" s="140"/>
      <c r="E377" s="140"/>
      <c r="F377" s="28"/>
      <c r="G377" s="140"/>
      <c r="H377" s="140"/>
      <c r="I377" s="140"/>
      <c r="J377" s="140"/>
      <c r="K377" s="140"/>
      <c r="L377" s="140"/>
      <c r="M377" s="140"/>
      <c r="N377" s="140"/>
      <c r="O377" s="140"/>
      <c r="P377" s="140"/>
      <c r="Q377" s="140"/>
      <c r="R377" s="140"/>
      <c r="S377" s="140"/>
      <c r="T377" s="140"/>
      <c r="U377" s="140"/>
      <c r="V377" s="140"/>
      <c r="W377" s="140"/>
      <c r="X377" s="140"/>
      <c r="Y377" s="140"/>
      <c r="Z377" s="140"/>
      <c r="AA377" s="140"/>
      <c r="AB377" s="140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</row>
    <row r="378" spans="1:44" ht="14.25" x14ac:dyDescent="0.2">
      <c r="A378" s="140"/>
      <c r="B378" s="140"/>
      <c r="C378" s="140"/>
      <c r="D378" s="140"/>
      <c r="E378" s="140"/>
      <c r="F378" s="28"/>
      <c r="G378" s="140"/>
      <c r="H378" s="140"/>
      <c r="I378" s="140"/>
      <c r="J378" s="140"/>
      <c r="K378" s="140"/>
      <c r="L378" s="140"/>
      <c r="M378" s="140"/>
      <c r="N378" s="140"/>
      <c r="O378" s="140"/>
      <c r="P378" s="140"/>
      <c r="Q378" s="140"/>
      <c r="R378" s="140"/>
      <c r="S378" s="140"/>
      <c r="T378" s="140"/>
      <c r="U378" s="140"/>
      <c r="V378" s="140"/>
      <c r="W378" s="140"/>
      <c r="X378" s="140"/>
      <c r="Y378" s="140"/>
      <c r="Z378" s="140"/>
      <c r="AA378" s="140"/>
      <c r="AB378" s="140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</row>
    <row r="379" spans="1:44" ht="14.25" x14ac:dyDescent="0.2">
      <c r="A379" s="140"/>
      <c r="B379" s="140"/>
      <c r="C379" s="140"/>
      <c r="D379" s="140"/>
      <c r="E379" s="140"/>
      <c r="F379" s="28"/>
      <c r="G379" s="140"/>
      <c r="H379" s="140"/>
      <c r="I379" s="140"/>
      <c r="J379" s="140"/>
      <c r="K379" s="140"/>
      <c r="L379" s="140"/>
      <c r="M379" s="140"/>
      <c r="N379" s="140"/>
      <c r="O379" s="140"/>
      <c r="P379" s="140"/>
      <c r="Q379" s="140"/>
      <c r="R379" s="140"/>
      <c r="S379" s="140"/>
      <c r="T379" s="140"/>
      <c r="U379" s="140"/>
      <c r="V379" s="140"/>
      <c r="W379" s="140"/>
      <c r="X379" s="140"/>
      <c r="Y379" s="140"/>
      <c r="Z379" s="140"/>
      <c r="AA379" s="140"/>
      <c r="AB379" s="140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</row>
    <row r="380" spans="1:44" ht="14.25" x14ac:dyDescent="0.2">
      <c r="A380" s="140"/>
      <c r="B380" s="140"/>
      <c r="C380" s="140"/>
      <c r="D380" s="140"/>
      <c r="E380" s="140"/>
      <c r="F380" s="28"/>
      <c r="G380" s="140"/>
      <c r="H380" s="140"/>
      <c r="I380" s="140"/>
      <c r="J380" s="140"/>
      <c r="K380" s="140"/>
      <c r="L380" s="140"/>
      <c r="M380" s="140"/>
      <c r="N380" s="140"/>
      <c r="O380" s="140"/>
      <c r="P380" s="140"/>
      <c r="Q380" s="140"/>
      <c r="R380" s="140"/>
      <c r="S380" s="140"/>
      <c r="T380" s="140"/>
      <c r="U380" s="140"/>
      <c r="V380" s="140"/>
      <c r="W380" s="140"/>
      <c r="X380" s="140"/>
      <c r="Y380" s="140"/>
      <c r="Z380" s="140"/>
      <c r="AA380" s="140"/>
      <c r="AB380" s="140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</row>
    <row r="381" spans="1:44" ht="14.25" x14ac:dyDescent="0.2">
      <c r="A381" s="140"/>
      <c r="B381" s="140"/>
      <c r="C381" s="140"/>
      <c r="D381" s="140"/>
      <c r="E381" s="140"/>
      <c r="F381" s="28"/>
      <c r="G381" s="140"/>
      <c r="H381" s="140"/>
      <c r="I381" s="140"/>
      <c r="J381" s="140"/>
      <c r="K381" s="140"/>
      <c r="L381" s="140"/>
      <c r="M381" s="140"/>
      <c r="N381" s="140"/>
      <c r="O381" s="140"/>
      <c r="P381" s="140"/>
      <c r="Q381" s="140"/>
      <c r="R381" s="140"/>
      <c r="S381" s="140"/>
      <c r="T381" s="140"/>
      <c r="U381" s="140"/>
      <c r="V381" s="140"/>
      <c r="W381" s="140"/>
      <c r="X381" s="140"/>
      <c r="Y381" s="140"/>
      <c r="Z381" s="140"/>
      <c r="AA381" s="140"/>
      <c r="AB381" s="140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</row>
    <row r="382" spans="1:44" ht="14.25" x14ac:dyDescent="0.2">
      <c r="A382" s="140"/>
      <c r="B382" s="140"/>
      <c r="C382" s="140"/>
      <c r="D382" s="140"/>
      <c r="E382" s="140"/>
      <c r="F382" s="28"/>
      <c r="G382" s="140"/>
      <c r="H382" s="140"/>
      <c r="I382" s="140"/>
      <c r="J382" s="140"/>
      <c r="K382" s="140"/>
      <c r="L382" s="140"/>
      <c r="M382" s="140"/>
      <c r="N382" s="140"/>
      <c r="O382" s="140"/>
      <c r="P382" s="140"/>
      <c r="Q382" s="140"/>
      <c r="R382" s="140"/>
      <c r="S382" s="140"/>
      <c r="T382" s="140"/>
      <c r="U382" s="140"/>
      <c r="V382" s="140"/>
      <c r="W382" s="140"/>
      <c r="X382" s="140"/>
      <c r="Y382" s="140"/>
      <c r="Z382" s="140"/>
      <c r="AA382" s="140"/>
      <c r="AB382" s="140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</row>
    <row r="383" spans="1:44" ht="14.25" x14ac:dyDescent="0.2">
      <c r="A383" s="140"/>
      <c r="B383" s="140"/>
      <c r="C383" s="140"/>
      <c r="D383" s="140"/>
      <c r="E383" s="140"/>
      <c r="F383" s="28"/>
      <c r="G383" s="140"/>
      <c r="H383" s="140"/>
      <c r="I383" s="140"/>
      <c r="J383" s="140"/>
      <c r="K383" s="140"/>
      <c r="L383" s="140"/>
      <c r="M383" s="140"/>
      <c r="N383" s="140"/>
      <c r="O383" s="140"/>
      <c r="P383" s="140"/>
      <c r="Q383" s="140"/>
      <c r="R383" s="140"/>
      <c r="S383" s="140"/>
      <c r="T383" s="140"/>
      <c r="U383" s="140"/>
      <c r="V383" s="140"/>
      <c r="W383" s="140"/>
      <c r="X383" s="140"/>
      <c r="Y383" s="140"/>
      <c r="Z383" s="140"/>
      <c r="AA383" s="140"/>
      <c r="AB383" s="140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</row>
    <row r="384" spans="1:44" ht="14.25" x14ac:dyDescent="0.2">
      <c r="A384" s="140"/>
      <c r="B384" s="140"/>
      <c r="C384" s="140"/>
      <c r="D384" s="140"/>
      <c r="E384" s="140"/>
      <c r="F384" s="28"/>
      <c r="G384" s="140"/>
      <c r="H384" s="140"/>
      <c r="I384" s="140"/>
      <c r="J384" s="140"/>
      <c r="K384" s="140"/>
      <c r="L384" s="140"/>
      <c r="M384" s="140"/>
      <c r="N384" s="140"/>
      <c r="O384" s="140"/>
      <c r="P384" s="140"/>
      <c r="Q384" s="140"/>
      <c r="R384" s="140"/>
      <c r="S384" s="140"/>
      <c r="T384" s="140"/>
      <c r="U384" s="140"/>
      <c r="V384" s="140"/>
      <c r="W384" s="140"/>
      <c r="X384" s="140"/>
      <c r="Y384" s="140"/>
      <c r="Z384" s="140"/>
      <c r="AA384" s="140"/>
      <c r="AB384" s="140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</row>
    <row r="385" spans="1:44" ht="14.25" x14ac:dyDescent="0.2">
      <c r="A385" s="140"/>
      <c r="B385" s="140"/>
      <c r="C385" s="140"/>
      <c r="D385" s="140"/>
      <c r="E385" s="140"/>
      <c r="F385" s="28"/>
      <c r="G385" s="140"/>
      <c r="H385" s="140"/>
      <c r="I385" s="140"/>
      <c r="J385" s="140"/>
      <c r="K385" s="140"/>
      <c r="L385" s="140"/>
      <c r="M385" s="140"/>
      <c r="N385" s="140"/>
      <c r="O385" s="140"/>
      <c r="P385" s="140"/>
      <c r="Q385" s="140"/>
      <c r="R385" s="140"/>
      <c r="S385" s="140"/>
      <c r="T385" s="140"/>
      <c r="U385" s="140"/>
      <c r="V385" s="140"/>
      <c r="W385" s="140"/>
      <c r="X385" s="140"/>
      <c r="Y385" s="140"/>
      <c r="Z385" s="140"/>
      <c r="AA385" s="140"/>
      <c r="AB385" s="140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</row>
    <row r="386" spans="1:44" ht="14.25" x14ac:dyDescent="0.2">
      <c r="A386" s="140"/>
      <c r="B386" s="140"/>
      <c r="C386" s="140"/>
      <c r="D386" s="140"/>
      <c r="E386" s="140"/>
      <c r="F386" s="28"/>
      <c r="G386" s="140"/>
      <c r="H386" s="140"/>
      <c r="I386" s="140"/>
      <c r="J386" s="140"/>
      <c r="K386" s="140"/>
      <c r="L386" s="140"/>
      <c r="M386" s="140"/>
      <c r="N386" s="140"/>
      <c r="O386" s="140"/>
      <c r="P386" s="140"/>
      <c r="Q386" s="140"/>
      <c r="R386" s="140"/>
      <c r="S386" s="140"/>
      <c r="T386" s="140"/>
      <c r="U386" s="140"/>
      <c r="V386" s="140"/>
      <c r="W386" s="140"/>
      <c r="X386" s="140"/>
      <c r="Y386" s="140"/>
      <c r="Z386" s="140"/>
      <c r="AA386" s="140"/>
      <c r="AB386" s="140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</row>
    <row r="387" spans="1:44" ht="14.25" x14ac:dyDescent="0.2">
      <c r="A387" s="140"/>
      <c r="B387" s="140"/>
      <c r="C387" s="140"/>
      <c r="D387" s="140"/>
      <c r="E387" s="140"/>
      <c r="F387" s="28"/>
      <c r="G387" s="140"/>
      <c r="H387" s="140"/>
      <c r="I387" s="140"/>
      <c r="J387" s="140"/>
      <c r="K387" s="140"/>
      <c r="L387" s="140"/>
      <c r="M387" s="140"/>
      <c r="N387" s="140"/>
      <c r="O387" s="140"/>
      <c r="P387" s="140"/>
      <c r="Q387" s="140"/>
      <c r="R387" s="140"/>
      <c r="S387" s="140"/>
      <c r="T387" s="140"/>
      <c r="U387" s="140"/>
      <c r="V387" s="140"/>
      <c r="W387" s="140"/>
      <c r="X387" s="140"/>
      <c r="Y387" s="140"/>
      <c r="Z387" s="140"/>
      <c r="AA387" s="140"/>
      <c r="AB387" s="140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</row>
    <row r="388" spans="1:44" ht="14.25" x14ac:dyDescent="0.2">
      <c r="A388" s="140"/>
      <c r="B388" s="140"/>
      <c r="C388" s="140"/>
      <c r="D388" s="140"/>
      <c r="E388" s="140"/>
      <c r="F388" s="28"/>
      <c r="G388" s="140"/>
      <c r="H388" s="140"/>
      <c r="I388" s="140"/>
      <c r="J388" s="140"/>
      <c r="K388" s="140"/>
      <c r="L388" s="140"/>
      <c r="M388" s="140"/>
      <c r="N388" s="140"/>
      <c r="O388" s="140"/>
      <c r="P388" s="140"/>
      <c r="Q388" s="140"/>
      <c r="R388" s="140"/>
      <c r="S388" s="140"/>
      <c r="T388" s="140"/>
      <c r="U388" s="140"/>
      <c r="V388" s="140"/>
      <c r="W388" s="140"/>
      <c r="X388" s="140"/>
      <c r="Y388" s="140"/>
      <c r="Z388" s="140"/>
      <c r="AA388" s="140"/>
      <c r="AB388" s="140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</row>
    <row r="389" spans="1:44" ht="14.25" x14ac:dyDescent="0.2">
      <c r="A389" s="140"/>
      <c r="B389" s="140"/>
      <c r="C389" s="140"/>
      <c r="D389" s="140"/>
      <c r="E389" s="140"/>
      <c r="F389" s="28"/>
      <c r="G389" s="140"/>
      <c r="H389" s="140"/>
      <c r="I389" s="140"/>
      <c r="J389" s="140"/>
      <c r="K389" s="140"/>
      <c r="L389" s="140"/>
      <c r="M389" s="140"/>
      <c r="N389" s="140"/>
      <c r="O389" s="140"/>
      <c r="P389" s="140"/>
      <c r="Q389" s="140"/>
      <c r="R389" s="140"/>
      <c r="S389" s="140"/>
      <c r="T389" s="140"/>
      <c r="U389" s="140"/>
      <c r="V389" s="140"/>
      <c r="W389" s="140"/>
      <c r="X389" s="140"/>
      <c r="Y389" s="140"/>
      <c r="Z389" s="140"/>
      <c r="AA389" s="140"/>
      <c r="AB389" s="140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</row>
    <row r="390" spans="1:44" ht="14.25" x14ac:dyDescent="0.2">
      <c r="A390" s="140"/>
      <c r="B390" s="140"/>
      <c r="C390" s="140"/>
      <c r="D390" s="140"/>
      <c r="E390" s="140"/>
      <c r="F390" s="28"/>
      <c r="G390" s="140"/>
      <c r="H390" s="140"/>
      <c r="I390" s="140"/>
      <c r="J390" s="140"/>
      <c r="K390" s="140"/>
      <c r="L390" s="140"/>
      <c r="M390" s="140"/>
      <c r="N390" s="140"/>
      <c r="O390" s="140"/>
      <c r="P390" s="140"/>
      <c r="Q390" s="140"/>
      <c r="R390" s="140"/>
      <c r="S390" s="140"/>
      <c r="T390" s="140"/>
      <c r="U390" s="140"/>
      <c r="V390" s="140"/>
      <c r="W390" s="140"/>
      <c r="X390" s="140"/>
      <c r="Y390" s="140"/>
      <c r="Z390" s="140"/>
      <c r="AA390" s="140"/>
      <c r="AB390" s="140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</row>
    <row r="391" spans="1:44" ht="14.25" x14ac:dyDescent="0.2">
      <c r="A391" s="140"/>
      <c r="B391" s="140"/>
      <c r="C391" s="140"/>
      <c r="D391" s="140"/>
      <c r="E391" s="140"/>
      <c r="F391" s="28"/>
      <c r="G391" s="140"/>
      <c r="H391" s="140"/>
      <c r="I391" s="140"/>
      <c r="J391" s="140"/>
      <c r="K391" s="140"/>
      <c r="L391" s="140"/>
      <c r="M391" s="140"/>
      <c r="N391" s="140"/>
      <c r="O391" s="140"/>
      <c r="P391" s="140"/>
      <c r="Q391" s="140"/>
      <c r="R391" s="140"/>
      <c r="S391" s="140"/>
      <c r="T391" s="140"/>
      <c r="U391" s="140"/>
      <c r="V391" s="140"/>
      <c r="W391" s="140"/>
      <c r="X391" s="140"/>
      <c r="Y391" s="140"/>
      <c r="Z391" s="140"/>
      <c r="AA391" s="140"/>
      <c r="AB391" s="140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</row>
    <row r="392" spans="1:44" ht="14.25" x14ac:dyDescent="0.2">
      <c r="A392" s="140"/>
      <c r="B392" s="140"/>
      <c r="C392" s="140"/>
      <c r="D392" s="140"/>
      <c r="E392" s="140"/>
      <c r="F392" s="28"/>
      <c r="G392" s="140"/>
      <c r="H392" s="140"/>
      <c r="I392" s="140"/>
      <c r="J392" s="140"/>
      <c r="K392" s="140"/>
      <c r="L392" s="140"/>
      <c r="M392" s="140"/>
      <c r="N392" s="140"/>
      <c r="O392" s="140"/>
      <c r="P392" s="140"/>
      <c r="Q392" s="140"/>
      <c r="R392" s="140"/>
      <c r="S392" s="140"/>
      <c r="T392" s="140"/>
      <c r="U392" s="140"/>
      <c r="V392" s="140"/>
      <c r="W392" s="140"/>
      <c r="X392" s="140"/>
      <c r="Y392" s="140"/>
      <c r="Z392" s="140"/>
      <c r="AA392" s="140"/>
      <c r="AB392" s="140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</row>
    <row r="393" spans="1:44" ht="14.25" x14ac:dyDescent="0.2">
      <c r="A393" s="140"/>
      <c r="B393" s="140"/>
      <c r="C393" s="140"/>
      <c r="D393" s="140"/>
      <c r="E393" s="140"/>
      <c r="F393" s="28"/>
      <c r="G393" s="140"/>
      <c r="H393" s="140"/>
      <c r="I393" s="140"/>
      <c r="J393" s="140"/>
      <c r="K393" s="140"/>
      <c r="L393" s="140"/>
      <c r="M393" s="140"/>
      <c r="N393" s="140"/>
      <c r="O393" s="140"/>
      <c r="P393" s="140"/>
      <c r="Q393" s="140"/>
      <c r="R393" s="140"/>
      <c r="S393" s="140"/>
      <c r="T393" s="140"/>
      <c r="U393" s="140"/>
      <c r="V393" s="140"/>
      <c r="W393" s="140"/>
      <c r="X393" s="140"/>
      <c r="Y393" s="140"/>
      <c r="Z393" s="140"/>
      <c r="AA393" s="140"/>
      <c r="AB393" s="140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</row>
    <row r="394" spans="1:44" ht="14.25" x14ac:dyDescent="0.2">
      <c r="A394" s="140"/>
      <c r="B394" s="140"/>
      <c r="C394" s="140"/>
      <c r="D394" s="140"/>
      <c r="E394" s="140"/>
      <c r="F394" s="28"/>
      <c r="G394" s="140"/>
      <c r="H394" s="140"/>
      <c r="I394" s="140"/>
      <c r="J394" s="140"/>
      <c r="K394" s="140"/>
      <c r="L394" s="140"/>
      <c r="M394" s="140"/>
      <c r="N394" s="140"/>
      <c r="O394" s="140"/>
      <c r="P394" s="140"/>
      <c r="Q394" s="140"/>
      <c r="R394" s="140"/>
      <c r="S394" s="140"/>
      <c r="T394" s="140"/>
      <c r="U394" s="140"/>
      <c r="V394" s="140"/>
      <c r="W394" s="140"/>
      <c r="X394" s="140"/>
      <c r="Y394" s="140"/>
      <c r="Z394" s="140"/>
      <c r="AA394" s="140"/>
      <c r="AB394" s="140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</row>
    <row r="395" spans="1:44" ht="14.25" x14ac:dyDescent="0.2">
      <c r="A395" s="140"/>
      <c r="B395" s="140"/>
      <c r="C395" s="140"/>
      <c r="D395" s="140"/>
      <c r="E395" s="140"/>
      <c r="F395" s="28"/>
      <c r="G395" s="140"/>
      <c r="H395" s="140"/>
      <c r="I395" s="140"/>
      <c r="J395" s="140"/>
      <c r="K395" s="140"/>
      <c r="L395" s="140"/>
      <c r="M395" s="140"/>
      <c r="N395" s="140"/>
      <c r="O395" s="140"/>
      <c r="P395" s="140"/>
      <c r="Q395" s="140"/>
      <c r="R395" s="140"/>
      <c r="S395" s="140"/>
      <c r="T395" s="140"/>
      <c r="U395" s="140"/>
      <c r="V395" s="140"/>
      <c r="W395" s="140"/>
      <c r="X395" s="140"/>
      <c r="Y395" s="140"/>
      <c r="Z395" s="140"/>
      <c r="AA395" s="140"/>
      <c r="AB395" s="140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</row>
    <row r="396" spans="1:44" ht="14.25" x14ac:dyDescent="0.2">
      <c r="A396" s="140"/>
      <c r="B396" s="140"/>
      <c r="C396" s="140"/>
      <c r="D396" s="140"/>
      <c r="E396" s="140"/>
      <c r="F396" s="28"/>
      <c r="G396" s="140"/>
      <c r="H396" s="140"/>
      <c r="I396" s="140"/>
      <c r="J396" s="140"/>
      <c r="K396" s="140"/>
      <c r="L396" s="140"/>
      <c r="M396" s="140"/>
      <c r="N396" s="140"/>
      <c r="O396" s="140"/>
      <c r="P396" s="140"/>
      <c r="Q396" s="140"/>
      <c r="R396" s="140"/>
      <c r="S396" s="140"/>
      <c r="T396" s="140"/>
      <c r="U396" s="140"/>
      <c r="V396" s="140"/>
      <c r="W396" s="140"/>
      <c r="X396" s="140"/>
      <c r="Y396" s="140"/>
      <c r="Z396" s="140"/>
      <c r="AA396" s="140"/>
      <c r="AB396" s="140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</row>
    <row r="397" spans="1:44" ht="14.25" x14ac:dyDescent="0.2">
      <c r="A397" s="140"/>
      <c r="B397" s="140"/>
      <c r="C397" s="140"/>
      <c r="D397" s="140"/>
      <c r="E397" s="140"/>
      <c r="F397" s="28"/>
      <c r="G397" s="140"/>
      <c r="H397" s="140"/>
      <c r="I397" s="140"/>
      <c r="J397" s="140"/>
      <c r="K397" s="140"/>
      <c r="L397" s="140"/>
      <c r="M397" s="140"/>
      <c r="N397" s="140"/>
      <c r="O397" s="140"/>
      <c r="P397" s="140"/>
      <c r="Q397" s="140"/>
      <c r="R397" s="140"/>
      <c r="S397" s="140"/>
      <c r="T397" s="140"/>
      <c r="U397" s="140"/>
      <c r="V397" s="140"/>
      <c r="W397" s="140"/>
      <c r="X397" s="140"/>
      <c r="Y397" s="140"/>
      <c r="Z397" s="140"/>
      <c r="AA397" s="140"/>
      <c r="AB397" s="140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</row>
    <row r="398" spans="1:44" ht="14.25" x14ac:dyDescent="0.2">
      <c r="A398" s="140"/>
      <c r="B398" s="140"/>
      <c r="C398" s="140"/>
      <c r="D398" s="140"/>
      <c r="E398" s="140"/>
      <c r="F398" s="28"/>
      <c r="G398" s="140"/>
      <c r="H398" s="140"/>
      <c r="I398" s="140"/>
      <c r="J398" s="140"/>
      <c r="K398" s="140"/>
      <c r="L398" s="140"/>
      <c r="M398" s="140"/>
      <c r="N398" s="140"/>
      <c r="O398" s="140"/>
      <c r="P398" s="140"/>
      <c r="Q398" s="140"/>
      <c r="R398" s="140"/>
      <c r="S398" s="140"/>
      <c r="T398" s="140"/>
      <c r="U398" s="140"/>
      <c r="V398" s="140"/>
      <c r="W398" s="140"/>
      <c r="X398" s="140"/>
      <c r="Y398" s="140"/>
      <c r="Z398" s="140"/>
      <c r="AA398" s="140"/>
      <c r="AB398" s="140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</row>
    <row r="399" spans="1:44" ht="14.25" x14ac:dyDescent="0.2">
      <c r="A399" s="140"/>
      <c r="B399" s="140"/>
      <c r="C399" s="140"/>
      <c r="D399" s="140"/>
      <c r="E399" s="140"/>
      <c r="F399" s="28"/>
      <c r="G399" s="140"/>
      <c r="H399" s="140"/>
      <c r="I399" s="140"/>
      <c r="J399" s="140"/>
      <c r="K399" s="140"/>
      <c r="L399" s="140"/>
      <c r="M399" s="140"/>
      <c r="N399" s="140"/>
      <c r="O399" s="140"/>
      <c r="P399" s="140"/>
      <c r="Q399" s="140"/>
      <c r="R399" s="140"/>
      <c r="S399" s="140"/>
      <c r="T399" s="140"/>
      <c r="U399" s="140"/>
      <c r="V399" s="140"/>
      <c r="W399" s="140"/>
      <c r="X399" s="140"/>
      <c r="Y399" s="140"/>
      <c r="Z399" s="140"/>
      <c r="AA399" s="140"/>
      <c r="AB399" s="140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</row>
    <row r="400" spans="1:44" ht="14.25" x14ac:dyDescent="0.2">
      <c r="A400" s="140"/>
      <c r="B400" s="140"/>
      <c r="C400" s="140"/>
      <c r="D400" s="140"/>
      <c r="E400" s="140"/>
      <c r="F400" s="28"/>
      <c r="G400" s="140"/>
      <c r="H400" s="140"/>
      <c r="I400" s="140"/>
      <c r="J400" s="140"/>
      <c r="K400" s="140"/>
      <c r="L400" s="140"/>
      <c r="M400" s="140"/>
      <c r="N400" s="140"/>
      <c r="O400" s="140"/>
      <c r="P400" s="140"/>
      <c r="Q400" s="140"/>
      <c r="R400" s="140"/>
      <c r="S400" s="140"/>
      <c r="T400" s="140"/>
      <c r="U400" s="140"/>
      <c r="V400" s="140"/>
      <c r="W400" s="140"/>
      <c r="X400" s="140"/>
      <c r="Y400" s="140"/>
      <c r="Z400" s="140"/>
      <c r="AA400" s="140"/>
      <c r="AB400" s="140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</row>
    <row r="401" spans="1:44" ht="14.25" x14ac:dyDescent="0.2">
      <c r="A401" s="140"/>
      <c r="B401" s="140"/>
      <c r="C401" s="140"/>
      <c r="D401" s="140"/>
      <c r="E401" s="140"/>
      <c r="F401" s="28"/>
      <c r="G401" s="140"/>
      <c r="H401" s="140"/>
      <c r="I401" s="140"/>
      <c r="J401" s="140"/>
      <c r="K401" s="140"/>
      <c r="L401" s="140"/>
      <c r="M401" s="140"/>
      <c r="N401" s="140"/>
      <c r="O401" s="140"/>
      <c r="P401" s="140"/>
      <c r="Q401" s="140"/>
      <c r="R401" s="140"/>
      <c r="S401" s="140"/>
      <c r="T401" s="140"/>
      <c r="U401" s="140"/>
      <c r="V401" s="140"/>
      <c r="W401" s="140"/>
      <c r="X401" s="140"/>
      <c r="Y401" s="140"/>
      <c r="Z401" s="140"/>
      <c r="AA401" s="140"/>
      <c r="AB401" s="140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</row>
    <row r="402" spans="1:44" ht="14.25" x14ac:dyDescent="0.2">
      <c r="A402" s="140"/>
      <c r="B402" s="140"/>
      <c r="C402" s="140"/>
      <c r="D402" s="140"/>
      <c r="E402" s="140"/>
      <c r="F402" s="28"/>
      <c r="G402" s="140"/>
      <c r="H402" s="140"/>
      <c r="I402" s="140"/>
      <c r="J402" s="140"/>
      <c r="K402" s="140"/>
      <c r="L402" s="140"/>
      <c r="M402" s="140"/>
      <c r="N402" s="140"/>
      <c r="O402" s="140"/>
      <c r="P402" s="140"/>
      <c r="Q402" s="140"/>
      <c r="R402" s="140"/>
      <c r="S402" s="140"/>
      <c r="T402" s="140"/>
      <c r="U402" s="140"/>
      <c r="V402" s="140"/>
      <c r="W402" s="140"/>
      <c r="X402" s="140"/>
      <c r="Y402" s="140"/>
      <c r="Z402" s="140"/>
      <c r="AA402" s="140"/>
      <c r="AB402" s="140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</row>
    <row r="403" spans="1:44" ht="14.25" x14ac:dyDescent="0.2">
      <c r="A403" s="140"/>
      <c r="B403" s="140"/>
      <c r="C403" s="140"/>
      <c r="D403" s="140"/>
      <c r="E403" s="140"/>
      <c r="F403" s="28"/>
      <c r="G403" s="140"/>
      <c r="H403" s="140"/>
      <c r="I403" s="140"/>
      <c r="J403" s="140"/>
      <c r="K403" s="140"/>
      <c r="L403" s="140"/>
      <c r="M403" s="140"/>
      <c r="N403" s="140"/>
      <c r="O403" s="140"/>
      <c r="P403" s="140"/>
      <c r="Q403" s="140"/>
      <c r="R403" s="140"/>
      <c r="S403" s="140"/>
      <c r="T403" s="140"/>
      <c r="U403" s="140"/>
      <c r="V403" s="140"/>
      <c r="W403" s="140"/>
      <c r="X403" s="140"/>
      <c r="Y403" s="140"/>
      <c r="Z403" s="140"/>
      <c r="AA403" s="140"/>
      <c r="AB403" s="140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</row>
    <row r="404" spans="1:44" ht="14.25" x14ac:dyDescent="0.2">
      <c r="A404" s="140"/>
      <c r="B404" s="140"/>
      <c r="C404" s="140"/>
      <c r="D404" s="140"/>
      <c r="E404" s="140"/>
      <c r="F404" s="28"/>
      <c r="G404" s="140"/>
      <c r="H404" s="140"/>
      <c r="I404" s="140"/>
      <c r="J404" s="140"/>
      <c r="K404" s="140"/>
      <c r="L404" s="140"/>
      <c r="M404" s="140"/>
      <c r="N404" s="140"/>
      <c r="O404" s="140"/>
      <c r="P404" s="140"/>
      <c r="Q404" s="140"/>
      <c r="R404" s="140"/>
      <c r="S404" s="140"/>
      <c r="T404" s="140"/>
      <c r="U404" s="140"/>
      <c r="V404" s="140"/>
      <c r="W404" s="140"/>
      <c r="X404" s="140"/>
      <c r="Y404" s="140"/>
      <c r="Z404" s="140"/>
      <c r="AA404" s="140"/>
      <c r="AB404" s="140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</row>
    <row r="405" spans="1:44" ht="14.25" x14ac:dyDescent="0.2">
      <c r="A405" s="140"/>
      <c r="B405" s="140"/>
      <c r="C405" s="140"/>
      <c r="D405" s="140"/>
      <c r="E405" s="140"/>
      <c r="F405" s="28"/>
      <c r="G405" s="140"/>
      <c r="H405" s="140"/>
      <c r="I405" s="140"/>
      <c r="J405" s="140"/>
      <c r="K405" s="140"/>
      <c r="L405" s="140"/>
      <c r="M405" s="140"/>
      <c r="N405" s="140"/>
      <c r="O405" s="140"/>
      <c r="P405" s="140"/>
      <c r="Q405" s="140"/>
      <c r="R405" s="140"/>
      <c r="S405" s="140"/>
      <c r="T405" s="140"/>
      <c r="U405" s="140"/>
      <c r="V405" s="140"/>
      <c r="W405" s="140"/>
      <c r="X405" s="140"/>
      <c r="Y405" s="140"/>
      <c r="Z405" s="140"/>
      <c r="AA405" s="140"/>
      <c r="AB405" s="140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</row>
    <row r="406" spans="1:44" ht="14.25" x14ac:dyDescent="0.2">
      <c r="A406" s="140"/>
      <c r="B406" s="140"/>
      <c r="C406" s="140"/>
      <c r="D406" s="140"/>
      <c r="E406" s="140"/>
      <c r="F406" s="28"/>
      <c r="G406" s="140"/>
      <c r="H406" s="140"/>
      <c r="I406" s="140"/>
      <c r="J406" s="140"/>
      <c r="K406" s="140"/>
      <c r="L406" s="140"/>
      <c r="M406" s="140"/>
      <c r="N406" s="140"/>
      <c r="O406" s="140"/>
      <c r="P406" s="140"/>
      <c r="Q406" s="140"/>
      <c r="R406" s="140"/>
      <c r="S406" s="140"/>
      <c r="T406" s="140"/>
      <c r="U406" s="140"/>
      <c r="V406" s="140"/>
      <c r="W406" s="140"/>
      <c r="X406" s="140"/>
      <c r="Y406" s="140"/>
      <c r="Z406" s="140"/>
      <c r="AA406" s="140"/>
      <c r="AB406" s="140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</row>
    <row r="407" spans="1:44" ht="14.25" x14ac:dyDescent="0.2">
      <c r="A407" s="140"/>
      <c r="B407" s="140"/>
      <c r="C407" s="140"/>
      <c r="D407" s="140"/>
      <c r="E407" s="140"/>
      <c r="F407" s="28"/>
      <c r="G407" s="140"/>
      <c r="H407" s="140"/>
      <c r="I407" s="140"/>
      <c r="J407" s="140"/>
      <c r="K407" s="140"/>
      <c r="L407" s="140"/>
      <c r="M407" s="140"/>
      <c r="N407" s="140"/>
      <c r="O407" s="140"/>
      <c r="P407" s="140"/>
      <c r="Q407" s="140"/>
      <c r="R407" s="140"/>
      <c r="S407" s="140"/>
      <c r="T407" s="140"/>
      <c r="U407" s="140"/>
      <c r="V407" s="140"/>
      <c r="W407" s="140"/>
      <c r="X407" s="140"/>
      <c r="Y407" s="140"/>
      <c r="Z407" s="140"/>
      <c r="AA407" s="140"/>
      <c r="AB407" s="140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</row>
    <row r="408" spans="1:44" ht="14.25" x14ac:dyDescent="0.2">
      <c r="A408" s="140"/>
      <c r="B408" s="140"/>
      <c r="C408" s="140"/>
      <c r="D408" s="140"/>
      <c r="E408" s="140"/>
      <c r="F408" s="28"/>
      <c r="G408" s="140"/>
      <c r="H408" s="140"/>
      <c r="I408" s="140"/>
      <c r="J408" s="140"/>
      <c r="K408" s="140"/>
      <c r="L408" s="140"/>
      <c r="M408" s="140"/>
      <c r="N408" s="140"/>
      <c r="O408" s="140"/>
      <c r="P408" s="140"/>
      <c r="Q408" s="140"/>
      <c r="R408" s="140"/>
      <c r="S408" s="140"/>
      <c r="T408" s="140"/>
      <c r="U408" s="140"/>
      <c r="V408" s="140"/>
      <c r="W408" s="140"/>
      <c r="X408" s="140"/>
      <c r="Y408" s="140"/>
      <c r="Z408" s="140"/>
      <c r="AA408" s="140"/>
      <c r="AB408" s="140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</row>
    <row r="409" spans="1:44" ht="14.25" x14ac:dyDescent="0.2">
      <c r="A409" s="140"/>
      <c r="B409" s="140"/>
      <c r="C409" s="140"/>
      <c r="D409" s="140"/>
      <c r="E409" s="140"/>
      <c r="F409" s="28"/>
      <c r="G409" s="140"/>
      <c r="H409" s="140"/>
      <c r="I409" s="140"/>
      <c r="J409" s="140"/>
      <c r="K409" s="140"/>
      <c r="L409" s="140"/>
      <c r="M409" s="140"/>
      <c r="N409" s="140"/>
      <c r="O409" s="140"/>
      <c r="P409" s="140"/>
      <c r="Q409" s="140"/>
      <c r="R409" s="140"/>
      <c r="S409" s="140"/>
      <c r="T409" s="140"/>
      <c r="U409" s="140"/>
      <c r="V409" s="140"/>
      <c r="W409" s="140"/>
      <c r="X409" s="140"/>
      <c r="Y409" s="140"/>
      <c r="Z409" s="140"/>
      <c r="AA409" s="140"/>
      <c r="AB409" s="140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</row>
    <row r="410" spans="1:44" ht="14.25" x14ac:dyDescent="0.2">
      <c r="A410" s="140"/>
      <c r="B410" s="140"/>
      <c r="C410" s="140"/>
      <c r="D410" s="140"/>
      <c r="E410" s="140"/>
      <c r="F410" s="28"/>
      <c r="G410" s="140"/>
      <c r="H410" s="140"/>
      <c r="I410" s="140"/>
      <c r="J410" s="140"/>
      <c r="K410" s="140"/>
      <c r="L410" s="140"/>
      <c r="M410" s="140"/>
      <c r="N410" s="140"/>
      <c r="O410" s="140"/>
      <c r="P410" s="140"/>
      <c r="Q410" s="140"/>
      <c r="R410" s="140"/>
      <c r="S410" s="140"/>
      <c r="T410" s="140"/>
      <c r="U410" s="140"/>
      <c r="V410" s="140"/>
      <c r="W410" s="140"/>
      <c r="X410" s="140"/>
      <c r="Y410" s="140"/>
      <c r="Z410" s="140"/>
      <c r="AA410" s="140"/>
      <c r="AB410" s="140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</row>
    <row r="411" spans="1:44" ht="14.25" x14ac:dyDescent="0.2">
      <c r="A411" s="140"/>
      <c r="B411" s="140"/>
      <c r="C411" s="140"/>
      <c r="D411" s="140"/>
      <c r="E411" s="140"/>
      <c r="F411" s="28"/>
      <c r="G411" s="140"/>
      <c r="H411" s="140"/>
      <c r="I411" s="140"/>
      <c r="J411" s="140"/>
      <c r="K411" s="140"/>
      <c r="L411" s="140"/>
      <c r="M411" s="140"/>
      <c r="N411" s="140"/>
      <c r="O411" s="140"/>
      <c r="P411" s="140"/>
      <c r="Q411" s="140"/>
      <c r="R411" s="140"/>
      <c r="S411" s="140"/>
      <c r="T411" s="140"/>
      <c r="U411" s="140"/>
      <c r="V411" s="140"/>
      <c r="W411" s="140"/>
      <c r="X411" s="140"/>
      <c r="Y411" s="140"/>
      <c r="Z411" s="140"/>
      <c r="AA411" s="140"/>
      <c r="AB411" s="140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</row>
    <row r="412" spans="1:44" ht="14.25" x14ac:dyDescent="0.2">
      <c r="A412" s="140"/>
      <c r="B412" s="140"/>
      <c r="C412" s="140"/>
      <c r="D412" s="140"/>
      <c r="E412" s="140"/>
      <c r="F412" s="28"/>
      <c r="G412" s="140"/>
      <c r="H412" s="140"/>
      <c r="I412" s="140"/>
      <c r="J412" s="140"/>
      <c r="K412" s="140"/>
      <c r="L412" s="140"/>
      <c r="M412" s="140"/>
      <c r="N412" s="140"/>
      <c r="O412" s="140"/>
      <c r="P412" s="140"/>
      <c r="Q412" s="140"/>
      <c r="R412" s="140"/>
      <c r="S412" s="140"/>
      <c r="T412" s="140"/>
      <c r="U412" s="140"/>
      <c r="V412" s="140"/>
      <c r="W412" s="140"/>
      <c r="X412" s="140"/>
      <c r="Y412" s="140"/>
      <c r="Z412" s="140"/>
      <c r="AA412" s="140"/>
      <c r="AB412" s="140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</row>
    <row r="413" spans="1:44" ht="14.25" x14ac:dyDescent="0.2">
      <c r="A413" s="140"/>
      <c r="B413" s="140"/>
      <c r="C413" s="140"/>
      <c r="D413" s="140"/>
      <c r="E413" s="140"/>
      <c r="F413" s="28"/>
      <c r="G413" s="140"/>
      <c r="H413" s="140"/>
      <c r="I413" s="140"/>
      <c r="J413" s="140"/>
      <c r="K413" s="140"/>
      <c r="L413" s="140"/>
      <c r="M413" s="140"/>
      <c r="N413" s="140"/>
      <c r="O413" s="140"/>
      <c r="P413" s="140"/>
      <c r="Q413" s="140"/>
      <c r="R413" s="140"/>
      <c r="S413" s="140"/>
      <c r="T413" s="140"/>
      <c r="U413" s="140"/>
      <c r="V413" s="140"/>
      <c r="W413" s="140"/>
      <c r="X413" s="140"/>
      <c r="Y413" s="140"/>
      <c r="Z413" s="140"/>
      <c r="AA413" s="140"/>
      <c r="AB413" s="140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</row>
    <row r="414" spans="1:44" ht="14.25" x14ac:dyDescent="0.2">
      <c r="A414" s="140"/>
      <c r="B414" s="140"/>
      <c r="C414" s="140"/>
      <c r="D414" s="140"/>
      <c r="E414" s="140"/>
      <c r="F414" s="28"/>
      <c r="G414" s="140"/>
      <c r="H414" s="140"/>
      <c r="I414" s="140"/>
      <c r="J414" s="140"/>
      <c r="K414" s="140"/>
      <c r="L414" s="140"/>
      <c r="M414" s="140"/>
      <c r="N414" s="140"/>
      <c r="O414" s="140"/>
      <c r="P414" s="140"/>
      <c r="Q414" s="140"/>
      <c r="R414" s="140"/>
      <c r="S414" s="140"/>
      <c r="T414" s="140"/>
      <c r="U414" s="140"/>
      <c r="V414" s="140"/>
      <c r="W414" s="140"/>
      <c r="X414" s="140"/>
      <c r="Y414" s="140"/>
      <c r="Z414" s="140"/>
      <c r="AA414" s="140"/>
      <c r="AB414" s="140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</row>
    <row r="415" spans="1:44" ht="14.25" x14ac:dyDescent="0.2">
      <c r="A415" s="140"/>
      <c r="B415" s="140"/>
      <c r="C415" s="140"/>
      <c r="D415" s="140"/>
      <c r="E415" s="140"/>
      <c r="F415" s="28"/>
      <c r="G415" s="140"/>
      <c r="H415" s="140"/>
      <c r="I415" s="140"/>
      <c r="J415" s="140"/>
      <c r="K415" s="140"/>
      <c r="L415" s="140"/>
      <c r="M415" s="140"/>
      <c r="N415" s="140"/>
      <c r="O415" s="140"/>
      <c r="P415" s="140"/>
      <c r="Q415" s="140"/>
      <c r="R415" s="140"/>
      <c r="S415" s="140"/>
      <c r="T415" s="140"/>
      <c r="U415" s="140"/>
      <c r="V415" s="140"/>
      <c r="W415" s="140"/>
      <c r="X415" s="140"/>
      <c r="Y415" s="140"/>
      <c r="Z415" s="140"/>
      <c r="AA415" s="140"/>
      <c r="AB415" s="140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</row>
    <row r="416" spans="1:44" ht="14.25" x14ac:dyDescent="0.2">
      <c r="A416" s="140"/>
      <c r="B416" s="140"/>
      <c r="C416" s="140"/>
      <c r="D416" s="140"/>
      <c r="E416" s="140"/>
      <c r="F416" s="28"/>
      <c r="G416" s="140"/>
      <c r="H416" s="140"/>
      <c r="I416" s="140"/>
      <c r="J416" s="140"/>
      <c r="K416" s="140"/>
      <c r="L416" s="140"/>
      <c r="M416" s="140"/>
      <c r="N416" s="140"/>
      <c r="O416" s="140"/>
      <c r="P416" s="140"/>
      <c r="Q416" s="140"/>
      <c r="R416" s="140"/>
      <c r="S416" s="140"/>
      <c r="T416" s="140"/>
      <c r="U416" s="140"/>
      <c r="V416" s="140"/>
      <c r="W416" s="140"/>
      <c r="X416" s="140"/>
      <c r="Y416" s="140"/>
      <c r="Z416" s="140"/>
      <c r="AA416" s="140"/>
      <c r="AB416" s="140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</row>
    <row r="417" spans="1:44" ht="14.25" x14ac:dyDescent="0.2">
      <c r="A417" s="140"/>
      <c r="B417" s="140"/>
      <c r="C417" s="140"/>
      <c r="D417" s="140"/>
      <c r="E417" s="140"/>
      <c r="F417" s="28"/>
      <c r="G417" s="140"/>
      <c r="H417" s="140"/>
      <c r="I417" s="140"/>
      <c r="J417" s="140"/>
      <c r="K417" s="140"/>
      <c r="L417" s="140"/>
      <c r="M417" s="140"/>
      <c r="N417" s="140"/>
      <c r="O417" s="140"/>
      <c r="P417" s="140"/>
      <c r="Q417" s="140"/>
      <c r="R417" s="140"/>
      <c r="S417" s="140"/>
      <c r="T417" s="140"/>
      <c r="U417" s="140"/>
      <c r="V417" s="140"/>
      <c r="W417" s="140"/>
      <c r="X417" s="140"/>
      <c r="Y417" s="140"/>
      <c r="Z417" s="140"/>
      <c r="AA417" s="140"/>
      <c r="AB417" s="140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</row>
    <row r="418" spans="1:44" ht="14.25" x14ac:dyDescent="0.2">
      <c r="A418" s="140"/>
      <c r="B418" s="140"/>
      <c r="C418" s="140"/>
      <c r="D418" s="140"/>
      <c r="E418" s="140"/>
      <c r="F418" s="28"/>
      <c r="G418" s="140"/>
      <c r="H418" s="140"/>
      <c r="I418" s="140"/>
      <c r="J418" s="140"/>
      <c r="K418" s="140"/>
      <c r="L418" s="140"/>
      <c r="M418" s="140"/>
      <c r="N418" s="140"/>
      <c r="O418" s="140"/>
      <c r="P418" s="140"/>
      <c r="Q418" s="140"/>
      <c r="R418" s="140"/>
      <c r="S418" s="140"/>
      <c r="T418" s="140"/>
      <c r="U418" s="140"/>
      <c r="V418" s="140"/>
      <c r="W418" s="140"/>
      <c r="X418" s="140"/>
      <c r="Y418" s="140"/>
      <c r="Z418" s="140"/>
      <c r="AA418" s="140"/>
      <c r="AB418" s="140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</row>
    <row r="419" spans="1:44" ht="14.25" x14ac:dyDescent="0.2">
      <c r="A419" s="140"/>
      <c r="B419" s="140"/>
      <c r="C419" s="140"/>
      <c r="D419" s="140"/>
      <c r="E419" s="140"/>
      <c r="F419" s="28"/>
      <c r="G419" s="140"/>
      <c r="H419" s="140"/>
      <c r="I419" s="140"/>
      <c r="J419" s="140"/>
      <c r="K419" s="140"/>
      <c r="L419" s="140"/>
      <c r="M419" s="140"/>
      <c r="N419" s="140"/>
      <c r="O419" s="140"/>
      <c r="P419" s="140"/>
      <c r="Q419" s="140"/>
      <c r="R419" s="140"/>
      <c r="S419" s="140"/>
      <c r="T419" s="140"/>
      <c r="U419" s="140"/>
      <c r="V419" s="140"/>
      <c r="W419" s="140"/>
      <c r="X419" s="140"/>
      <c r="Y419" s="140"/>
      <c r="Z419" s="140"/>
      <c r="AA419" s="140"/>
      <c r="AB419" s="140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</row>
    <row r="420" spans="1:44" ht="14.25" x14ac:dyDescent="0.2">
      <c r="A420" s="140"/>
      <c r="B420" s="140"/>
      <c r="C420" s="140"/>
      <c r="D420" s="140"/>
      <c r="E420" s="140"/>
      <c r="F420" s="28"/>
      <c r="G420" s="140"/>
      <c r="H420" s="140"/>
      <c r="I420" s="140"/>
      <c r="J420" s="140"/>
      <c r="K420" s="140"/>
      <c r="L420" s="140"/>
      <c r="M420" s="140"/>
      <c r="N420" s="140"/>
      <c r="O420" s="140"/>
      <c r="P420" s="140"/>
      <c r="Q420" s="140"/>
      <c r="R420" s="140"/>
      <c r="S420" s="140"/>
      <c r="T420" s="140"/>
      <c r="U420" s="140"/>
      <c r="V420" s="140"/>
      <c r="W420" s="140"/>
      <c r="X420" s="140"/>
      <c r="Y420" s="140"/>
      <c r="Z420" s="140"/>
      <c r="AA420" s="140"/>
      <c r="AB420" s="140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</row>
    <row r="421" spans="1:44" ht="14.25" x14ac:dyDescent="0.2">
      <c r="A421" s="140"/>
      <c r="B421" s="140"/>
      <c r="C421" s="140"/>
      <c r="D421" s="140"/>
      <c r="E421" s="140"/>
      <c r="F421" s="28"/>
      <c r="G421" s="140"/>
      <c r="H421" s="140"/>
      <c r="I421" s="140"/>
      <c r="J421" s="140"/>
      <c r="K421" s="140"/>
      <c r="L421" s="140"/>
      <c r="M421" s="140"/>
      <c r="N421" s="140"/>
      <c r="O421" s="140"/>
      <c r="P421" s="140"/>
      <c r="Q421" s="140"/>
      <c r="R421" s="140"/>
      <c r="S421" s="140"/>
      <c r="T421" s="140"/>
      <c r="U421" s="140"/>
      <c r="V421" s="140"/>
      <c r="W421" s="140"/>
      <c r="X421" s="140"/>
      <c r="Y421" s="140"/>
      <c r="Z421" s="140"/>
      <c r="AA421" s="140"/>
      <c r="AB421" s="140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</row>
    <row r="422" spans="1:44" ht="14.25" x14ac:dyDescent="0.2">
      <c r="A422" s="140"/>
      <c r="B422" s="140"/>
      <c r="C422" s="140"/>
      <c r="D422" s="140"/>
      <c r="E422" s="140"/>
      <c r="F422" s="28"/>
      <c r="G422" s="140"/>
      <c r="H422" s="140"/>
      <c r="I422" s="140"/>
      <c r="J422" s="140"/>
      <c r="K422" s="140"/>
      <c r="L422" s="140"/>
      <c r="M422" s="140"/>
      <c r="N422" s="140"/>
      <c r="O422" s="140"/>
      <c r="P422" s="140"/>
      <c r="Q422" s="140"/>
      <c r="R422" s="140"/>
      <c r="S422" s="140"/>
      <c r="T422" s="140"/>
      <c r="U422" s="140"/>
      <c r="V422" s="140"/>
      <c r="W422" s="140"/>
      <c r="X422" s="140"/>
      <c r="Y422" s="140"/>
      <c r="Z422" s="140"/>
      <c r="AA422" s="140"/>
      <c r="AB422" s="140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</row>
    <row r="423" spans="1:44" ht="14.25" x14ac:dyDescent="0.2">
      <c r="A423" s="140"/>
      <c r="B423" s="140"/>
      <c r="C423" s="140"/>
      <c r="D423" s="140"/>
      <c r="E423" s="140"/>
      <c r="F423" s="28"/>
      <c r="G423" s="140"/>
      <c r="H423" s="140"/>
      <c r="I423" s="140"/>
      <c r="J423" s="140"/>
      <c r="K423" s="140"/>
      <c r="L423" s="140"/>
      <c r="M423" s="140"/>
      <c r="N423" s="140"/>
      <c r="O423" s="140"/>
      <c r="P423" s="140"/>
      <c r="Q423" s="140"/>
      <c r="R423" s="140"/>
      <c r="S423" s="140"/>
      <c r="T423" s="140"/>
      <c r="U423" s="140"/>
      <c r="V423" s="140"/>
      <c r="W423" s="140"/>
      <c r="X423" s="140"/>
      <c r="Y423" s="140"/>
      <c r="Z423" s="140"/>
      <c r="AA423" s="140"/>
      <c r="AB423" s="140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</row>
    <row r="424" spans="1:44" ht="14.25" x14ac:dyDescent="0.2">
      <c r="A424" s="140"/>
      <c r="B424" s="140"/>
      <c r="C424" s="140"/>
      <c r="D424" s="140"/>
      <c r="E424" s="140"/>
      <c r="F424" s="28"/>
      <c r="G424" s="140"/>
      <c r="H424" s="140"/>
      <c r="I424" s="140"/>
      <c r="J424" s="140"/>
      <c r="K424" s="140"/>
      <c r="L424" s="140"/>
      <c r="M424" s="140"/>
      <c r="N424" s="140"/>
      <c r="O424" s="140"/>
      <c r="P424" s="140"/>
      <c r="Q424" s="140"/>
      <c r="R424" s="140"/>
      <c r="S424" s="140"/>
      <c r="T424" s="140"/>
      <c r="U424" s="140"/>
      <c r="V424" s="140"/>
      <c r="W424" s="140"/>
      <c r="X424" s="140"/>
      <c r="Y424" s="140"/>
      <c r="Z424" s="140"/>
      <c r="AA424" s="140"/>
      <c r="AB424" s="140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</row>
    <row r="425" spans="1:44" ht="14.25" x14ac:dyDescent="0.2">
      <c r="A425" s="140"/>
      <c r="B425" s="140"/>
      <c r="C425" s="140"/>
      <c r="D425" s="140"/>
      <c r="E425" s="140"/>
      <c r="F425" s="28"/>
      <c r="G425" s="140"/>
      <c r="H425" s="140"/>
      <c r="I425" s="140"/>
      <c r="J425" s="140"/>
      <c r="K425" s="140"/>
      <c r="L425" s="140"/>
      <c r="M425" s="140"/>
      <c r="N425" s="140"/>
      <c r="O425" s="140"/>
      <c r="P425" s="140"/>
      <c r="Q425" s="140"/>
      <c r="R425" s="140"/>
      <c r="S425" s="140"/>
      <c r="T425" s="140"/>
      <c r="U425" s="140"/>
      <c r="V425" s="140"/>
      <c r="W425" s="140"/>
      <c r="X425" s="140"/>
      <c r="Y425" s="140"/>
      <c r="Z425" s="140"/>
      <c r="AA425" s="140"/>
      <c r="AB425" s="140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</row>
    <row r="426" spans="1:44" ht="14.25" x14ac:dyDescent="0.2">
      <c r="A426" s="140"/>
      <c r="B426" s="140"/>
      <c r="C426" s="140"/>
      <c r="D426" s="140"/>
      <c r="E426" s="140"/>
      <c r="F426" s="28"/>
      <c r="G426" s="140"/>
      <c r="H426" s="140"/>
      <c r="I426" s="140"/>
      <c r="J426" s="140"/>
      <c r="K426" s="140"/>
      <c r="L426" s="140"/>
      <c r="M426" s="140"/>
      <c r="N426" s="140"/>
      <c r="O426" s="140"/>
      <c r="P426" s="140"/>
      <c r="Q426" s="140"/>
      <c r="R426" s="140"/>
      <c r="S426" s="140"/>
      <c r="T426" s="140"/>
      <c r="U426" s="140"/>
      <c r="V426" s="140"/>
      <c r="W426" s="140"/>
      <c r="X426" s="140"/>
      <c r="Y426" s="140"/>
      <c r="Z426" s="140"/>
      <c r="AA426" s="140"/>
      <c r="AB426" s="140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</row>
    <row r="427" spans="1:44" ht="14.25" x14ac:dyDescent="0.2">
      <c r="A427" s="140"/>
      <c r="B427" s="140"/>
      <c r="C427" s="140"/>
      <c r="D427" s="140"/>
      <c r="E427" s="140"/>
      <c r="F427" s="28"/>
      <c r="G427" s="140"/>
      <c r="H427" s="140"/>
      <c r="I427" s="140"/>
      <c r="J427" s="140"/>
      <c r="K427" s="140"/>
      <c r="L427" s="140"/>
      <c r="M427" s="140"/>
      <c r="N427" s="140"/>
      <c r="O427" s="140"/>
      <c r="P427" s="140"/>
      <c r="Q427" s="140"/>
      <c r="R427" s="140"/>
      <c r="S427" s="140"/>
      <c r="T427" s="140"/>
      <c r="U427" s="140"/>
      <c r="V427" s="140"/>
      <c r="W427" s="140"/>
      <c r="X427" s="140"/>
      <c r="Y427" s="140"/>
      <c r="Z427" s="140"/>
      <c r="AA427" s="140"/>
      <c r="AB427" s="140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</row>
    <row r="428" spans="1:44" ht="14.25" x14ac:dyDescent="0.2">
      <c r="A428" s="140"/>
      <c r="B428" s="140"/>
      <c r="C428" s="140"/>
      <c r="D428" s="140"/>
      <c r="E428" s="140"/>
      <c r="F428" s="28"/>
      <c r="G428" s="140"/>
      <c r="H428" s="140"/>
      <c r="I428" s="140"/>
      <c r="J428" s="140"/>
      <c r="K428" s="140"/>
      <c r="L428" s="140"/>
      <c r="M428" s="140"/>
      <c r="N428" s="140"/>
      <c r="O428" s="140"/>
      <c r="P428" s="140"/>
      <c r="Q428" s="140"/>
      <c r="R428" s="140"/>
      <c r="S428" s="140"/>
      <c r="T428" s="140"/>
      <c r="U428" s="140"/>
      <c r="V428" s="140"/>
      <c r="W428" s="140"/>
      <c r="X428" s="140"/>
      <c r="Y428" s="140"/>
      <c r="Z428" s="140"/>
      <c r="AA428" s="140"/>
      <c r="AB428" s="140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</row>
    <row r="429" spans="1:44" ht="14.25" x14ac:dyDescent="0.2">
      <c r="A429" s="140"/>
      <c r="B429" s="140"/>
      <c r="C429" s="140"/>
      <c r="D429" s="140"/>
      <c r="E429" s="140"/>
      <c r="F429" s="28"/>
      <c r="G429" s="140"/>
      <c r="H429" s="140"/>
      <c r="I429" s="140"/>
      <c r="J429" s="140"/>
      <c r="K429" s="140"/>
      <c r="L429" s="140"/>
      <c r="M429" s="140"/>
      <c r="N429" s="140"/>
      <c r="O429" s="140"/>
      <c r="P429" s="140"/>
      <c r="Q429" s="140"/>
      <c r="R429" s="140"/>
      <c r="S429" s="140"/>
      <c r="T429" s="140"/>
      <c r="U429" s="140"/>
      <c r="V429" s="140"/>
      <c r="W429" s="140"/>
      <c r="X429" s="140"/>
      <c r="Y429" s="140"/>
      <c r="Z429" s="140"/>
      <c r="AA429" s="140"/>
      <c r="AB429" s="140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</row>
    <row r="430" spans="1:44" ht="14.25" x14ac:dyDescent="0.2">
      <c r="A430" s="140"/>
      <c r="B430" s="140"/>
      <c r="C430" s="140"/>
      <c r="D430" s="140"/>
      <c r="E430" s="140"/>
      <c r="F430" s="28"/>
      <c r="G430" s="140"/>
      <c r="H430" s="140"/>
      <c r="I430" s="140"/>
      <c r="J430" s="140"/>
      <c r="K430" s="140"/>
      <c r="L430" s="140"/>
      <c r="M430" s="140"/>
      <c r="N430" s="140"/>
      <c r="O430" s="140"/>
      <c r="P430" s="140"/>
      <c r="Q430" s="140"/>
      <c r="R430" s="140"/>
      <c r="S430" s="140"/>
      <c r="T430" s="140"/>
      <c r="U430" s="140"/>
      <c r="V430" s="140"/>
      <c r="W430" s="140"/>
      <c r="X430" s="140"/>
      <c r="Y430" s="140"/>
      <c r="Z430" s="140"/>
      <c r="AA430" s="140"/>
      <c r="AB430" s="140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</row>
    <row r="431" spans="1:44" ht="14.25" x14ac:dyDescent="0.2">
      <c r="A431" s="140"/>
      <c r="B431" s="140"/>
      <c r="C431" s="140"/>
      <c r="D431" s="140"/>
      <c r="E431" s="140"/>
      <c r="F431" s="28"/>
      <c r="G431" s="140"/>
      <c r="H431" s="140"/>
      <c r="I431" s="140"/>
      <c r="J431" s="140"/>
      <c r="K431" s="140"/>
      <c r="L431" s="140"/>
      <c r="M431" s="140"/>
      <c r="N431" s="140"/>
      <c r="O431" s="140"/>
      <c r="P431" s="140"/>
      <c r="Q431" s="140"/>
      <c r="R431" s="140"/>
      <c r="S431" s="140"/>
      <c r="T431" s="140"/>
      <c r="U431" s="140"/>
      <c r="V431" s="140"/>
      <c r="W431" s="140"/>
      <c r="X431" s="140"/>
      <c r="Y431" s="140"/>
      <c r="Z431" s="140"/>
      <c r="AA431" s="140"/>
      <c r="AB431" s="140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</row>
    <row r="432" spans="1:44" ht="14.25" x14ac:dyDescent="0.2">
      <c r="A432" s="140"/>
      <c r="B432" s="140"/>
      <c r="C432" s="140"/>
      <c r="D432" s="140"/>
      <c r="E432" s="140"/>
      <c r="F432" s="28"/>
      <c r="G432" s="140"/>
      <c r="H432" s="140"/>
      <c r="I432" s="140"/>
      <c r="J432" s="140"/>
      <c r="K432" s="140"/>
      <c r="L432" s="140"/>
      <c r="M432" s="140"/>
      <c r="N432" s="140"/>
      <c r="O432" s="140"/>
      <c r="P432" s="140"/>
      <c r="Q432" s="140"/>
      <c r="R432" s="140"/>
      <c r="S432" s="140"/>
      <c r="T432" s="140"/>
      <c r="U432" s="140"/>
      <c r="V432" s="140"/>
      <c r="W432" s="140"/>
      <c r="X432" s="140"/>
      <c r="Y432" s="140"/>
      <c r="Z432" s="140"/>
      <c r="AA432" s="140"/>
      <c r="AB432" s="140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</row>
    <row r="433" spans="1:44" ht="14.25" x14ac:dyDescent="0.2">
      <c r="A433" s="140"/>
      <c r="B433" s="140"/>
      <c r="C433" s="140"/>
      <c r="D433" s="140"/>
      <c r="E433" s="140"/>
      <c r="F433" s="28"/>
      <c r="G433" s="140"/>
      <c r="H433" s="140"/>
      <c r="I433" s="140"/>
      <c r="J433" s="140"/>
      <c r="K433" s="140"/>
      <c r="L433" s="140"/>
      <c r="M433" s="140"/>
      <c r="N433" s="140"/>
      <c r="O433" s="140"/>
      <c r="P433" s="140"/>
      <c r="Q433" s="140"/>
      <c r="R433" s="140"/>
      <c r="S433" s="140"/>
      <c r="T433" s="140"/>
      <c r="U433" s="140"/>
      <c r="V433" s="140"/>
      <c r="W433" s="140"/>
      <c r="X433" s="140"/>
      <c r="Y433" s="140"/>
      <c r="Z433" s="140"/>
      <c r="AA433" s="140"/>
      <c r="AB433" s="140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</row>
    <row r="434" spans="1:44" ht="14.25" x14ac:dyDescent="0.2">
      <c r="A434" s="140"/>
      <c r="B434" s="140"/>
      <c r="C434" s="140"/>
      <c r="D434" s="140"/>
      <c r="E434" s="140"/>
      <c r="F434" s="28"/>
      <c r="G434" s="140"/>
      <c r="H434" s="140"/>
      <c r="I434" s="140"/>
      <c r="J434" s="140"/>
      <c r="K434" s="140"/>
      <c r="L434" s="140"/>
      <c r="M434" s="140"/>
      <c r="N434" s="140"/>
      <c r="O434" s="140"/>
      <c r="P434" s="140"/>
      <c r="Q434" s="140"/>
      <c r="R434" s="140"/>
      <c r="S434" s="140"/>
      <c r="T434" s="140"/>
      <c r="U434" s="140"/>
      <c r="V434" s="140"/>
      <c r="W434" s="140"/>
      <c r="X434" s="140"/>
      <c r="Y434" s="140"/>
      <c r="Z434" s="140"/>
      <c r="AA434" s="140"/>
      <c r="AB434" s="140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</row>
    <row r="435" spans="1:44" ht="14.25" x14ac:dyDescent="0.2">
      <c r="A435" s="140"/>
      <c r="B435" s="140"/>
      <c r="C435" s="140"/>
      <c r="D435" s="140"/>
      <c r="E435" s="140"/>
      <c r="F435" s="28"/>
      <c r="G435" s="140"/>
      <c r="H435" s="140"/>
      <c r="I435" s="140"/>
      <c r="J435" s="140"/>
      <c r="K435" s="140"/>
      <c r="L435" s="140"/>
      <c r="M435" s="140"/>
      <c r="N435" s="140"/>
      <c r="O435" s="140"/>
      <c r="P435" s="140"/>
      <c r="Q435" s="140"/>
      <c r="R435" s="140"/>
      <c r="S435" s="140"/>
      <c r="T435" s="140"/>
      <c r="U435" s="140"/>
      <c r="V435" s="140"/>
      <c r="W435" s="140"/>
      <c r="X435" s="140"/>
      <c r="Y435" s="140"/>
      <c r="Z435" s="140"/>
      <c r="AA435" s="140"/>
      <c r="AB435" s="140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</row>
    <row r="436" spans="1:44" ht="14.25" x14ac:dyDescent="0.2">
      <c r="A436" s="140"/>
      <c r="B436" s="140"/>
      <c r="C436" s="140"/>
      <c r="D436" s="140"/>
      <c r="E436" s="140"/>
      <c r="F436" s="28"/>
      <c r="G436" s="140"/>
      <c r="H436" s="140"/>
      <c r="I436" s="140"/>
      <c r="J436" s="140"/>
      <c r="K436" s="140"/>
      <c r="L436" s="140"/>
      <c r="M436" s="140"/>
      <c r="N436" s="140"/>
      <c r="O436" s="140"/>
      <c r="P436" s="140"/>
      <c r="Q436" s="140"/>
      <c r="R436" s="140"/>
      <c r="S436" s="140"/>
      <c r="T436" s="140"/>
      <c r="U436" s="140"/>
      <c r="V436" s="140"/>
      <c r="W436" s="140"/>
      <c r="X436" s="140"/>
      <c r="Y436" s="140"/>
      <c r="Z436" s="140"/>
      <c r="AA436" s="140"/>
      <c r="AB436" s="140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</row>
    <row r="437" spans="1:44" ht="14.25" x14ac:dyDescent="0.2">
      <c r="A437" s="140"/>
      <c r="B437" s="140"/>
      <c r="C437" s="140"/>
      <c r="D437" s="140"/>
      <c r="E437" s="140"/>
      <c r="F437" s="28"/>
      <c r="G437" s="140"/>
      <c r="H437" s="140"/>
      <c r="I437" s="140"/>
      <c r="J437" s="140"/>
      <c r="K437" s="140"/>
      <c r="L437" s="140"/>
      <c r="M437" s="140"/>
      <c r="N437" s="140"/>
      <c r="O437" s="140"/>
      <c r="P437" s="140"/>
      <c r="Q437" s="140"/>
      <c r="R437" s="140"/>
      <c r="S437" s="140"/>
      <c r="T437" s="140"/>
      <c r="U437" s="140"/>
      <c r="V437" s="140"/>
      <c r="W437" s="140"/>
      <c r="X437" s="140"/>
      <c r="Y437" s="140"/>
      <c r="Z437" s="140"/>
      <c r="AA437" s="140"/>
      <c r="AB437" s="140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</row>
    <row r="438" spans="1:44" ht="14.25" x14ac:dyDescent="0.2">
      <c r="A438" s="140"/>
      <c r="B438" s="140"/>
      <c r="C438" s="140"/>
      <c r="D438" s="140"/>
      <c r="E438" s="140"/>
      <c r="F438" s="28"/>
      <c r="G438" s="140"/>
      <c r="H438" s="140"/>
      <c r="I438" s="140"/>
      <c r="J438" s="140"/>
      <c r="K438" s="140"/>
      <c r="L438" s="140"/>
      <c r="M438" s="140"/>
      <c r="N438" s="140"/>
      <c r="O438" s="140"/>
      <c r="P438" s="140"/>
      <c r="Q438" s="140"/>
      <c r="R438" s="140"/>
      <c r="S438" s="140"/>
      <c r="T438" s="140"/>
      <c r="U438" s="140"/>
      <c r="V438" s="140"/>
      <c r="W438" s="140"/>
      <c r="X438" s="140"/>
      <c r="Y438" s="140"/>
      <c r="Z438" s="140"/>
      <c r="AA438" s="140"/>
      <c r="AB438" s="140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</row>
    <row r="439" spans="1:44" ht="14.25" x14ac:dyDescent="0.2">
      <c r="A439" s="140"/>
      <c r="B439" s="140"/>
      <c r="C439" s="140"/>
      <c r="D439" s="140"/>
      <c r="E439" s="140"/>
      <c r="F439" s="28"/>
      <c r="G439" s="140"/>
      <c r="H439" s="140"/>
      <c r="I439" s="140"/>
      <c r="J439" s="140"/>
      <c r="K439" s="140"/>
      <c r="L439" s="140"/>
      <c r="M439" s="140"/>
      <c r="N439" s="140"/>
      <c r="O439" s="140"/>
      <c r="P439" s="140"/>
      <c r="Q439" s="140"/>
      <c r="R439" s="140"/>
      <c r="S439" s="140"/>
      <c r="T439" s="140"/>
      <c r="U439" s="140"/>
      <c r="V439" s="140"/>
      <c r="W439" s="140"/>
      <c r="X439" s="140"/>
      <c r="Y439" s="140"/>
      <c r="Z439" s="140"/>
      <c r="AA439" s="140"/>
      <c r="AB439" s="140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</row>
    <row r="440" spans="1:44" ht="14.25" x14ac:dyDescent="0.2">
      <c r="A440" s="140"/>
      <c r="B440" s="140"/>
      <c r="C440" s="140"/>
      <c r="D440" s="140"/>
      <c r="E440" s="140"/>
      <c r="F440" s="28"/>
      <c r="G440" s="140"/>
      <c r="H440" s="140"/>
      <c r="I440" s="140"/>
      <c r="J440" s="140"/>
      <c r="K440" s="140"/>
      <c r="L440" s="140"/>
      <c r="M440" s="140"/>
      <c r="N440" s="140"/>
      <c r="O440" s="140"/>
      <c r="P440" s="140"/>
      <c r="Q440" s="140"/>
      <c r="R440" s="140"/>
      <c r="S440" s="140"/>
      <c r="T440" s="140"/>
      <c r="U440" s="140"/>
      <c r="V440" s="140"/>
      <c r="W440" s="140"/>
      <c r="X440" s="140"/>
      <c r="Y440" s="140"/>
      <c r="Z440" s="140"/>
      <c r="AA440" s="140"/>
      <c r="AB440" s="140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</row>
    <row r="441" spans="1:44" ht="14.25" x14ac:dyDescent="0.2">
      <c r="A441" s="140"/>
      <c r="B441" s="140"/>
      <c r="C441" s="140"/>
      <c r="D441" s="140"/>
      <c r="E441" s="140"/>
      <c r="F441" s="28"/>
      <c r="G441" s="140"/>
      <c r="H441" s="140"/>
      <c r="I441" s="140"/>
      <c r="J441" s="140"/>
      <c r="K441" s="140"/>
      <c r="L441" s="140"/>
      <c r="M441" s="140"/>
      <c r="N441" s="140"/>
      <c r="O441" s="140"/>
      <c r="P441" s="140"/>
      <c r="Q441" s="140"/>
      <c r="R441" s="140"/>
      <c r="S441" s="140"/>
      <c r="T441" s="140"/>
      <c r="U441" s="140"/>
      <c r="V441" s="140"/>
      <c r="W441" s="140"/>
      <c r="X441" s="140"/>
      <c r="Y441" s="140"/>
      <c r="Z441" s="140"/>
      <c r="AA441" s="140"/>
      <c r="AB441" s="140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</row>
    <row r="442" spans="1:44" ht="14.25" x14ac:dyDescent="0.2">
      <c r="A442" s="140"/>
      <c r="B442" s="140"/>
      <c r="C442" s="140"/>
      <c r="D442" s="140"/>
      <c r="E442" s="140"/>
      <c r="F442" s="28"/>
      <c r="G442" s="140"/>
      <c r="H442" s="140"/>
      <c r="I442" s="140"/>
      <c r="J442" s="140"/>
      <c r="K442" s="140"/>
      <c r="L442" s="140"/>
      <c r="M442" s="140"/>
      <c r="N442" s="140"/>
      <c r="O442" s="140"/>
      <c r="P442" s="140"/>
      <c r="Q442" s="140"/>
      <c r="R442" s="140"/>
      <c r="S442" s="140"/>
      <c r="T442" s="140"/>
      <c r="U442" s="140"/>
      <c r="V442" s="140"/>
      <c r="W442" s="140"/>
      <c r="X442" s="140"/>
      <c r="Y442" s="140"/>
      <c r="Z442" s="140"/>
      <c r="AA442" s="140"/>
      <c r="AB442" s="140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</row>
    <row r="443" spans="1:44" ht="14.25" x14ac:dyDescent="0.2">
      <c r="A443" s="140"/>
      <c r="B443" s="140"/>
      <c r="C443" s="140"/>
      <c r="D443" s="140"/>
      <c r="E443" s="140"/>
      <c r="F443" s="28"/>
      <c r="G443" s="140"/>
      <c r="H443" s="140"/>
      <c r="I443" s="140"/>
      <c r="J443" s="140"/>
      <c r="K443" s="140"/>
      <c r="L443" s="140"/>
      <c r="M443" s="140"/>
      <c r="N443" s="140"/>
      <c r="O443" s="140"/>
      <c r="P443" s="140"/>
      <c r="Q443" s="140"/>
      <c r="R443" s="140"/>
      <c r="S443" s="140"/>
      <c r="T443" s="140"/>
      <c r="U443" s="140"/>
      <c r="V443" s="140"/>
      <c r="W443" s="140"/>
      <c r="X443" s="140"/>
      <c r="Y443" s="140"/>
      <c r="Z443" s="140"/>
      <c r="AA443" s="140"/>
      <c r="AB443" s="140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</row>
    <row r="444" spans="1:44" ht="14.25" x14ac:dyDescent="0.2">
      <c r="A444" s="140"/>
      <c r="B444" s="140"/>
      <c r="C444" s="140"/>
      <c r="D444" s="140"/>
      <c r="E444" s="140"/>
      <c r="F444" s="28"/>
      <c r="G444" s="140"/>
      <c r="H444" s="140"/>
      <c r="I444" s="140"/>
      <c r="J444" s="140"/>
      <c r="K444" s="140"/>
      <c r="L444" s="140"/>
      <c r="M444" s="140"/>
      <c r="N444" s="140"/>
      <c r="O444" s="140"/>
      <c r="P444" s="140"/>
      <c r="Q444" s="140"/>
      <c r="R444" s="140"/>
      <c r="S444" s="140"/>
      <c r="T444" s="140"/>
      <c r="U444" s="140"/>
      <c r="V444" s="140"/>
      <c r="W444" s="140"/>
      <c r="X444" s="140"/>
      <c r="Y444" s="140"/>
      <c r="Z444" s="140"/>
      <c r="AA444" s="140"/>
      <c r="AB444" s="140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</row>
    <row r="445" spans="1:44" ht="14.25" x14ac:dyDescent="0.2">
      <c r="A445" s="140"/>
      <c r="B445" s="140"/>
      <c r="C445" s="140"/>
      <c r="D445" s="140"/>
      <c r="E445" s="140"/>
      <c r="F445" s="28"/>
      <c r="G445" s="140"/>
      <c r="H445" s="140"/>
      <c r="I445" s="140"/>
      <c r="J445" s="140"/>
      <c r="K445" s="140"/>
      <c r="L445" s="140"/>
      <c r="M445" s="140"/>
      <c r="N445" s="140"/>
      <c r="O445" s="140"/>
      <c r="P445" s="140"/>
      <c r="Q445" s="140"/>
      <c r="R445" s="140"/>
      <c r="S445" s="140"/>
      <c r="T445" s="140"/>
      <c r="U445" s="140"/>
      <c r="V445" s="140"/>
      <c r="W445" s="140"/>
      <c r="X445" s="140"/>
      <c r="Y445" s="140"/>
      <c r="Z445" s="140"/>
      <c r="AA445" s="140"/>
      <c r="AB445" s="140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</row>
    <row r="446" spans="1:44" ht="14.25" x14ac:dyDescent="0.2">
      <c r="A446" s="140"/>
      <c r="B446" s="140"/>
      <c r="C446" s="140"/>
      <c r="D446" s="140"/>
      <c r="E446" s="140"/>
      <c r="F446" s="28"/>
      <c r="G446" s="140"/>
      <c r="H446" s="140"/>
      <c r="I446" s="140"/>
      <c r="J446" s="140"/>
      <c r="K446" s="140"/>
      <c r="L446" s="140"/>
      <c r="M446" s="140"/>
      <c r="N446" s="140"/>
      <c r="O446" s="140"/>
      <c r="P446" s="140"/>
      <c r="Q446" s="140"/>
      <c r="R446" s="140"/>
      <c r="S446" s="140"/>
      <c r="T446" s="140"/>
      <c r="U446" s="140"/>
      <c r="V446" s="140"/>
      <c r="W446" s="140"/>
      <c r="X446" s="140"/>
      <c r="Y446" s="140"/>
      <c r="Z446" s="140"/>
      <c r="AA446" s="140"/>
      <c r="AB446" s="140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</row>
    <row r="447" spans="1:44" ht="14.25" x14ac:dyDescent="0.2">
      <c r="A447" s="140"/>
      <c r="B447" s="140"/>
      <c r="C447" s="140"/>
      <c r="D447" s="140"/>
      <c r="E447" s="140"/>
      <c r="F447" s="28"/>
      <c r="G447" s="140"/>
      <c r="H447" s="140"/>
      <c r="I447" s="140"/>
      <c r="J447" s="140"/>
      <c r="K447" s="140"/>
      <c r="L447" s="140"/>
      <c r="M447" s="140"/>
      <c r="N447" s="140"/>
      <c r="O447" s="140"/>
      <c r="P447" s="140"/>
      <c r="Q447" s="140"/>
      <c r="R447" s="140"/>
      <c r="S447" s="140"/>
      <c r="T447" s="140"/>
      <c r="U447" s="140"/>
      <c r="V447" s="140"/>
      <c r="W447" s="140"/>
      <c r="X447" s="140"/>
      <c r="Y447" s="140"/>
      <c r="Z447" s="140"/>
      <c r="AA447" s="140"/>
      <c r="AB447" s="140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</row>
    <row r="448" spans="1:44" ht="14.25" x14ac:dyDescent="0.2">
      <c r="A448" s="140"/>
      <c r="B448" s="140"/>
      <c r="C448" s="140"/>
      <c r="D448" s="140"/>
      <c r="E448" s="140"/>
      <c r="F448" s="28"/>
      <c r="G448" s="140"/>
      <c r="H448" s="140"/>
      <c r="I448" s="140"/>
      <c r="J448" s="140"/>
      <c r="K448" s="140"/>
      <c r="L448" s="140"/>
      <c r="M448" s="140"/>
      <c r="N448" s="140"/>
      <c r="O448" s="140"/>
      <c r="P448" s="140"/>
      <c r="Q448" s="140"/>
      <c r="R448" s="140"/>
      <c r="S448" s="140"/>
      <c r="T448" s="140"/>
      <c r="U448" s="140"/>
      <c r="V448" s="140"/>
      <c r="W448" s="140"/>
      <c r="X448" s="140"/>
      <c r="Y448" s="140"/>
      <c r="Z448" s="140"/>
      <c r="AA448" s="140"/>
      <c r="AB448" s="140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</row>
    <row r="449" spans="1:44" ht="14.25" x14ac:dyDescent="0.2">
      <c r="A449" s="140"/>
      <c r="B449" s="140"/>
      <c r="C449" s="140"/>
      <c r="D449" s="140"/>
      <c r="E449" s="140"/>
      <c r="F449" s="28"/>
      <c r="G449" s="140"/>
      <c r="H449" s="140"/>
      <c r="I449" s="140"/>
      <c r="J449" s="140"/>
      <c r="K449" s="140"/>
      <c r="L449" s="140"/>
      <c r="M449" s="140"/>
      <c r="N449" s="140"/>
      <c r="O449" s="140"/>
      <c r="P449" s="140"/>
      <c r="Q449" s="140"/>
      <c r="R449" s="140"/>
      <c r="S449" s="140"/>
      <c r="T449" s="140"/>
      <c r="U449" s="140"/>
      <c r="V449" s="140"/>
      <c r="W449" s="140"/>
      <c r="X449" s="140"/>
      <c r="Y449" s="140"/>
      <c r="Z449" s="140"/>
      <c r="AA449" s="140"/>
      <c r="AB449" s="140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</row>
    <row r="450" spans="1:44" ht="14.25" x14ac:dyDescent="0.2">
      <c r="A450" s="140"/>
      <c r="B450" s="140"/>
      <c r="C450" s="140"/>
      <c r="D450" s="140"/>
      <c r="E450" s="140"/>
      <c r="F450" s="28"/>
      <c r="G450" s="140"/>
      <c r="H450" s="140"/>
      <c r="I450" s="140"/>
      <c r="J450" s="140"/>
      <c r="K450" s="140"/>
      <c r="L450" s="140"/>
      <c r="M450" s="140"/>
      <c r="N450" s="140"/>
      <c r="O450" s="140"/>
      <c r="P450" s="140"/>
      <c r="Q450" s="140"/>
      <c r="R450" s="140"/>
      <c r="S450" s="140"/>
      <c r="T450" s="140"/>
      <c r="U450" s="140"/>
      <c r="V450" s="140"/>
      <c r="W450" s="140"/>
      <c r="X450" s="140"/>
      <c r="Y450" s="140"/>
      <c r="Z450" s="140"/>
      <c r="AA450" s="140"/>
      <c r="AB450" s="140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</row>
    <row r="451" spans="1:44" ht="14.25" x14ac:dyDescent="0.2">
      <c r="A451" s="140"/>
      <c r="B451" s="140"/>
      <c r="C451" s="140"/>
      <c r="D451" s="140"/>
      <c r="E451" s="140"/>
      <c r="F451" s="28"/>
      <c r="G451" s="140"/>
      <c r="H451" s="140"/>
      <c r="I451" s="140"/>
      <c r="J451" s="140"/>
      <c r="K451" s="140"/>
      <c r="L451" s="140"/>
      <c r="M451" s="140"/>
      <c r="N451" s="140"/>
      <c r="O451" s="140"/>
      <c r="P451" s="140"/>
      <c r="Q451" s="140"/>
      <c r="R451" s="140"/>
      <c r="S451" s="140"/>
      <c r="T451" s="140"/>
      <c r="U451" s="140"/>
      <c r="V451" s="140"/>
      <c r="W451" s="140"/>
      <c r="X451" s="140"/>
      <c r="Y451" s="140"/>
      <c r="Z451" s="140"/>
      <c r="AA451" s="140"/>
      <c r="AB451" s="140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</row>
    <row r="452" spans="1:44" ht="14.25" x14ac:dyDescent="0.2">
      <c r="A452" s="140"/>
      <c r="B452" s="140"/>
      <c r="C452" s="140"/>
      <c r="D452" s="140"/>
      <c r="E452" s="140"/>
      <c r="F452" s="28"/>
      <c r="G452" s="140"/>
      <c r="H452" s="140"/>
      <c r="I452" s="140"/>
      <c r="J452" s="140"/>
      <c r="K452" s="140"/>
      <c r="L452" s="140"/>
      <c r="M452" s="140"/>
      <c r="N452" s="140"/>
      <c r="O452" s="140"/>
      <c r="P452" s="140"/>
      <c r="Q452" s="140"/>
      <c r="R452" s="140"/>
      <c r="S452" s="140"/>
      <c r="T452" s="140"/>
      <c r="U452" s="140"/>
      <c r="V452" s="140"/>
      <c r="W452" s="140"/>
      <c r="X452" s="140"/>
      <c r="Y452" s="140"/>
      <c r="Z452" s="140"/>
      <c r="AA452" s="140"/>
      <c r="AB452" s="140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</row>
    <row r="453" spans="1:44" ht="14.25" x14ac:dyDescent="0.2">
      <c r="A453" s="140"/>
      <c r="B453" s="140"/>
      <c r="C453" s="140"/>
      <c r="D453" s="140"/>
      <c r="E453" s="140"/>
      <c r="F453" s="28"/>
      <c r="G453" s="140"/>
      <c r="H453" s="140"/>
      <c r="I453" s="140"/>
      <c r="J453" s="140"/>
      <c r="K453" s="140"/>
      <c r="L453" s="140"/>
      <c r="M453" s="140"/>
      <c r="N453" s="140"/>
      <c r="O453" s="140"/>
      <c r="P453" s="140"/>
      <c r="Q453" s="140"/>
      <c r="R453" s="140"/>
      <c r="S453" s="140"/>
      <c r="T453" s="140"/>
      <c r="U453" s="140"/>
      <c r="V453" s="140"/>
      <c r="W453" s="140"/>
      <c r="X453" s="140"/>
      <c r="Y453" s="140"/>
      <c r="Z453" s="140"/>
      <c r="AA453" s="140"/>
      <c r="AB453" s="140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</row>
    <row r="454" spans="1:44" ht="14.25" x14ac:dyDescent="0.2">
      <c r="A454" s="140"/>
      <c r="B454" s="140"/>
      <c r="C454" s="140"/>
      <c r="D454" s="140"/>
      <c r="E454" s="140"/>
      <c r="F454" s="28"/>
      <c r="G454" s="140"/>
      <c r="H454" s="140"/>
      <c r="I454" s="140"/>
      <c r="J454" s="140"/>
      <c r="K454" s="140"/>
      <c r="L454" s="140"/>
      <c r="M454" s="140"/>
      <c r="N454" s="140"/>
      <c r="O454" s="140"/>
      <c r="P454" s="140"/>
      <c r="Q454" s="140"/>
      <c r="R454" s="140"/>
      <c r="S454" s="140"/>
      <c r="T454" s="140"/>
      <c r="U454" s="140"/>
      <c r="V454" s="140"/>
      <c r="W454" s="140"/>
      <c r="X454" s="140"/>
      <c r="Y454" s="140"/>
      <c r="Z454" s="140"/>
      <c r="AA454" s="140"/>
      <c r="AB454" s="140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</row>
    <row r="455" spans="1:44" ht="14.25" x14ac:dyDescent="0.2">
      <c r="A455" s="140"/>
      <c r="B455" s="140"/>
      <c r="C455" s="140"/>
      <c r="D455" s="140"/>
      <c r="E455" s="140"/>
      <c r="F455" s="28"/>
      <c r="G455" s="140"/>
      <c r="H455" s="140"/>
      <c r="I455" s="140"/>
      <c r="J455" s="140"/>
      <c r="K455" s="140"/>
      <c r="L455" s="140"/>
      <c r="M455" s="140"/>
      <c r="N455" s="140"/>
      <c r="O455" s="140"/>
      <c r="P455" s="140"/>
      <c r="Q455" s="140"/>
      <c r="R455" s="140"/>
      <c r="S455" s="140"/>
      <c r="T455" s="140"/>
      <c r="U455" s="140"/>
      <c r="V455" s="140"/>
      <c r="W455" s="140"/>
      <c r="X455" s="140"/>
      <c r="Y455" s="140"/>
      <c r="Z455" s="140"/>
      <c r="AA455" s="140"/>
      <c r="AB455" s="140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</row>
    <row r="456" spans="1:44" ht="14.25" x14ac:dyDescent="0.2">
      <c r="A456" s="140"/>
      <c r="B456" s="140"/>
      <c r="C456" s="140"/>
      <c r="D456" s="140"/>
      <c r="E456" s="140"/>
      <c r="F456" s="28"/>
      <c r="G456" s="140"/>
      <c r="H456" s="140"/>
      <c r="I456" s="140"/>
      <c r="J456" s="140"/>
      <c r="K456" s="140"/>
      <c r="L456" s="140"/>
      <c r="M456" s="140"/>
      <c r="N456" s="140"/>
      <c r="O456" s="140"/>
      <c r="P456" s="140"/>
      <c r="Q456" s="140"/>
      <c r="R456" s="140"/>
      <c r="S456" s="140"/>
      <c r="T456" s="140"/>
      <c r="U456" s="140"/>
      <c r="V456" s="140"/>
      <c r="W456" s="140"/>
      <c r="X456" s="140"/>
      <c r="Y456" s="140"/>
      <c r="Z456" s="140"/>
      <c r="AA456" s="140"/>
      <c r="AB456" s="140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</row>
    <row r="457" spans="1:44" ht="14.25" x14ac:dyDescent="0.2">
      <c r="A457" s="140"/>
      <c r="B457" s="140"/>
      <c r="C457" s="140"/>
      <c r="D457" s="140"/>
      <c r="E457" s="140"/>
      <c r="F457" s="28"/>
      <c r="G457" s="140"/>
      <c r="H457" s="140"/>
      <c r="I457" s="140"/>
      <c r="J457" s="140"/>
      <c r="K457" s="140"/>
      <c r="L457" s="140"/>
      <c r="M457" s="140"/>
      <c r="N457" s="140"/>
      <c r="O457" s="140"/>
      <c r="P457" s="140"/>
      <c r="Q457" s="140"/>
      <c r="R457" s="140"/>
      <c r="S457" s="140"/>
      <c r="T457" s="140"/>
      <c r="U457" s="140"/>
      <c r="V457" s="140"/>
      <c r="W457" s="140"/>
      <c r="X457" s="140"/>
      <c r="Y457" s="140"/>
      <c r="Z457" s="140"/>
      <c r="AA457" s="140"/>
      <c r="AB457" s="140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</row>
    <row r="458" spans="1:44" ht="14.25" x14ac:dyDescent="0.2">
      <c r="A458" s="140"/>
      <c r="B458" s="140"/>
      <c r="C458" s="140"/>
      <c r="D458" s="140"/>
      <c r="E458" s="140"/>
      <c r="F458" s="28"/>
      <c r="G458" s="140"/>
      <c r="H458" s="140"/>
      <c r="I458" s="140"/>
      <c r="J458" s="140"/>
      <c r="K458" s="140"/>
      <c r="L458" s="140"/>
      <c r="M458" s="140"/>
      <c r="N458" s="140"/>
      <c r="O458" s="140"/>
      <c r="P458" s="140"/>
      <c r="Q458" s="140"/>
      <c r="R458" s="140"/>
      <c r="S458" s="140"/>
      <c r="T458" s="140"/>
      <c r="U458" s="140"/>
      <c r="V458" s="140"/>
      <c r="W458" s="140"/>
      <c r="X458" s="140"/>
      <c r="Y458" s="140"/>
      <c r="Z458" s="140"/>
      <c r="AA458" s="140"/>
      <c r="AB458" s="140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</row>
    <row r="459" spans="1:44" ht="14.25" x14ac:dyDescent="0.2">
      <c r="A459" s="140"/>
      <c r="B459" s="140"/>
      <c r="C459" s="140"/>
      <c r="D459" s="140"/>
      <c r="E459" s="140"/>
      <c r="F459" s="28"/>
      <c r="G459" s="140"/>
      <c r="H459" s="140"/>
      <c r="I459" s="140"/>
      <c r="J459" s="140"/>
      <c r="K459" s="140"/>
      <c r="L459" s="140"/>
      <c r="M459" s="140"/>
      <c r="N459" s="140"/>
      <c r="O459" s="140"/>
      <c r="P459" s="140"/>
      <c r="Q459" s="140"/>
      <c r="R459" s="140"/>
      <c r="S459" s="140"/>
      <c r="T459" s="140"/>
      <c r="U459" s="140"/>
      <c r="V459" s="140"/>
      <c r="W459" s="140"/>
      <c r="X459" s="140"/>
      <c r="Y459" s="140"/>
      <c r="Z459" s="140"/>
      <c r="AA459" s="140"/>
      <c r="AB459" s="140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</row>
    <row r="460" spans="1:44" ht="14.25" x14ac:dyDescent="0.2">
      <c r="A460" s="140"/>
      <c r="B460" s="140"/>
      <c r="C460" s="140"/>
      <c r="D460" s="140"/>
      <c r="E460" s="140"/>
      <c r="F460" s="28"/>
      <c r="G460" s="140"/>
      <c r="H460" s="140"/>
      <c r="I460" s="140"/>
      <c r="J460" s="140"/>
      <c r="K460" s="140"/>
      <c r="L460" s="140"/>
      <c r="M460" s="140"/>
      <c r="N460" s="140"/>
      <c r="O460" s="140"/>
      <c r="P460" s="140"/>
      <c r="Q460" s="140"/>
      <c r="R460" s="140"/>
      <c r="S460" s="140"/>
      <c r="T460" s="140"/>
      <c r="U460" s="140"/>
      <c r="V460" s="140"/>
      <c r="W460" s="140"/>
      <c r="X460" s="140"/>
      <c r="Y460" s="140"/>
      <c r="Z460" s="140"/>
      <c r="AA460" s="140"/>
      <c r="AB460" s="140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</row>
    <row r="461" spans="1:44" ht="14.25" x14ac:dyDescent="0.2">
      <c r="A461" s="140"/>
      <c r="B461" s="140"/>
      <c r="C461" s="140"/>
      <c r="D461" s="140"/>
      <c r="E461" s="140"/>
      <c r="F461" s="28"/>
      <c r="G461" s="140"/>
      <c r="H461" s="140"/>
      <c r="I461" s="140"/>
      <c r="J461" s="140"/>
      <c r="K461" s="140"/>
      <c r="L461" s="140"/>
      <c r="M461" s="140"/>
      <c r="N461" s="140"/>
      <c r="O461" s="140"/>
      <c r="P461" s="140"/>
      <c r="Q461" s="140"/>
      <c r="R461" s="140"/>
      <c r="S461" s="140"/>
      <c r="T461" s="140"/>
      <c r="U461" s="140"/>
      <c r="V461" s="140"/>
      <c r="W461" s="140"/>
      <c r="X461" s="140"/>
      <c r="Y461" s="140"/>
      <c r="Z461" s="140"/>
      <c r="AA461" s="140"/>
      <c r="AB461" s="140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</row>
    <row r="462" spans="1:44" ht="14.25" x14ac:dyDescent="0.2">
      <c r="A462" s="140"/>
      <c r="B462" s="140"/>
      <c r="C462" s="140"/>
      <c r="D462" s="140"/>
      <c r="E462" s="140"/>
      <c r="F462" s="28"/>
      <c r="G462" s="140"/>
      <c r="H462" s="140"/>
      <c r="I462" s="140"/>
      <c r="J462" s="140"/>
      <c r="K462" s="140"/>
      <c r="L462" s="140"/>
      <c r="M462" s="140"/>
      <c r="N462" s="140"/>
      <c r="O462" s="140"/>
      <c r="P462" s="140"/>
      <c r="Q462" s="140"/>
      <c r="R462" s="140"/>
      <c r="S462" s="140"/>
      <c r="T462" s="140"/>
      <c r="U462" s="140"/>
      <c r="V462" s="140"/>
      <c r="W462" s="140"/>
      <c r="X462" s="140"/>
      <c r="Y462" s="140"/>
      <c r="Z462" s="140"/>
      <c r="AA462" s="140"/>
      <c r="AB462" s="140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</row>
    <row r="463" spans="1:44" ht="14.25" x14ac:dyDescent="0.2">
      <c r="A463" s="140"/>
      <c r="B463" s="140"/>
      <c r="C463" s="140"/>
      <c r="D463" s="140"/>
      <c r="E463" s="140"/>
      <c r="F463" s="28"/>
      <c r="G463" s="140"/>
      <c r="H463" s="140"/>
      <c r="I463" s="140"/>
      <c r="J463" s="140"/>
      <c r="K463" s="140"/>
      <c r="L463" s="140"/>
      <c r="M463" s="140"/>
      <c r="N463" s="140"/>
      <c r="O463" s="140"/>
      <c r="P463" s="140"/>
      <c r="Q463" s="140"/>
      <c r="R463" s="140"/>
      <c r="S463" s="140"/>
      <c r="T463" s="140"/>
      <c r="U463" s="140"/>
      <c r="V463" s="140"/>
      <c r="W463" s="140"/>
      <c r="X463" s="140"/>
      <c r="Y463" s="140"/>
      <c r="Z463" s="140"/>
      <c r="AA463" s="140"/>
      <c r="AB463" s="140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</row>
    <row r="464" spans="1:44" ht="14.25" x14ac:dyDescent="0.2">
      <c r="A464" s="140"/>
      <c r="B464" s="140"/>
      <c r="C464" s="140"/>
      <c r="D464" s="140"/>
      <c r="E464" s="140"/>
      <c r="F464" s="28"/>
      <c r="G464" s="140"/>
      <c r="H464" s="140"/>
      <c r="I464" s="140"/>
      <c r="J464" s="140"/>
      <c r="K464" s="140"/>
      <c r="L464" s="140"/>
      <c r="M464" s="140"/>
      <c r="N464" s="140"/>
      <c r="O464" s="140"/>
      <c r="P464" s="140"/>
      <c r="Q464" s="140"/>
      <c r="R464" s="140"/>
      <c r="S464" s="140"/>
      <c r="T464" s="140"/>
      <c r="U464" s="140"/>
      <c r="V464" s="140"/>
      <c r="W464" s="140"/>
      <c r="X464" s="140"/>
      <c r="Y464" s="140"/>
      <c r="Z464" s="140"/>
      <c r="AA464" s="140"/>
      <c r="AB464" s="140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</row>
    <row r="465" spans="1:44" ht="14.25" x14ac:dyDescent="0.2">
      <c r="A465" s="140"/>
      <c r="B465" s="140"/>
      <c r="C465" s="140"/>
      <c r="D465" s="140"/>
      <c r="E465" s="140"/>
      <c r="F465" s="28"/>
      <c r="G465" s="140"/>
      <c r="H465" s="140"/>
      <c r="I465" s="140"/>
      <c r="J465" s="140"/>
      <c r="K465" s="140"/>
      <c r="L465" s="140"/>
      <c r="M465" s="140"/>
      <c r="N465" s="140"/>
      <c r="O465" s="140"/>
      <c r="P465" s="140"/>
      <c r="Q465" s="140"/>
      <c r="R465" s="140"/>
      <c r="S465" s="140"/>
      <c r="T465" s="140"/>
      <c r="U465" s="140"/>
      <c r="V465" s="140"/>
      <c r="W465" s="140"/>
      <c r="X465" s="140"/>
      <c r="Y465" s="140"/>
      <c r="Z465" s="140"/>
      <c r="AA465" s="140"/>
      <c r="AB465" s="140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</row>
    <row r="466" spans="1:44" ht="14.25" x14ac:dyDescent="0.2">
      <c r="A466" s="140"/>
      <c r="B466" s="140"/>
      <c r="C466" s="140"/>
      <c r="D466" s="140"/>
      <c r="E466" s="140"/>
      <c r="F466" s="28"/>
      <c r="G466" s="140"/>
      <c r="H466" s="140"/>
      <c r="I466" s="140"/>
      <c r="J466" s="140"/>
      <c r="K466" s="140"/>
      <c r="L466" s="140"/>
      <c r="M466" s="140"/>
      <c r="N466" s="140"/>
      <c r="O466" s="140"/>
      <c r="P466" s="140"/>
      <c r="Q466" s="140"/>
      <c r="R466" s="140"/>
      <c r="S466" s="140"/>
      <c r="T466" s="140"/>
      <c r="U466" s="140"/>
      <c r="V466" s="140"/>
      <c r="W466" s="140"/>
      <c r="X466" s="140"/>
      <c r="Y466" s="140"/>
      <c r="Z466" s="140"/>
      <c r="AA466" s="140"/>
      <c r="AB466" s="140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</row>
    <row r="467" spans="1:44" ht="14.25" x14ac:dyDescent="0.2">
      <c r="A467" s="140"/>
      <c r="B467" s="140"/>
      <c r="C467" s="140"/>
      <c r="D467" s="140"/>
      <c r="E467" s="140"/>
      <c r="F467" s="28"/>
      <c r="G467" s="140"/>
      <c r="H467" s="140"/>
      <c r="I467" s="140"/>
      <c r="J467" s="140"/>
      <c r="K467" s="140"/>
      <c r="L467" s="140"/>
      <c r="M467" s="140"/>
      <c r="N467" s="140"/>
      <c r="O467" s="140"/>
      <c r="P467" s="140"/>
      <c r="Q467" s="140"/>
      <c r="R467" s="140"/>
      <c r="S467" s="140"/>
      <c r="T467" s="140"/>
      <c r="U467" s="140"/>
      <c r="V467" s="140"/>
      <c r="W467" s="140"/>
      <c r="X467" s="140"/>
      <c r="Y467" s="140"/>
      <c r="Z467" s="140"/>
      <c r="AA467" s="140"/>
      <c r="AB467" s="140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</row>
    <row r="468" spans="1:44" ht="14.25" x14ac:dyDescent="0.2">
      <c r="A468" s="140"/>
      <c r="B468" s="140"/>
      <c r="C468" s="140"/>
      <c r="D468" s="140"/>
      <c r="E468" s="140"/>
      <c r="F468" s="28"/>
      <c r="G468" s="140"/>
      <c r="H468" s="140"/>
      <c r="I468" s="140"/>
      <c r="J468" s="140"/>
      <c r="K468" s="140"/>
      <c r="L468" s="140"/>
      <c r="M468" s="140"/>
      <c r="N468" s="140"/>
      <c r="O468" s="140"/>
      <c r="P468" s="140"/>
      <c r="Q468" s="140"/>
      <c r="R468" s="140"/>
      <c r="S468" s="140"/>
      <c r="T468" s="140"/>
      <c r="U468" s="140"/>
      <c r="V468" s="140"/>
      <c r="W468" s="140"/>
      <c r="X468" s="140"/>
      <c r="Y468" s="140"/>
      <c r="Z468" s="140"/>
      <c r="AA468" s="140"/>
      <c r="AB468" s="140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</row>
    <row r="469" spans="1:44" ht="14.25" x14ac:dyDescent="0.2">
      <c r="A469" s="140"/>
      <c r="B469" s="140"/>
      <c r="C469" s="140"/>
      <c r="D469" s="140"/>
      <c r="E469" s="140"/>
      <c r="F469" s="28"/>
      <c r="G469" s="140"/>
      <c r="H469" s="140"/>
      <c r="I469" s="140"/>
      <c r="J469" s="140"/>
      <c r="K469" s="140"/>
      <c r="L469" s="140"/>
      <c r="M469" s="140"/>
      <c r="N469" s="140"/>
      <c r="O469" s="140"/>
      <c r="P469" s="140"/>
      <c r="Q469" s="140"/>
      <c r="R469" s="140"/>
      <c r="S469" s="140"/>
      <c r="T469" s="140"/>
      <c r="U469" s="140"/>
      <c r="V469" s="140"/>
      <c r="W469" s="140"/>
      <c r="X469" s="140"/>
      <c r="Y469" s="140"/>
      <c r="Z469" s="140"/>
      <c r="AA469" s="140"/>
      <c r="AB469" s="140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</row>
    <row r="470" spans="1:44" ht="14.25" x14ac:dyDescent="0.2">
      <c r="A470" s="140"/>
      <c r="B470" s="140"/>
      <c r="C470" s="140"/>
      <c r="D470" s="140"/>
      <c r="E470" s="140"/>
      <c r="F470" s="28"/>
      <c r="G470" s="140"/>
      <c r="H470" s="140"/>
      <c r="I470" s="140"/>
      <c r="J470" s="140"/>
      <c r="K470" s="140"/>
      <c r="L470" s="140"/>
      <c r="M470" s="140"/>
      <c r="N470" s="140"/>
      <c r="O470" s="140"/>
      <c r="P470" s="140"/>
      <c r="Q470" s="140"/>
      <c r="R470" s="140"/>
      <c r="S470" s="140"/>
      <c r="T470" s="140"/>
      <c r="U470" s="140"/>
      <c r="V470" s="140"/>
      <c r="W470" s="140"/>
      <c r="X470" s="140"/>
      <c r="Y470" s="140"/>
      <c r="Z470" s="140"/>
      <c r="AA470" s="140"/>
      <c r="AB470" s="140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</row>
    <row r="471" spans="1:44" ht="14.25" x14ac:dyDescent="0.2">
      <c r="A471" s="140"/>
      <c r="B471" s="140"/>
      <c r="C471" s="140"/>
      <c r="D471" s="140"/>
      <c r="E471" s="140"/>
      <c r="F471" s="28"/>
      <c r="G471" s="140"/>
      <c r="H471" s="140"/>
      <c r="I471" s="140"/>
      <c r="J471" s="140"/>
      <c r="K471" s="140"/>
      <c r="L471" s="140"/>
      <c r="M471" s="140"/>
      <c r="N471" s="140"/>
      <c r="O471" s="140"/>
      <c r="P471" s="140"/>
      <c r="Q471" s="140"/>
      <c r="R471" s="140"/>
      <c r="S471" s="140"/>
      <c r="T471" s="140"/>
      <c r="U471" s="140"/>
      <c r="V471" s="140"/>
      <c r="W471" s="140"/>
      <c r="X471" s="140"/>
      <c r="Y471" s="140"/>
      <c r="Z471" s="140"/>
      <c r="AA471" s="140"/>
      <c r="AB471" s="140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</row>
    <row r="472" spans="1:44" ht="14.25" x14ac:dyDescent="0.2">
      <c r="A472" s="140"/>
      <c r="B472" s="140"/>
      <c r="C472" s="140"/>
      <c r="D472" s="140"/>
      <c r="E472" s="140"/>
      <c r="F472" s="28"/>
      <c r="G472" s="140"/>
      <c r="H472" s="140"/>
      <c r="I472" s="140"/>
      <c r="J472" s="140"/>
      <c r="K472" s="140"/>
      <c r="L472" s="140"/>
      <c r="M472" s="140"/>
      <c r="N472" s="140"/>
      <c r="O472" s="140"/>
      <c r="P472" s="140"/>
      <c r="Q472" s="140"/>
      <c r="R472" s="140"/>
      <c r="S472" s="140"/>
      <c r="T472" s="140"/>
      <c r="U472" s="140"/>
      <c r="V472" s="140"/>
      <c r="W472" s="140"/>
      <c r="X472" s="140"/>
      <c r="Y472" s="140"/>
      <c r="Z472" s="140"/>
      <c r="AA472" s="140"/>
      <c r="AB472" s="140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</row>
    <row r="473" spans="1:44" ht="14.25" x14ac:dyDescent="0.2">
      <c r="A473" s="140"/>
      <c r="B473" s="140"/>
      <c r="C473" s="140"/>
      <c r="D473" s="140"/>
      <c r="E473" s="140"/>
      <c r="F473" s="28"/>
      <c r="G473" s="140"/>
      <c r="H473" s="140"/>
      <c r="I473" s="140"/>
      <c r="J473" s="140"/>
      <c r="K473" s="140"/>
      <c r="L473" s="140"/>
      <c r="M473" s="140"/>
      <c r="N473" s="140"/>
      <c r="O473" s="140"/>
      <c r="P473" s="140"/>
      <c r="Q473" s="140"/>
      <c r="R473" s="140"/>
      <c r="S473" s="140"/>
      <c r="T473" s="140"/>
      <c r="U473" s="140"/>
      <c r="V473" s="140"/>
      <c r="W473" s="140"/>
      <c r="X473" s="140"/>
      <c r="Y473" s="140"/>
      <c r="Z473" s="140"/>
      <c r="AA473" s="140"/>
      <c r="AB473" s="140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</row>
    <row r="474" spans="1:44" ht="14.25" x14ac:dyDescent="0.2">
      <c r="A474" s="140"/>
      <c r="B474" s="140"/>
      <c r="C474" s="140"/>
      <c r="D474" s="140"/>
      <c r="E474" s="140"/>
      <c r="F474" s="28"/>
      <c r="G474" s="140"/>
      <c r="H474" s="140"/>
      <c r="I474" s="140"/>
      <c r="J474" s="140"/>
      <c r="K474" s="140"/>
      <c r="L474" s="140"/>
      <c r="M474" s="140"/>
      <c r="N474" s="140"/>
      <c r="O474" s="140"/>
      <c r="P474" s="140"/>
      <c r="Q474" s="140"/>
      <c r="R474" s="140"/>
      <c r="S474" s="140"/>
      <c r="T474" s="140"/>
      <c r="U474" s="140"/>
      <c r="V474" s="140"/>
      <c r="W474" s="140"/>
      <c r="X474" s="140"/>
      <c r="Y474" s="140"/>
      <c r="Z474" s="140"/>
      <c r="AA474" s="140"/>
      <c r="AB474" s="140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</row>
    <row r="475" spans="1:44" ht="14.25" x14ac:dyDescent="0.2">
      <c r="A475" s="140"/>
      <c r="B475" s="140"/>
      <c r="C475" s="140"/>
      <c r="D475" s="140"/>
      <c r="E475" s="140"/>
      <c r="F475" s="28"/>
      <c r="G475" s="140"/>
      <c r="H475" s="140"/>
      <c r="I475" s="140"/>
      <c r="J475" s="140"/>
      <c r="K475" s="140"/>
      <c r="L475" s="140"/>
      <c r="M475" s="140"/>
      <c r="N475" s="140"/>
      <c r="O475" s="140"/>
      <c r="P475" s="140"/>
      <c r="Q475" s="140"/>
      <c r="R475" s="140"/>
      <c r="S475" s="140"/>
      <c r="T475" s="140"/>
      <c r="U475" s="140"/>
      <c r="V475" s="140"/>
      <c r="W475" s="140"/>
      <c r="X475" s="140"/>
      <c r="Y475" s="140"/>
      <c r="Z475" s="140"/>
      <c r="AA475" s="140"/>
      <c r="AB475" s="140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</row>
    <row r="476" spans="1:44" ht="14.25" x14ac:dyDescent="0.2">
      <c r="A476" s="140"/>
      <c r="B476" s="140"/>
      <c r="C476" s="140"/>
      <c r="D476" s="140"/>
      <c r="E476" s="140"/>
      <c r="F476" s="28"/>
      <c r="G476" s="140"/>
      <c r="H476" s="140"/>
      <c r="I476" s="140"/>
      <c r="J476" s="140"/>
      <c r="K476" s="140"/>
      <c r="L476" s="140"/>
      <c r="M476" s="140"/>
      <c r="N476" s="140"/>
      <c r="O476" s="140"/>
      <c r="P476" s="140"/>
      <c r="Q476" s="140"/>
      <c r="R476" s="140"/>
      <c r="S476" s="140"/>
      <c r="T476" s="140"/>
      <c r="U476" s="140"/>
      <c r="V476" s="140"/>
      <c r="W476" s="140"/>
      <c r="X476" s="140"/>
      <c r="Y476" s="140"/>
      <c r="Z476" s="140"/>
      <c r="AA476" s="140"/>
      <c r="AB476" s="140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</row>
    <row r="477" spans="1:44" ht="14.25" x14ac:dyDescent="0.2">
      <c r="A477" s="140"/>
      <c r="B477" s="140"/>
      <c r="C477" s="140"/>
      <c r="D477" s="140"/>
      <c r="E477" s="140"/>
      <c r="F477" s="28"/>
      <c r="G477" s="140"/>
      <c r="H477" s="140"/>
      <c r="I477" s="140"/>
      <c r="J477" s="140"/>
      <c r="K477" s="140"/>
      <c r="L477" s="140"/>
      <c r="M477" s="140"/>
      <c r="N477" s="140"/>
      <c r="O477" s="140"/>
      <c r="P477" s="140"/>
      <c r="Q477" s="140"/>
      <c r="R477" s="140"/>
      <c r="S477" s="140"/>
      <c r="T477" s="140"/>
      <c r="U477" s="140"/>
      <c r="V477" s="140"/>
      <c r="W477" s="140"/>
      <c r="X477" s="140"/>
      <c r="Y477" s="140"/>
      <c r="Z477" s="140"/>
      <c r="AA477" s="140"/>
      <c r="AB477" s="140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</row>
    <row r="478" spans="1:44" ht="14.25" x14ac:dyDescent="0.2">
      <c r="A478" s="140"/>
      <c r="B478" s="140"/>
      <c r="C478" s="140"/>
      <c r="D478" s="140"/>
      <c r="E478" s="140"/>
      <c r="F478" s="28"/>
      <c r="G478" s="140"/>
      <c r="H478" s="140"/>
      <c r="I478" s="140"/>
      <c r="J478" s="140"/>
      <c r="K478" s="140"/>
      <c r="L478" s="140"/>
      <c r="M478" s="140"/>
      <c r="N478" s="140"/>
      <c r="O478" s="140"/>
      <c r="P478" s="140"/>
      <c r="Q478" s="140"/>
      <c r="R478" s="140"/>
      <c r="S478" s="140"/>
      <c r="T478" s="140"/>
      <c r="U478" s="140"/>
      <c r="V478" s="140"/>
      <c r="W478" s="140"/>
      <c r="X478" s="140"/>
      <c r="Y478" s="140"/>
      <c r="Z478" s="140"/>
      <c r="AA478" s="140"/>
      <c r="AB478" s="140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</row>
    <row r="479" spans="1:44" ht="14.25" x14ac:dyDescent="0.2">
      <c r="A479" s="140"/>
      <c r="B479" s="140"/>
      <c r="C479" s="140"/>
      <c r="D479" s="140"/>
      <c r="E479" s="140"/>
      <c r="F479" s="28"/>
      <c r="G479" s="140"/>
      <c r="H479" s="140"/>
      <c r="I479" s="140"/>
      <c r="J479" s="140"/>
      <c r="K479" s="140"/>
      <c r="L479" s="140"/>
      <c r="M479" s="140"/>
      <c r="N479" s="140"/>
      <c r="O479" s="140"/>
      <c r="P479" s="140"/>
      <c r="Q479" s="140"/>
      <c r="R479" s="140"/>
      <c r="S479" s="140"/>
      <c r="T479" s="140"/>
      <c r="U479" s="140"/>
      <c r="V479" s="140"/>
      <c r="W479" s="140"/>
      <c r="X479" s="140"/>
      <c r="Y479" s="140"/>
      <c r="Z479" s="140"/>
      <c r="AA479" s="140"/>
      <c r="AB479" s="140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</row>
    <row r="480" spans="1:44" ht="14.25" x14ac:dyDescent="0.2">
      <c r="A480" s="140"/>
      <c r="B480" s="140"/>
      <c r="C480" s="140"/>
      <c r="D480" s="140"/>
      <c r="E480" s="140"/>
      <c r="F480" s="28"/>
      <c r="G480" s="140"/>
      <c r="H480" s="140"/>
      <c r="I480" s="140"/>
      <c r="J480" s="140"/>
      <c r="K480" s="140"/>
      <c r="L480" s="140"/>
      <c r="M480" s="140"/>
      <c r="N480" s="140"/>
      <c r="O480" s="140"/>
      <c r="P480" s="140"/>
      <c r="Q480" s="140"/>
      <c r="R480" s="140"/>
      <c r="S480" s="140"/>
      <c r="T480" s="140"/>
      <c r="U480" s="140"/>
      <c r="V480" s="140"/>
      <c r="W480" s="140"/>
      <c r="X480" s="140"/>
      <c r="Y480" s="140"/>
      <c r="Z480" s="140"/>
      <c r="AA480" s="140"/>
      <c r="AB480" s="140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</row>
    <row r="481" spans="1:44" ht="14.25" x14ac:dyDescent="0.2">
      <c r="A481" s="140"/>
      <c r="B481" s="140"/>
      <c r="C481" s="140"/>
      <c r="D481" s="140"/>
      <c r="E481" s="140"/>
      <c r="F481" s="28"/>
      <c r="G481" s="140"/>
      <c r="H481" s="140"/>
      <c r="I481" s="140"/>
      <c r="J481" s="140"/>
      <c r="K481" s="140"/>
      <c r="L481" s="140"/>
      <c r="M481" s="140"/>
      <c r="N481" s="140"/>
      <c r="O481" s="140"/>
      <c r="P481" s="140"/>
      <c r="Q481" s="140"/>
      <c r="R481" s="140"/>
      <c r="S481" s="140"/>
      <c r="T481" s="140"/>
      <c r="U481" s="140"/>
      <c r="V481" s="140"/>
      <c r="W481" s="140"/>
      <c r="X481" s="140"/>
      <c r="Y481" s="140"/>
      <c r="Z481" s="140"/>
      <c r="AA481" s="140"/>
      <c r="AB481" s="140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</row>
    <row r="482" spans="1:44" ht="14.25" x14ac:dyDescent="0.2">
      <c r="A482" s="140"/>
      <c r="B482" s="140"/>
      <c r="C482" s="140"/>
      <c r="D482" s="140"/>
      <c r="E482" s="140"/>
      <c r="F482" s="28"/>
      <c r="G482" s="140"/>
      <c r="H482" s="140"/>
      <c r="I482" s="140"/>
      <c r="J482" s="140"/>
      <c r="K482" s="140"/>
      <c r="L482" s="140"/>
      <c r="M482" s="140"/>
      <c r="N482" s="140"/>
      <c r="O482" s="140"/>
      <c r="P482" s="140"/>
      <c r="Q482" s="140"/>
      <c r="R482" s="140"/>
      <c r="S482" s="140"/>
      <c r="T482" s="140"/>
      <c r="U482" s="140"/>
      <c r="V482" s="140"/>
      <c r="W482" s="140"/>
      <c r="X482" s="140"/>
      <c r="Y482" s="140"/>
      <c r="Z482" s="140"/>
      <c r="AA482" s="140"/>
      <c r="AB482" s="140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</row>
    <row r="483" spans="1:44" ht="14.25" x14ac:dyDescent="0.2">
      <c r="A483" s="140"/>
      <c r="B483" s="140"/>
      <c r="C483" s="140"/>
      <c r="D483" s="140"/>
      <c r="E483" s="140"/>
      <c r="F483" s="28"/>
      <c r="G483" s="140"/>
      <c r="H483" s="140"/>
      <c r="I483" s="140"/>
      <c r="J483" s="140"/>
      <c r="K483" s="140"/>
      <c r="L483" s="140"/>
      <c r="M483" s="140"/>
      <c r="N483" s="140"/>
      <c r="O483" s="140"/>
      <c r="P483" s="140"/>
      <c r="Q483" s="140"/>
      <c r="R483" s="140"/>
      <c r="S483" s="140"/>
      <c r="T483" s="140"/>
      <c r="U483" s="140"/>
      <c r="V483" s="140"/>
      <c r="W483" s="140"/>
      <c r="X483" s="140"/>
      <c r="Y483" s="140"/>
      <c r="Z483" s="140"/>
      <c r="AA483" s="140"/>
      <c r="AB483" s="140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</row>
    <row r="484" spans="1:44" ht="14.25" x14ac:dyDescent="0.2">
      <c r="A484" s="140"/>
      <c r="B484" s="140"/>
      <c r="C484" s="140"/>
      <c r="D484" s="140"/>
      <c r="E484" s="140"/>
      <c r="F484" s="28"/>
      <c r="G484" s="140"/>
      <c r="H484" s="140"/>
      <c r="I484" s="140"/>
      <c r="J484" s="140"/>
      <c r="K484" s="140"/>
      <c r="L484" s="140"/>
      <c r="M484" s="140"/>
      <c r="N484" s="140"/>
      <c r="O484" s="140"/>
      <c r="P484" s="140"/>
      <c r="Q484" s="140"/>
      <c r="R484" s="140"/>
      <c r="S484" s="140"/>
      <c r="T484" s="140"/>
      <c r="U484" s="140"/>
      <c r="V484" s="140"/>
      <c r="W484" s="140"/>
      <c r="X484" s="140"/>
      <c r="Y484" s="140"/>
      <c r="Z484" s="140"/>
      <c r="AA484" s="140"/>
      <c r="AB484" s="140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</row>
    <row r="485" spans="1:44" ht="14.25" x14ac:dyDescent="0.2">
      <c r="A485" s="140"/>
      <c r="B485" s="140"/>
      <c r="C485" s="140"/>
      <c r="D485" s="140"/>
      <c r="E485" s="140"/>
      <c r="F485" s="28"/>
      <c r="G485" s="140"/>
      <c r="H485" s="140"/>
      <c r="I485" s="140"/>
      <c r="J485" s="140"/>
      <c r="K485" s="140"/>
      <c r="L485" s="140"/>
      <c r="M485" s="140"/>
      <c r="N485" s="140"/>
      <c r="O485" s="140"/>
      <c r="P485" s="140"/>
      <c r="Q485" s="140"/>
      <c r="R485" s="140"/>
      <c r="S485" s="140"/>
      <c r="T485" s="140"/>
      <c r="U485" s="140"/>
      <c r="V485" s="140"/>
      <c r="W485" s="140"/>
      <c r="X485" s="140"/>
      <c r="Y485" s="140"/>
      <c r="Z485" s="140"/>
      <c r="AA485" s="140"/>
      <c r="AB485" s="140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</row>
    <row r="486" spans="1:44" ht="14.25" x14ac:dyDescent="0.2">
      <c r="A486" s="140"/>
      <c r="B486" s="140"/>
      <c r="C486" s="140"/>
      <c r="D486" s="140"/>
      <c r="E486" s="140"/>
      <c r="F486" s="28"/>
      <c r="G486" s="140"/>
      <c r="H486" s="140"/>
      <c r="I486" s="140"/>
      <c r="J486" s="140"/>
      <c r="K486" s="140"/>
      <c r="L486" s="140"/>
      <c r="M486" s="140"/>
      <c r="N486" s="140"/>
      <c r="O486" s="140"/>
      <c r="P486" s="140"/>
      <c r="Q486" s="140"/>
      <c r="R486" s="140"/>
      <c r="S486" s="140"/>
      <c r="T486" s="140"/>
      <c r="U486" s="140"/>
      <c r="V486" s="140"/>
      <c r="W486" s="140"/>
      <c r="X486" s="140"/>
      <c r="Y486" s="140"/>
      <c r="Z486" s="140"/>
      <c r="AA486" s="140"/>
      <c r="AB486" s="140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</row>
    <row r="487" spans="1:44" ht="14.25" x14ac:dyDescent="0.2">
      <c r="A487" s="140"/>
      <c r="B487" s="140"/>
      <c r="C487" s="140"/>
      <c r="D487" s="140"/>
      <c r="E487" s="140"/>
      <c r="F487" s="28"/>
      <c r="G487" s="140"/>
      <c r="H487" s="140"/>
      <c r="I487" s="140"/>
      <c r="J487" s="140"/>
      <c r="K487" s="140"/>
      <c r="L487" s="140"/>
      <c r="M487" s="140"/>
      <c r="N487" s="140"/>
      <c r="O487" s="140"/>
      <c r="P487" s="140"/>
      <c r="Q487" s="140"/>
      <c r="R487" s="140"/>
      <c r="S487" s="140"/>
      <c r="T487" s="140"/>
      <c r="U487" s="140"/>
      <c r="V487" s="140"/>
      <c r="W487" s="140"/>
      <c r="X487" s="140"/>
      <c r="Y487" s="140"/>
      <c r="Z487" s="140"/>
      <c r="AA487" s="140"/>
      <c r="AB487" s="140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</row>
    <row r="488" spans="1:44" ht="14.25" x14ac:dyDescent="0.2">
      <c r="A488" s="140"/>
      <c r="B488" s="140"/>
      <c r="C488" s="140"/>
      <c r="D488" s="140"/>
      <c r="E488" s="140"/>
      <c r="F488" s="28"/>
      <c r="G488" s="140"/>
      <c r="H488" s="140"/>
      <c r="I488" s="140"/>
      <c r="J488" s="140"/>
      <c r="K488" s="140"/>
      <c r="L488" s="140"/>
      <c r="M488" s="140"/>
      <c r="N488" s="140"/>
      <c r="O488" s="140"/>
      <c r="P488" s="140"/>
      <c r="Q488" s="140"/>
      <c r="R488" s="140"/>
      <c r="S488" s="140"/>
      <c r="T488" s="140"/>
      <c r="U488" s="140"/>
      <c r="V488" s="140"/>
      <c r="W488" s="140"/>
      <c r="X488" s="140"/>
      <c r="Y488" s="140"/>
      <c r="Z488" s="140"/>
      <c r="AA488" s="140"/>
      <c r="AB488" s="140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</row>
    <row r="489" spans="1:44" ht="14.25" x14ac:dyDescent="0.2">
      <c r="A489" s="140"/>
      <c r="B489" s="140"/>
      <c r="C489" s="140"/>
      <c r="D489" s="140"/>
      <c r="E489" s="140"/>
      <c r="F489" s="28"/>
      <c r="G489" s="140"/>
      <c r="H489" s="140"/>
      <c r="I489" s="140"/>
      <c r="J489" s="140"/>
      <c r="K489" s="140"/>
      <c r="L489" s="140"/>
      <c r="M489" s="140"/>
      <c r="N489" s="140"/>
      <c r="O489" s="140"/>
      <c r="P489" s="140"/>
      <c r="Q489" s="140"/>
      <c r="R489" s="140"/>
      <c r="S489" s="140"/>
      <c r="T489" s="140"/>
      <c r="U489" s="140"/>
      <c r="V489" s="140"/>
      <c r="W489" s="140"/>
      <c r="X489" s="140"/>
      <c r="Y489" s="140"/>
      <c r="Z489" s="140"/>
      <c r="AA489" s="140"/>
      <c r="AB489" s="140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</row>
    <row r="490" spans="1:44" ht="14.25" x14ac:dyDescent="0.2">
      <c r="A490" s="140"/>
      <c r="B490" s="140"/>
      <c r="C490" s="140"/>
      <c r="D490" s="140"/>
      <c r="E490" s="140"/>
      <c r="F490" s="28"/>
      <c r="G490" s="140"/>
      <c r="H490" s="140"/>
      <c r="I490" s="140"/>
      <c r="J490" s="140"/>
      <c r="K490" s="140"/>
      <c r="L490" s="140"/>
      <c r="M490" s="140"/>
      <c r="N490" s="140"/>
      <c r="O490" s="140"/>
      <c r="P490" s="140"/>
      <c r="Q490" s="140"/>
      <c r="R490" s="140"/>
      <c r="S490" s="140"/>
      <c r="T490" s="140"/>
      <c r="U490" s="140"/>
      <c r="V490" s="140"/>
      <c r="W490" s="140"/>
      <c r="X490" s="140"/>
      <c r="Y490" s="140"/>
      <c r="Z490" s="140"/>
      <c r="AA490" s="140"/>
      <c r="AB490" s="140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</row>
    <row r="491" spans="1:44" ht="14.25" x14ac:dyDescent="0.2">
      <c r="A491" s="140"/>
      <c r="B491" s="140"/>
      <c r="C491" s="140"/>
      <c r="D491" s="140"/>
      <c r="E491" s="140"/>
      <c r="F491" s="28"/>
      <c r="G491" s="140"/>
      <c r="H491" s="140"/>
      <c r="I491" s="140"/>
      <c r="J491" s="140"/>
      <c r="K491" s="140"/>
      <c r="L491" s="140"/>
      <c r="M491" s="140"/>
      <c r="N491" s="140"/>
      <c r="O491" s="140"/>
      <c r="P491" s="140"/>
      <c r="Q491" s="140"/>
      <c r="R491" s="140"/>
      <c r="S491" s="140"/>
      <c r="T491" s="140"/>
      <c r="U491" s="140"/>
      <c r="V491" s="140"/>
      <c r="W491" s="140"/>
      <c r="X491" s="140"/>
      <c r="Y491" s="140"/>
      <c r="Z491" s="140"/>
      <c r="AA491" s="140"/>
      <c r="AB491" s="140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</row>
    <row r="492" spans="1:44" ht="14.25" x14ac:dyDescent="0.2">
      <c r="A492" s="140"/>
      <c r="B492" s="140"/>
      <c r="C492" s="140"/>
      <c r="D492" s="140"/>
      <c r="E492" s="140"/>
      <c r="F492" s="28"/>
      <c r="G492" s="140"/>
      <c r="H492" s="140"/>
      <c r="I492" s="140"/>
      <c r="J492" s="140"/>
      <c r="K492" s="140"/>
      <c r="L492" s="140"/>
      <c r="M492" s="140"/>
      <c r="N492" s="140"/>
      <c r="O492" s="140"/>
      <c r="P492" s="140"/>
      <c r="Q492" s="140"/>
      <c r="R492" s="140"/>
      <c r="S492" s="140"/>
      <c r="T492" s="140"/>
      <c r="U492" s="140"/>
      <c r="V492" s="140"/>
      <c r="W492" s="140"/>
      <c r="X492" s="140"/>
      <c r="Y492" s="140"/>
      <c r="Z492" s="140"/>
      <c r="AA492" s="140"/>
      <c r="AB492" s="140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</row>
    <row r="493" spans="1:44" ht="14.25" x14ac:dyDescent="0.2">
      <c r="A493" s="140"/>
      <c r="B493" s="140"/>
      <c r="C493" s="140"/>
      <c r="D493" s="140"/>
      <c r="E493" s="140"/>
      <c r="F493" s="28"/>
      <c r="G493" s="140"/>
      <c r="H493" s="140"/>
      <c r="I493" s="140"/>
      <c r="J493" s="140"/>
      <c r="K493" s="140"/>
      <c r="L493" s="140"/>
      <c r="M493" s="140"/>
      <c r="N493" s="140"/>
      <c r="O493" s="140"/>
      <c r="P493" s="140"/>
      <c r="Q493" s="140"/>
      <c r="R493" s="140"/>
      <c r="S493" s="140"/>
      <c r="T493" s="140"/>
      <c r="U493" s="140"/>
      <c r="V493" s="140"/>
      <c r="W493" s="140"/>
      <c r="X493" s="140"/>
      <c r="Y493" s="140"/>
      <c r="Z493" s="140"/>
      <c r="AA493" s="140"/>
      <c r="AB493" s="140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</row>
    <row r="494" spans="1:44" ht="14.25" x14ac:dyDescent="0.2">
      <c r="A494" s="140"/>
      <c r="B494" s="140"/>
      <c r="C494" s="140"/>
      <c r="D494" s="140"/>
      <c r="E494" s="140"/>
      <c r="F494" s="28"/>
      <c r="G494" s="140"/>
      <c r="H494" s="140"/>
      <c r="I494" s="140"/>
      <c r="J494" s="140"/>
      <c r="K494" s="140"/>
      <c r="L494" s="140"/>
      <c r="M494" s="140"/>
      <c r="N494" s="140"/>
      <c r="O494" s="140"/>
      <c r="P494" s="140"/>
      <c r="Q494" s="140"/>
      <c r="R494" s="140"/>
      <c r="S494" s="140"/>
      <c r="T494" s="140"/>
      <c r="U494" s="140"/>
      <c r="V494" s="140"/>
      <c r="W494" s="140"/>
      <c r="X494" s="140"/>
      <c r="Y494" s="140"/>
      <c r="Z494" s="140"/>
      <c r="AA494" s="140"/>
      <c r="AB494" s="140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</row>
    <row r="495" spans="1:44" ht="14.25" x14ac:dyDescent="0.2">
      <c r="A495" s="140"/>
      <c r="B495" s="140"/>
      <c r="C495" s="140"/>
      <c r="D495" s="140"/>
      <c r="E495" s="140"/>
      <c r="F495" s="28"/>
      <c r="G495" s="140"/>
      <c r="H495" s="140"/>
      <c r="I495" s="140"/>
      <c r="J495" s="140"/>
      <c r="K495" s="140"/>
      <c r="L495" s="140"/>
      <c r="M495" s="140"/>
      <c r="N495" s="140"/>
      <c r="O495" s="140"/>
      <c r="P495" s="140"/>
      <c r="Q495" s="140"/>
      <c r="R495" s="140"/>
      <c r="S495" s="140"/>
      <c r="T495" s="140"/>
      <c r="U495" s="140"/>
      <c r="V495" s="140"/>
      <c r="W495" s="140"/>
      <c r="X495" s="140"/>
      <c r="Y495" s="140"/>
      <c r="Z495" s="140"/>
      <c r="AA495" s="140"/>
      <c r="AB495" s="140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</row>
    <row r="496" spans="1:44" ht="14.25" x14ac:dyDescent="0.2">
      <c r="A496" s="140"/>
      <c r="B496" s="140"/>
      <c r="C496" s="140"/>
      <c r="D496" s="140"/>
      <c r="E496" s="140"/>
      <c r="F496" s="28"/>
      <c r="G496" s="140"/>
      <c r="H496" s="140"/>
      <c r="I496" s="140"/>
      <c r="J496" s="140"/>
      <c r="K496" s="140"/>
      <c r="L496" s="140"/>
      <c r="M496" s="140"/>
      <c r="N496" s="140"/>
      <c r="O496" s="140"/>
      <c r="P496" s="140"/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40"/>
      <c r="AB496" s="140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</row>
    <row r="497" spans="1:44" ht="14.25" x14ac:dyDescent="0.2">
      <c r="A497" s="140"/>
      <c r="B497" s="140"/>
      <c r="C497" s="140"/>
      <c r="D497" s="140"/>
      <c r="E497" s="140"/>
      <c r="F497" s="28"/>
      <c r="G497" s="140"/>
      <c r="H497" s="140"/>
      <c r="I497" s="140"/>
      <c r="J497" s="140"/>
      <c r="K497" s="140"/>
      <c r="L497" s="140"/>
      <c r="M497" s="140"/>
      <c r="N497" s="140"/>
      <c r="O497" s="140"/>
      <c r="P497" s="140"/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40"/>
      <c r="AB497" s="140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</row>
    <row r="498" spans="1:44" ht="14.25" x14ac:dyDescent="0.2">
      <c r="A498" s="140"/>
      <c r="B498" s="140"/>
      <c r="C498" s="140"/>
      <c r="D498" s="140"/>
      <c r="E498" s="140"/>
      <c r="F498" s="28"/>
      <c r="G498" s="140"/>
      <c r="H498" s="140"/>
      <c r="I498" s="140"/>
      <c r="J498" s="140"/>
      <c r="K498" s="140"/>
      <c r="L498" s="140"/>
      <c r="M498" s="140"/>
      <c r="N498" s="140"/>
      <c r="O498" s="140"/>
      <c r="P498" s="140"/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40"/>
      <c r="AB498" s="140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</row>
    <row r="499" spans="1:44" ht="14.25" x14ac:dyDescent="0.2">
      <c r="A499" s="140"/>
      <c r="B499" s="140"/>
      <c r="C499" s="140"/>
      <c r="D499" s="140"/>
      <c r="E499" s="140"/>
      <c r="F499" s="28"/>
      <c r="G499" s="140"/>
      <c r="H499" s="140"/>
      <c r="I499" s="140"/>
      <c r="J499" s="140"/>
      <c r="K499" s="140"/>
      <c r="L499" s="140"/>
      <c r="M499" s="140"/>
      <c r="N499" s="140"/>
      <c r="O499" s="140"/>
      <c r="P499" s="140"/>
      <c r="Q499" s="140"/>
      <c r="R499" s="140"/>
      <c r="S499" s="140"/>
      <c r="T499" s="140"/>
      <c r="U499" s="140"/>
      <c r="V499" s="140"/>
      <c r="W499" s="140"/>
      <c r="X499" s="140"/>
      <c r="Y499" s="140"/>
      <c r="Z499" s="140"/>
      <c r="AA499" s="140"/>
      <c r="AB499" s="140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</row>
    <row r="500" spans="1:44" ht="14.25" x14ac:dyDescent="0.2">
      <c r="A500" s="140"/>
      <c r="B500" s="140"/>
      <c r="C500" s="140"/>
      <c r="D500" s="140"/>
      <c r="E500" s="140"/>
      <c r="F500" s="28"/>
      <c r="G500" s="140"/>
      <c r="H500" s="140"/>
      <c r="I500" s="140"/>
      <c r="J500" s="140"/>
      <c r="K500" s="140"/>
      <c r="L500" s="140"/>
      <c r="M500" s="140"/>
      <c r="N500" s="140"/>
      <c r="O500" s="140"/>
      <c r="P500" s="140"/>
      <c r="Q500" s="140"/>
      <c r="R500" s="140"/>
      <c r="S500" s="140"/>
      <c r="T500" s="140"/>
      <c r="U500" s="140"/>
      <c r="V500" s="140"/>
      <c r="W500" s="140"/>
      <c r="X500" s="140"/>
      <c r="Y500" s="140"/>
      <c r="Z500" s="140"/>
      <c r="AA500" s="140"/>
      <c r="AB500" s="140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</row>
    <row r="501" spans="1:44" ht="14.25" x14ac:dyDescent="0.2">
      <c r="A501" s="140"/>
      <c r="B501" s="140"/>
      <c r="C501" s="140"/>
      <c r="D501" s="140"/>
      <c r="E501" s="140"/>
      <c r="F501" s="28"/>
      <c r="G501" s="140"/>
      <c r="H501" s="140"/>
      <c r="I501" s="140"/>
      <c r="J501" s="140"/>
      <c r="K501" s="140"/>
      <c r="L501" s="140"/>
      <c r="M501" s="140"/>
      <c r="N501" s="140"/>
      <c r="O501" s="140"/>
      <c r="P501" s="140"/>
      <c r="Q501" s="140"/>
      <c r="R501" s="140"/>
      <c r="S501" s="140"/>
      <c r="T501" s="140"/>
      <c r="U501" s="140"/>
      <c r="V501" s="140"/>
      <c r="W501" s="140"/>
      <c r="X501" s="140"/>
      <c r="Y501" s="140"/>
      <c r="Z501" s="140"/>
      <c r="AA501" s="140"/>
      <c r="AB501" s="140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</row>
    <row r="502" spans="1:44" ht="14.25" x14ac:dyDescent="0.2">
      <c r="A502" s="140"/>
      <c r="B502" s="140"/>
      <c r="C502" s="140"/>
      <c r="D502" s="140"/>
      <c r="E502" s="140"/>
      <c r="F502" s="28"/>
      <c r="G502" s="140"/>
      <c r="H502" s="140"/>
      <c r="I502" s="140"/>
      <c r="J502" s="140"/>
      <c r="K502" s="140"/>
      <c r="L502" s="140"/>
      <c r="M502" s="140"/>
      <c r="N502" s="140"/>
      <c r="O502" s="140"/>
      <c r="P502" s="140"/>
      <c r="Q502" s="140"/>
      <c r="R502" s="140"/>
      <c r="S502" s="140"/>
      <c r="T502" s="140"/>
      <c r="U502" s="140"/>
      <c r="V502" s="140"/>
      <c r="W502" s="140"/>
      <c r="X502" s="140"/>
      <c r="Y502" s="140"/>
      <c r="Z502" s="140"/>
      <c r="AA502" s="140"/>
      <c r="AB502" s="140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</row>
    <row r="503" spans="1:44" ht="14.25" x14ac:dyDescent="0.2">
      <c r="A503" s="140"/>
      <c r="B503" s="140"/>
      <c r="C503" s="140"/>
      <c r="D503" s="140"/>
      <c r="E503" s="140"/>
      <c r="F503" s="28"/>
      <c r="G503" s="140"/>
      <c r="H503" s="140"/>
      <c r="I503" s="140"/>
      <c r="J503" s="140"/>
      <c r="K503" s="140"/>
      <c r="L503" s="140"/>
      <c r="M503" s="140"/>
      <c r="N503" s="140"/>
      <c r="O503" s="140"/>
      <c r="P503" s="140"/>
      <c r="Q503" s="140"/>
      <c r="R503" s="140"/>
      <c r="S503" s="140"/>
      <c r="T503" s="140"/>
      <c r="U503" s="140"/>
      <c r="V503" s="140"/>
      <c r="W503" s="140"/>
      <c r="X503" s="140"/>
      <c r="Y503" s="140"/>
      <c r="Z503" s="140"/>
      <c r="AA503" s="140"/>
      <c r="AB503" s="140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</row>
    <row r="504" spans="1:44" ht="14.25" x14ac:dyDescent="0.2">
      <c r="A504" s="140"/>
      <c r="B504" s="140"/>
      <c r="C504" s="140"/>
      <c r="D504" s="140"/>
      <c r="E504" s="140"/>
      <c r="F504" s="28"/>
      <c r="G504" s="140"/>
      <c r="H504" s="140"/>
      <c r="I504" s="140"/>
      <c r="J504" s="140"/>
      <c r="K504" s="140"/>
      <c r="L504" s="140"/>
      <c r="M504" s="140"/>
      <c r="N504" s="140"/>
      <c r="O504" s="140"/>
      <c r="P504" s="140"/>
      <c r="Q504" s="140"/>
      <c r="R504" s="140"/>
      <c r="S504" s="140"/>
      <c r="T504" s="140"/>
      <c r="U504" s="140"/>
      <c r="V504" s="140"/>
      <c r="W504" s="140"/>
      <c r="X504" s="140"/>
      <c r="Y504" s="140"/>
      <c r="Z504" s="140"/>
      <c r="AA504" s="140"/>
      <c r="AB504" s="140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</row>
    <row r="505" spans="1:44" ht="14.25" x14ac:dyDescent="0.2">
      <c r="A505" s="140"/>
      <c r="B505" s="140"/>
      <c r="C505" s="140"/>
      <c r="D505" s="140"/>
      <c r="E505" s="140"/>
      <c r="F505" s="28"/>
      <c r="G505" s="140"/>
      <c r="H505" s="140"/>
      <c r="I505" s="140"/>
      <c r="J505" s="140"/>
      <c r="K505" s="140"/>
      <c r="L505" s="140"/>
      <c r="M505" s="140"/>
      <c r="N505" s="140"/>
      <c r="O505" s="140"/>
      <c r="P505" s="140"/>
      <c r="Q505" s="140"/>
      <c r="R505" s="140"/>
      <c r="S505" s="140"/>
      <c r="T505" s="140"/>
      <c r="U505" s="140"/>
      <c r="V505" s="140"/>
      <c r="W505" s="140"/>
      <c r="X505" s="140"/>
      <c r="Y505" s="140"/>
      <c r="Z505" s="140"/>
      <c r="AA505" s="140"/>
      <c r="AB505" s="140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</row>
    <row r="506" spans="1:44" ht="14.25" x14ac:dyDescent="0.2">
      <c r="A506" s="140"/>
      <c r="B506" s="140"/>
      <c r="C506" s="140"/>
      <c r="D506" s="140"/>
      <c r="E506" s="140"/>
      <c r="F506" s="28"/>
      <c r="G506" s="140"/>
      <c r="H506" s="140"/>
      <c r="I506" s="140"/>
      <c r="J506" s="140"/>
      <c r="K506" s="140"/>
      <c r="L506" s="140"/>
      <c r="M506" s="140"/>
      <c r="N506" s="140"/>
      <c r="O506" s="140"/>
      <c r="P506" s="140"/>
      <c r="Q506" s="140"/>
      <c r="R506" s="140"/>
      <c r="S506" s="140"/>
      <c r="T506" s="140"/>
      <c r="U506" s="140"/>
      <c r="V506" s="140"/>
      <c r="W506" s="140"/>
      <c r="X506" s="140"/>
      <c r="Y506" s="140"/>
      <c r="Z506" s="140"/>
      <c r="AA506" s="140"/>
      <c r="AB506" s="140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</row>
    <row r="507" spans="1:44" ht="14.25" x14ac:dyDescent="0.2">
      <c r="A507" s="140"/>
      <c r="B507" s="140"/>
      <c r="C507" s="140"/>
      <c r="D507" s="140"/>
      <c r="E507" s="140"/>
      <c r="F507" s="28"/>
      <c r="G507" s="140"/>
      <c r="H507" s="140"/>
      <c r="I507" s="140"/>
      <c r="J507" s="140"/>
      <c r="K507" s="140"/>
      <c r="L507" s="140"/>
      <c r="M507" s="140"/>
      <c r="N507" s="140"/>
      <c r="O507" s="140"/>
      <c r="P507" s="140"/>
      <c r="Q507" s="140"/>
      <c r="R507" s="140"/>
      <c r="S507" s="140"/>
      <c r="T507" s="140"/>
      <c r="U507" s="140"/>
      <c r="V507" s="140"/>
      <c r="W507" s="140"/>
      <c r="X507" s="140"/>
      <c r="Y507" s="140"/>
      <c r="Z507" s="140"/>
      <c r="AA507" s="140"/>
      <c r="AB507" s="140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</row>
    <row r="508" spans="1:44" ht="14.25" x14ac:dyDescent="0.2">
      <c r="A508" s="140"/>
      <c r="B508" s="140"/>
      <c r="C508" s="140"/>
      <c r="D508" s="140"/>
      <c r="E508" s="140"/>
      <c r="F508" s="28"/>
      <c r="G508" s="140"/>
      <c r="H508" s="140"/>
      <c r="I508" s="140"/>
      <c r="J508" s="140"/>
      <c r="K508" s="140"/>
      <c r="L508" s="140"/>
      <c r="M508" s="140"/>
      <c r="N508" s="140"/>
      <c r="O508" s="140"/>
      <c r="P508" s="140"/>
      <c r="Q508" s="140"/>
      <c r="R508" s="140"/>
      <c r="S508" s="140"/>
      <c r="T508" s="140"/>
      <c r="U508" s="140"/>
      <c r="V508" s="140"/>
      <c r="W508" s="140"/>
      <c r="X508" s="140"/>
      <c r="Y508" s="140"/>
      <c r="Z508" s="140"/>
      <c r="AA508" s="140"/>
      <c r="AB508" s="140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</row>
    <row r="509" spans="1:44" ht="14.25" x14ac:dyDescent="0.2">
      <c r="A509" s="140"/>
      <c r="B509" s="140"/>
      <c r="C509" s="140"/>
      <c r="D509" s="140"/>
      <c r="E509" s="140"/>
      <c r="F509" s="28"/>
      <c r="G509" s="140"/>
      <c r="H509" s="140"/>
      <c r="I509" s="140"/>
      <c r="J509" s="140"/>
      <c r="K509" s="140"/>
      <c r="L509" s="140"/>
      <c r="M509" s="140"/>
      <c r="N509" s="140"/>
      <c r="O509" s="140"/>
      <c r="P509" s="140"/>
      <c r="Q509" s="140"/>
      <c r="R509" s="140"/>
      <c r="S509" s="140"/>
      <c r="T509" s="140"/>
      <c r="U509" s="140"/>
      <c r="V509" s="140"/>
      <c r="W509" s="140"/>
      <c r="X509" s="140"/>
      <c r="Y509" s="140"/>
      <c r="Z509" s="140"/>
      <c r="AA509" s="140"/>
      <c r="AB509" s="140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</row>
    <row r="510" spans="1:44" ht="14.25" x14ac:dyDescent="0.2">
      <c r="A510" s="140"/>
      <c r="B510" s="140"/>
      <c r="C510" s="140"/>
      <c r="D510" s="140"/>
      <c r="E510" s="140"/>
      <c r="F510" s="28"/>
      <c r="G510" s="140"/>
      <c r="H510" s="140"/>
      <c r="I510" s="140"/>
      <c r="J510" s="140"/>
      <c r="K510" s="140"/>
      <c r="L510" s="140"/>
      <c r="M510" s="140"/>
      <c r="N510" s="140"/>
      <c r="O510" s="140"/>
      <c r="P510" s="140"/>
      <c r="Q510" s="140"/>
      <c r="R510" s="140"/>
      <c r="S510" s="140"/>
      <c r="T510" s="140"/>
      <c r="U510" s="140"/>
      <c r="V510" s="140"/>
      <c r="W510" s="140"/>
      <c r="X510" s="140"/>
      <c r="Y510" s="140"/>
      <c r="Z510" s="140"/>
      <c r="AA510" s="140"/>
      <c r="AB510" s="140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</row>
    <row r="511" spans="1:44" ht="14.25" x14ac:dyDescent="0.2">
      <c r="A511" s="140"/>
      <c r="B511" s="140"/>
      <c r="C511" s="140"/>
      <c r="D511" s="140"/>
      <c r="E511" s="140"/>
      <c r="F511" s="28"/>
      <c r="G511" s="140"/>
      <c r="H511" s="140"/>
      <c r="I511" s="140"/>
      <c r="J511" s="140"/>
      <c r="K511" s="140"/>
      <c r="L511" s="140"/>
      <c r="M511" s="140"/>
      <c r="N511" s="140"/>
      <c r="O511" s="140"/>
      <c r="P511" s="140"/>
      <c r="Q511" s="140"/>
      <c r="R511" s="140"/>
      <c r="S511" s="140"/>
      <c r="T511" s="140"/>
      <c r="U511" s="140"/>
      <c r="V511" s="140"/>
      <c r="W511" s="140"/>
      <c r="X511" s="140"/>
      <c r="Y511" s="140"/>
      <c r="Z511" s="140"/>
      <c r="AA511" s="140"/>
      <c r="AB511" s="140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</row>
    <row r="512" spans="1:44" ht="14.25" x14ac:dyDescent="0.2">
      <c r="A512" s="140"/>
      <c r="B512" s="140"/>
      <c r="C512" s="140"/>
      <c r="D512" s="140"/>
      <c r="E512" s="140"/>
      <c r="F512" s="28"/>
      <c r="G512" s="140"/>
      <c r="H512" s="140"/>
      <c r="I512" s="140"/>
      <c r="J512" s="140"/>
      <c r="K512" s="140"/>
      <c r="L512" s="140"/>
      <c r="M512" s="140"/>
      <c r="N512" s="140"/>
      <c r="O512" s="140"/>
      <c r="P512" s="140"/>
      <c r="Q512" s="140"/>
      <c r="R512" s="140"/>
      <c r="S512" s="140"/>
      <c r="T512" s="140"/>
      <c r="U512" s="140"/>
      <c r="V512" s="140"/>
      <c r="W512" s="140"/>
      <c r="X512" s="140"/>
      <c r="Y512" s="140"/>
      <c r="Z512" s="140"/>
      <c r="AA512" s="140"/>
      <c r="AB512" s="140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</row>
    <row r="513" spans="1:44" ht="14.25" x14ac:dyDescent="0.2">
      <c r="A513" s="140"/>
      <c r="B513" s="140"/>
      <c r="C513" s="140"/>
      <c r="D513" s="140"/>
      <c r="E513" s="140"/>
      <c r="F513" s="28"/>
      <c r="G513" s="140"/>
      <c r="H513" s="140"/>
      <c r="I513" s="140"/>
      <c r="J513" s="140"/>
      <c r="K513" s="140"/>
      <c r="L513" s="140"/>
      <c r="M513" s="140"/>
      <c r="N513" s="140"/>
      <c r="O513" s="140"/>
      <c r="P513" s="140"/>
      <c r="Q513" s="140"/>
      <c r="R513" s="140"/>
      <c r="S513" s="140"/>
      <c r="T513" s="140"/>
      <c r="U513" s="140"/>
      <c r="V513" s="140"/>
      <c r="W513" s="140"/>
      <c r="X513" s="140"/>
      <c r="Y513" s="140"/>
      <c r="Z513" s="140"/>
      <c r="AA513" s="140"/>
      <c r="AB513" s="140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</row>
    <row r="514" spans="1:44" ht="14.25" x14ac:dyDescent="0.2">
      <c r="A514" s="140"/>
      <c r="B514" s="140"/>
      <c r="C514" s="140"/>
      <c r="D514" s="140"/>
      <c r="E514" s="140"/>
      <c r="F514" s="28"/>
      <c r="G514" s="140"/>
      <c r="H514" s="140"/>
      <c r="I514" s="140"/>
      <c r="J514" s="140"/>
      <c r="K514" s="140"/>
      <c r="L514" s="140"/>
      <c r="M514" s="140"/>
      <c r="N514" s="140"/>
      <c r="O514" s="140"/>
      <c r="P514" s="140"/>
      <c r="Q514" s="140"/>
      <c r="R514" s="140"/>
      <c r="S514" s="140"/>
      <c r="T514" s="140"/>
      <c r="U514" s="140"/>
      <c r="V514" s="140"/>
      <c r="W514" s="140"/>
      <c r="X514" s="140"/>
      <c r="Y514" s="140"/>
      <c r="Z514" s="140"/>
      <c r="AA514" s="140"/>
      <c r="AB514" s="140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</row>
    <row r="515" spans="1:44" ht="14.25" x14ac:dyDescent="0.2">
      <c r="A515" s="140"/>
      <c r="B515" s="140"/>
      <c r="C515" s="140"/>
      <c r="D515" s="140"/>
      <c r="E515" s="140"/>
      <c r="F515" s="28"/>
      <c r="G515" s="140"/>
      <c r="H515" s="140"/>
      <c r="I515" s="140"/>
      <c r="J515" s="140"/>
      <c r="K515" s="140"/>
      <c r="L515" s="140"/>
      <c r="M515" s="140"/>
      <c r="N515" s="140"/>
      <c r="O515" s="140"/>
      <c r="P515" s="140"/>
      <c r="Q515" s="140"/>
      <c r="R515" s="140"/>
      <c r="S515" s="140"/>
      <c r="T515" s="140"/>
      <c r="U515" s="140"/>
      <c r="V515" s="140"/>
      <c r="W515" s="140"/>
      <c r="X515" s="140"/>
      <c r="Y515" s="140"/>
      <c r="Z515" s="140"/>
      <c r="AA515" s="140"/>
      <c r="AB515" s="140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</row>
    <row r="516" spans="1:44" ht="14.25" x14ac:dyDescent="0.2">
      <c r="A516" s="140"/>
      <c r="B516" s="140"/>
      <c r="C516" s="140"/>
      <c r="D516" s="140"/>
      <c r="E516" s="140"/>
      <c r="F516" s="28"/>
      <c r="G516" s="140"/>
      <c r="H516" s="140"/>
      <c r="I516" s="140"/>
      <c r="J516" s="140"/>
      <c r="K516" s="140"/>
      <c r="L516" s="140"/>
      <c r="M516" s="140"/>
      <c r="N516" s="140"/>
      <c r="O516" s="140"/>
      <c r="P516" s="140"/>
      <c r="Q516" s="140"/>
      <c r="R516" s="140"/>
      <c r="S516" s="140"/>
      <c r="T516" s="140"/>
      <c r="U516" s="140"/>
      <c r="V516" s="140"/>
      <c r="W516" s="140"/>
      <c r="X516" s="140"/>
      <c r="Y516" s="140"/>
      <c r="Z516" s="140"/>
      <c r="AA516" s="140"/>
      <c r="AB516" s="140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</row>
    <row r="517" spans="1:44" ht="14.25" x14ac:dyDescent="0.2">
      <c r="A517" s="140"/>
      <c r="B517" s="140"/>
      <c r="C517" s="140"/>
      <c r="D517" s="140"/>
      <c r="E517" s="140"/>
      <c r="F517" s="28"/>
      <c r="G517" s="140"/>
      <c r="H517" s="140"/>
      <c r="I517" s="140"/>
      <c r="J517" s="140"/>
      <c r="K517" s="140"/>
      <c r="L517" s="140"/>
      <c r="M517" s="140"/>
      <c r="N517" s="140"/>
      <c r="O517" s="140"/>
      <c r="P517" s="140"/>
      <c r="Q517" s="140"/>
      <c r="R517" s="140"/>
      <c r="S517" s="140"/>
      <c r="T517" s="140"/>
      <c r="U517" s="140"/>
      <c r="V517" s="140"/>
      <c r="W517" s="140"/>
      <c r="X517" s="140"/>
      <c r="Y517" s="140"/>
      <c r="Z517" s="140"/>
      <c r="AA517" s="140"/>
      <c r="AB517" s="140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</row>
    <row r="518" spans="1:44" ht="14.25" x14ac:dyDescent="0.2">
      <c r="A518" s="140"/>
      <c r="B518" s="140"/>
      <c r="C518" s="140"/>
      <c r="D518" s="140"/>
      <c r="E518" s="140"/>
      <c r="F518" s="28"/>
      <c r="G518" s="140"/>
      <c r="H518" s="140"/>
      <c r="I518" s="140"/>
      <c r="J518" s="140"/>
      <c r="K518" s="140"/>
      <c r="L518" s="140"/>
      <c r="M518" s="140"/>
      <c r="N518" s="140"/>
      <c r="O518" s="140"/>
      <c r="P518" s="140"/>
      <c r="Q518" s="140"/>
      <c r="R518" s="140"/>
      <c r="S518" s="140"/>
      <c r="T518" s="140"/>
      <c r="U518" s="140"/>
      <c r="V518" s="140"/>
      <c r="W518" s="140"/>
      <c r="X518" s="140"/>
      <c r="Y518" s="140"/>
      <c r="Z518" s="140"/>
      <c r="AA518" s="140"/>
      <c r="AB518" s="140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</row>
    <row r="519" spans="1:44" ht="14.25" x14ac:dyDescent="0.2">
      <c r="A519" s="140"/>
      <c r="B519" s="140"/>
      <c r="C519" s="140"/>
      <c r="D519" s="140"/>
      <c r="E519" s="140"/>
      <c r="F519" s="28"/>
      <c r="G519" s="140"/>
      <c r="H519" s="140"/>
      <c r="I519" s="140"/>
      <c r="J519" s="140"/>
      <c r="K519" s="140"/>
      <c r="L519" s="140"/>
      <c r="M519" s="140"/>
      <c r="N519" s="140"/>
      <c r="O519" s="140"/>
      <c r="P519" s="140"/>
      <c r="Q519" s="140"/>
      <c r="R519" s="140"/>
      <c r="S519" s="140"/>
      <c r="T519" s="140"/>
      <c r="U519" s="140"/>
      <c r="V519" s="140"/>
      <c r="W519" s="140"/>
      <c r="X519" s="140"/>
      <c r="Y519" s="140"/>
      <c r="Z519" s="140"/>
      <c r="AA519" s="140"/>
      <c r="AB519" s="140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</row>
    <row r="520" spans="1:44" ht="14.25" x14ac:dyDescent="0.2">
      <c r="A520" s="140"/>
      <c r="B520" s="140"/>
      <c r="C520" s="140"/>
      <c r="D520" s="140"/>
      <c r="E520" s="140"/>
      <c r="F520" s="28"/>
      <c r="G520" s="140"/>
      <c r="H520" s="140"/>
      <c r="I520" s="140"/>
      <c r="J520" s="140"/>
      <c r="K520" s="140"/>
      <c r="L520" s="140"/>
      <c r="M520" s="140"/>
      <c r="N520" s="140"/>
      <c r="O520" s="140"/>
      <c r="P520" s="140"/>
      <c r="Q520" s="140"/>
      <c r="R520" s="140"/>
      <c r="S520" s="140"/>
      <c r="T520" s="140"/>
      <c r="U520" s="140"/>
      <c r="V520" s="140"/>
      <c r="W520" s="140"/>
      <c r="X520" s="140"/>
      <c r="Y520" s="140"/>
      <c r="Z520" s="140"/>
      <c r="AA520" s="140"/>
      <c r="AB520" s="140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</row>
    <row r="521" spans="1:44" ht="14.25" x14ac:dyDescent="0.2">
      <c r="A521" s="140"/>
      <c r="B521" s="140"/>
      <c r="C521" s="140"/>
      <c r="D521" s="140"/>
      <c r="E521" s="140"/>
      <c r="F521" s="28"/>
      <c r="G521" s="140"/>
      <c r="H521" s="140"/>
      <c r="I521" s="140"/>
      <c r="J521" s="140"/>
      <c r="K521" s="140"/>
      <c r="L521" s="140"/>
      <c r="M521" s="140"/>
      <c r="N521" s="140"/>
      <c r="O521" s="140"/>
      <c r="P521" s="140"/>
      <c r="Q521" s="140"/>
      <c r="R521" s="140"/>
      <c r="S521" s="140"/>
      <c r="T521" s="140"/>
      <c r="U521" s="140"/>
      <c r="V521" s="140"/>
      <c r="W521" s="140"/>
      <c r="X521" s="140"/>
      <c r="Y521" s="140"/>
      <c r="Z521" s="140"/>
      <c r="AA521" s="140"/>
      <c r="AB521" s="140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</row>
    <row r="522" spans="1:44" ht="14.25" x14ac:dyDescent="0.2">
      <c r="A522" s="140"/>
      <c r="B522" s="140"/>
      <c r="C522" s="140"/>
      <c r="D522" s="140"/>
      <c r="E522" s="140"/>
      <c r="F522" s="28"/>
      <c r="G522" s="140"/>
      <c r="H522" s="140"/>
      <c r="I522" s="140"/>
      <c r="J522" s="140"/>
      <c r="K522" s="140"/>
      <c r="L522" s="140"/>
      <c r="M522" s="140"/>
      <c r="N522" s="140"/>
      <c r="O522" s="140"/>
      <c r="P522" s="140"/>
      <c r="Q522" s="140"/>
      <c r="R522" s="140"/>
      <c r="S522" s="140"/>
      <c r="T522" s="140"/>
      <c r="U522" s="140"/>
      <c r="V522" s="140"/>
      <c r="W522" s="140"/>
      <c r="X522" s="140"/>
      <c r="Y522" s="140"/>
      <c r="Z522" s="140"/>
      <c r="AA522" s="140"/>
      <c r="AB522" s="140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</row>
    <row r="523" spans="1:44" ht="14.25" x14ac:dyDescent="0.2">
      <c r="A523" s="140"/>
      <c r="B523" s="140"/>
      <c r="C523" s="140"/>
      <c r="D523" s="140"/>
      <c r="E523" s="140"/>
      <c r="F523" s="28"/>
      <c r="G523" s="140"/>
      <c r="H523" s="140"/>
      <c r="I523" s="140"/>
      <c r="J523" s="140"/>
      <c r="K523" s="140"/>
      <c r="L523" s="140"/>
      <c r="M523" s="140"/>
      <c r="N523" s="140"/>
      <c r="O523" s="140"/>
      <c r="P523" s="140"/>
      <c r="Q523" s="140"/>
      <c r="R523" s="140"/>
      <c r="S523" s="140"/>
      <c r="T523" s="140"/>
      <c r="U523" s="140"/>
      <c r="V523" s="140"/>
      <c r="W523" s="140"/>
      <c r="X523" s="140"/>
      <c r="Y523" s="140"/>
      <c r="Z523" s="140"/>
      <c r="AA523" s="140"/>
      <c r="AB523" s="140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</row>
    <row r="524" spans="1:44" ht="14.25" x14ac:dyDescent="0.2">
      <c r="A524" s="140"/>
      <c r="B524" s="140"/>
      <c r="C524" s="140"/>
      <c r="D524" s="140"/>
      <c r="E524" s="140"/>
      <c r="F524" s="28"/>
      <c r="G524" s="140"/>
      <c r="H524" s="140"/>
      <c r="I524" s="140"/>
      <c r="J524" s="140"/>
      <c r="K524" s="140"/>
      <c r="L524" s="140"/>
      <c r="M524" s="140"/>
      <c r="N524" s="140"/>
      <c r="O524" s="140"/>
      <c r="P524" s="140"/>
      <c r="Q524" s="140"/>
      <c r="R524" s="140"/>
      <c r="S524" s="140"/>
      <c r="T524" s="140"/>
      <c r="U524" s="140"/>
      <c r="V524" s="140"/>
      <c r="W524" s="140"/>
      <c r="X524" s="140"/>
      <c r="Y524" s="140"/>
      <c r="Z524" s="140"/>
      <c r="AA524" s="140"/>
      <c r="AB524" s="140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</row>
    <row r="525" spans="1:44" ht="14.25" x14ac:dyDescent="0.2">
      <c r="A525" s="140"/>
      <c r="B525" s="140"/>
      <c r="C525" s="140"/>
      <c r="D525" s="140"/>
      <c r="E525" s="140"/>
      <c r="F525" s="28"/>
      <c r="G525" s="140"/>
      <c r="H525" s="140"/>
      <c r="I525" s="140"/>
      <c r="J525" s="140"/>
      <c r="K525" s="140"/>
      <c r="L525" s="140"/>
      <c r="M525" s="140"/>
      <c r="N525" s="140"/>
      <c r="O525" s="140"/>
      <c r="P525" s="140"/>
      <c r="Q525" s="140"/>
      <c r="R525" s="140"/>
      <c r="S525" s="140"/>
      <c r="T525" s="140"/>
      <c r="U525" s="140"/>
      <c r="V525" s="140"/>
      <c r="W525" s="140"/>
      <c r="X525" s="140"/>
      <c r="Y525" s="140"/>
      <c r="Z525" s="140"/>
      <c r="AA525" s="140"/>
      <c r="AB525" s="140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</row>
    <row r="526" spans="1:44" ht="14.25" x14ac:dyDescent="0.2">
      <c r="A526" s="140"/>
      <c r="B526" s="140"/>
      <c r="C526" s="140"/>
      <c r="D526" s="140"/>
      <c r="E526" s="140"/>
      <c r="F526" s="28"/>
      <c r="G526" s="140"/>
      <c r="H526" s="140"/>
      <c r="I526" s="140"/>
      <c r="J526" s="140"/>
      <c r="K526" s="140"/>
      <c r="L526" s="140"/>
      <c r="M526" s="140"/>
      <c r="N526" s="140"/>
      <c r="O526" s="140"/>
      <c r="P526" s="140"/>
      <c r="Q526" s="140"/>
      <c r="R526" s="140"/>
      <c r="S526" s="140"/>
      <c r="T526" s="140"/>
      <c r="U526" s="140"/>
      <c r="V526" s="140"/>
      <c r="W526" s="140"/>
      <c r="X526" s="140"/>
      <c r="Y526" s="140"/>
      <c r="Z526" s="140"/>
      <c r="AA526" s="140"/>
      <c r="AB526" s="140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</row>
    <row r="527" spans="1:44" ht="14.25" x14ac:dyDescent="0.2">
      <c r="A527" s="140"/>
      <c r="B527" s="140"/>
      <c r="C527" s="140"/>
      <c r="D527" s="140"/>
      <c r="E527" s="140"/>
      <c r="F527" s="28"/>
      <c r="G527" s="140"/>
      <c r="H527" s="140"/>
      <c r="I527" s="140"/>
      <c r="J527" s="140"/>
      <c r="K527" s="140"/>
      <c r="L527" s="140"/>
      <c r="M527" s="140"/>
      <c r="N527" s="140"/>
      <c r="O527" s="140"/>
      <c r="P527" s="140"/>
      <c r="Q527" s="140"/>
      <c r="R527" s="140"/>
      <c r="S527" s="140"/>
      <c r="T527" s="140"/>
      <c r="U527" s="140"/>
      <c r="V527" s="140"/>
      <c r="W527" s="140"/>
      <c r="X527" s="140"/>
      <c r="Y527" s="140"/>
      <c r="Z527" s="140"/>
      <c r="AA527" s="140"/>
      <c r="AB527" s="140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</row>
    <row r="528" spans="1:44" ht="14.25" x14ac:dyDescent="0.2">
      <c r="A528" s="140"/>
      <c r="B528" s="140"/>
      <c r="C528" s="140"/>
      <c r="D528" s="140"/>
      <c r="E528" s="140"/>
      <c r="F528" s="28"/>
      <c r="G528" s="140"/>
      <c r="H528" s="140"/>
      <c r="I528" s="140"/>
      <c r="J528" s="140"/>
      <c r="K528" s="140"/>
      <c r="L528" s="140"/>
      <c r="M528" s="140"/>
      <c r="N528" s="140"/>
      <c r="O528" s="140"/>
      <c r="P528" s="140"/>
      <c r="Q528" s="140"/>
      <c r="R528" s="140"/>
      <c r="S528" s="140"/>
      <c r="T528" s="140"/>
      <c r="U528" s="140"/>
      <c r="V528" s="140"/>
      <c r="W528" s="140"/>
      <c r="X528" s="140"/>
      <c r="Y528" s="140"/>
      <c r="Z528" s="140"/>
      <c r="AA528" s="140"/>
      <c r="AB528" s="140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</row>
    <row r="529" spans="1:44" ht="14.25" x14ac:dyDescent="0.2">
      <c r="A529" s="140"/>
      <c r="B529" s="140"/>
      <c r="C529" s="140"/>
      <c r="D529" s="140"/>
      <c r="E529" s="140"/>
      <c r="F529" s="28"/>
      <c r="G529" s="140"/>
      <c r="H529" s="140"/>
      <c r="I529" s="140"/>
      <c r="J529" s="140"/>
      <c r="K529" s="140"/>
      <c r="L529" s="140"/>
      <c r="M529" s="140"/>
      <c r="N529" s="140"/>
      <c r="O529" s="140"/>
      <c r="P529" s="140"/>
      <c r="Q529" s="140"/>
      <c r="R529" s="140"/>
      <c r="S529" s="140"/>
      <c r="T529" s="140"/>
      <c r="U529" s="140"/>
      <c r="V529" s="140"/>
      <c r="W529" s="140"/>
      <c r="X529" s="140"/>
      <c r="Y529" s="140"/>
      <c r="Z529" s="140"/>
      <c r="AA529" s="140"/>
      <c r="AB529" s="140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</row>
    <row r="530" spans="1:44" ht="14.25" x14ac:dyDescent="0.2">
      <c r="A530" s="140"/>
      <c r="B530" s="140"/>
      <c r="C530" s="140"/>
      <c r="D530" s="140"/>
      <c r="E530" s="140"/>
      <c r="F530" s="28"/>
      <c r="G530" s="140"/>
      <c r="H530" s="140"/>
      <c r="I530" s="140"/>
      <c r="J530" s="140"/>
      <c r="K530" s="140"/>
      <c r="L530" s="140"/>
      <c r="M530" s="140"/>
      <c r="N530" s="140"/>
      <c r="O530" s="140"/>
      <c r="P530" s="140"/>
      <c r="Q530" s="140"/>
      <c r="R530" s="140"/>
      <c r="S530" s="140"/>
      <c r="T530" s="140"/>
      <c r="U530" s="140"/>
      <c r="V530" s="140"/>
      <c r="W530" s="140"/>
      <c r="X530" s="140"/>
      <c r="Y530" s="140"/>
      <c r="Z530" s="140"/>
      <c r="AA530" s="140"/>
      <c r="AB530" s="140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</row>
    <row r="531" spans="1:44" ht="14.25" x14ac:dyDescent="0.2">
      <c r="A531" s="140"/>
      <c r="B531" s="140"/>
      <c r="C531" s="140"/>
      <c r="D531" s="140"/>
      <c r="E531" s="140"/>
      <c r="F531" s="28"/>
      <c r="G531" s="140"/>
      <c r="H531" s="140"/>
      <c r="I531" s="140"/>
      <c r="J531" s="140"/>
      <c r="K531" s="140"/>
      <c r="L531" s="140"/>
      <c r="M531" s="140"/>
      <c r="N531" s="140"/>
      <c r="O531" s="140"/>
      <c r="P531" s="140"/>
      <c r="Q531" s="140"/>
      <c r="R531" s="140"/>
      <c r="S531" s="140"/>
      <c r="T531" s="140"/>
      <c r="U531" s="140"/>
      <c r="V531" s="140"/>
      <c r="W531" s="140"/>
      <c r="X531" s="140"/>
      <c r="Y531" s="140"/>
      <c r="Z531" s="140"/>
      <c r="AA531" s="140"/>
      <c r="AB531" s="140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</row>
    <row r="532" spans="1:44" ht="14.25" x14ac:dyDescent="0.2">
      <c r="A532" s="140"/>
      <c r="B532" s="140"/>
      <c r="C532" s="140"/>
      <c r="D532" s="140"/>
      <c r="E532" s="140"/>
      <c r="F532" s="28"/>
      <c r="G532" s="140"/>
      <c r="H532" s="140"/>
      <c r="I532" s="140"/>
      <c r="J532" s="140"/>
      <c r="K532" s="140"/>
      <c r="L532" s="140"/>
      <c r="M532" s="140"/>
      <c r="N532" s="140"/>
      <c r="O532" s="140"/>
      <c r="P532" s="140"/>
      <c r="Q532" s="140"/>
      <c r="R532" s="140"/>
      <c r="S532" s="140"/>
      <c r="T532" s="140"/>
      <c r="U532" s="140"/>
      <c r="V532" s="140"/>
      <c r="W532" s="140"/>
      <c r="X532" s="140"/>
      <c r="Y532" s="140"/>
      <c r="Z532" s="140"/>
      <c r="AA532" s="140"/>
      <c r="AB532" s="140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</row>
    <row r="533" spans="1:44" ht="14.25" x14ac:dyDescent="0.2">
      <c r="A533" s="140"/>
      <c r="B533" s="140"/>
      <c r="C533" s="140"/>
      <c r="D533" s="140"/>
      <c r="E533" s="140"/>
      <c r="F533" s="28"/>
      <c r="G533" s="140"/>
      <c r="H533" s="140"/>
      <c r="I533" s="140"/>
      <c r="J533" s="140"/>
      <c r="K533" s="140"/>
      <c r="L533" s="140"/>
      <c r="M533" s="140"/>
      <c r="N533" s="140"/>
      <c r="O533" s="140"/>
      <c r="P533" s="140"/>
      <c r="Q533" s="140"/>
      <c r="R533" s="140"/>
      <c r="S533" s="140"/>
      <c r="T533" s="140"/>
      <c r="U533" s="140"/>
      <c r="V533" s="140"/>
      <c r="W533" s="140"/>
      <c r="X533" s="140"/>
      <c r="Y533" s="140"/>
      <c r="Z533" s="140"/>
      <c r="AA533" s="140"/>
      <c r="AB533" s="140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</row>
    <row r="534" spans="1:44" ht="14.25" x14ac:dyDescent="0.2">
      <c r="A534" s="140"/>
      <c r="B534" s="140"/>
      <c r="C534" s="140"/>
      <c r="D534" s="140"/>
      <c r="E534" s="140"/>
      <c r="F534" s="28"/>
      <c r="G534" s="140"/>
      <c r="H534" s="140"/>
      <c r="I534" s="140"/>
      <c r="J534" s="140"/>
      <c r="K534" s="140"/>
      <c r="L534" s="140"/>
      <c r="M534" s="140"/>
      <c r="N534" s="140"/>
      <c r="O534" s="140"/>
      <c r="P534" s="140"/>
      <c r="Q534" s="140"/>
      <c r="R534" s="140"/>
      <c r="S534" s="140"/>
      <c r="T534" s="140"/>
      <c r="U534" s="140"/>
      <c r="V534" s="140"/>
      <c r="W534" s="140"/>
      <c r="X534" s="140"/>
      <c r="Y534" s="140"/>
      <c r="Z534" s="140"/>
      <c r="AA534" s="140"/>
      <c r="AB534" s="140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</row>
    <row r="535" spans="1:44" ht="14.25" x14ac:dyDescent="0.2">
      <c r="A535" s="140"/>
      <c r="B535" s="140"/>
      <c r="C535" s="140"/>
      <c r="D535" s="140"/>
      <c r="E535" s="140"/>
      <c r="F535" s="28"/>
      <c r="G535" s="140"/>
      <c r="H535" s="140"/>
      <c r="I535" s="140"/>
      <c r="J535" s="140"/>
      <c r="K535" s="140"/>
      <c r="L535" s="140"/>
      <c r="M535" s="140"/>
      <c r="N535" s="140"/>
      <c r="O535" s="140"/>
      <c r="P535" s="140"/>
      <c r="Q535" s="140"/>
      <c r="R535" s="140"/>
      <c r="S535" s="140"/>
      <c r="T535" s="140"/>
      <c r="U535" s="140"/>
      <c r="V535" s="140"/>
      <c r="W535" s="140"/>
      <c r="X535" s="140"/>
      <c r="Y535" s="140"/>
      <c r="Z535" s="140"/>
      <c r="AA535" s="140"/>
      <c r="AB535" s="140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</row>
    <row r="536" spans="1:44" ht="14.25" x14ac:dyDescent="0.2">
      <c r="A536" s="140"/>
      <c r="B536" s="140"/>
      <c r="C536" s="140"/>
      <c r="D536" s="140"/>
      <c r="E536" s="140"/>
      <c r="F536" s="28"/>
      <c r="G536" s="140"/>
      <c r="H536" s="140"/>
      <c r="I536" s="140"/>
      <c r="J536" s="140"/>
      <c r="K536" s="140"/>
      <c r="L536" s="140"/>
      <c r="M536" s="140"/>
      <c r="N536" s="140"/>
      <c r="O536" s="140"/>
      <c r="P536" s="140"/>
      <c r="Q536" s="140"/>
      <c r="R536" s="140"/>
      <c r="S536" s="140"/>
      <c r="T536" s="140"/>
      <c r="U536" s="140"/>
      <c r="V536" s="140"/>
      <c r="W536" s="140"/>
      <c r="X536" s="140"/>
      <c r="Y536" s="140"/>
      <c r="Z536" s="140"/>
      <c r="AA536" s="140"/>
      <c r="AB536" s="140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</row>
    <row r="537" spans="1:44" ht="14.25" x14ac:dyDescent="0.2">
      <c r="A537" s="140"/>
      <c r="B537" s="140"/>
      <c r="C537" s="140"/>
      <c r="D537" s="140"/>
      <c r="E537" s="140"/>
      <c r="F537" s="28"/>
      <c r="G537" s="140"/>
      <c r="H537" s="140"/>
      <c r="I537" s="140"/>
      <c r="J537" s="140"/>
      <c r="K537" s="140"/>
      <c r="L537" s="140"/>
      <c r="M537" s="140"/>
      <c r="N537" s="140"/>
      <c r="O537" s="140"/>
      <c r="P537" s="140"/>
      <c r="Q537" s="140"/>
      <c r="R537" s="140"/>
      <c r="S537" s="140"/>
      <c r="T537" s="140"/>
      <c r="U537" s="140"/>
      <c r="V537" s="140"/>
      <c r="W537" s="140"/>
      <c r="X537" s="140"/>
      <c r="Y537" s="140"/>
      <c r="Z537" s="140"/>
      <c r="AA537" s="140"/>
      <c r="AB537" s="140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</row>
    <row r="538" spans="1:44" ht="14.25" x14ac:dyDescent="0.2">
      <c r="A538" s="140"/>
      <c r="B538" s="140"/>
      <c r="C538" s="140"/>
      <c r="D538" s="140"/>
      <c r="E538" s="140"/>
      <c r="F538" s="28"/>
      <c r="G538" s="140"/>
      <c r="H538" s="140"/>
      <c r="I538" s="140"/>
      <c r="J538" s="140"/>
      <c r="K538" s="140"/>
      <c r="L538" s="140"/>
      <c r="M538" s="140"/>
      <c r="N538" s="140"/>
      <c r="O538" s="140"/>
      <c r="P538" s="140"/>
      <c r="Q538" s="140"/>
      <c r="R538" s="140"/>
      <c r="S538" s="140"/>
      <c r="T538" s="140"/>
      <c r="U538" s="140"/>
      <c r="V538" s="140"/>
      <c r="W538" s="140"/>
      <c r="X538" s="140"/>
      <c r="Y538" s="140"/>
      <c r="Z538" s="140"/>
      <c r="AA538" s="140"/>
      <c r="AB538" s="140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</row>
    <row r="539" spans="1:44" ht="14.25" x14ac:dyDescent="0.2">
      <c r="A539" s="140"/>
      <c r="B539" s="140"/>
      <c r="C539" s="140"/>
      <c r="D539" s="140"/>
      <c r="E539" s="140"/>
      <c r="F539" s="28"/>
      <c r="G539" s="140"/>
      <c r="H539" s="140"/>
      <c r="I539" s="140"/>
      <c r="J539" s="140"/>
      <c r="K539" s="140"/>
      <c r="L539" s="140"/>
      <c r="M539" s="140"/>
      <c r="N539" s="140"/>
      <c r="O539" s="140"/>
      <c r="P539" s="140"/>
      <c r="Q539" s="140"/>
      <c r="R539" s="140"/>
      <c r="S539" s="140"/>
      <c r="T539" s="140"/>
      <c r="U539" s="140"/>
      <c r="V539" s="140"/>
      <c r="W539" s="140"/>
      <c r="X539" s="140"/>
      <c r="Y539" s="140"/>
      <c r="Z539" s="140"/>
      <c r="AA539" s="140"/>
      <c r="AB539" s="140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</row>
    <row r="540" spans="1:44" ht="14.25" x14ac:dyDescent="0.2">
      <c r="A540" s="140"/>
      <c r="B540" s="140"/>
      <c r="C540" s="140"/>
      <c r="D540" s="140"/>
      <c r="E540" s="140"/>
      <c r="F540" s="28"/>
      <c r="G540" s="140"/>
      <c r="H540" s="140"/>
      <c r="I540" s="140"/>
      <c r="J540" s="140"/>
      <c r="K540" s="140"/>
      <c r="L540" s="140"/>
      <c r="M540" s="140"/>
      <c r="N540" s="140"/>
      <c r="O540" s="140"/>
      <c r="P540" s="140"/>
      <c r="Q540" s="140"/>
      <c r="R540" s="140"/>
      <c r="S540" s="140"/>
      <c r="T540" s="140"/>
      <c r="U540" s="140"/>
      <c r="V540" s="140"/>
      <c r="W540" s="140"/>
      <c r="X540" s="140"/>
      <c r="Y540" s="140"/>
      <c r="Z540" s="140"/>
      <c r="AA540" s="140"/>
      <c r="AB540" s="140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</row>
    <row r="541" spans="1:44" ht="14.25" x14ac:dyDescent="0.2">
      <c r="A541" s="140"/>
      <c r="B541" s="140"/>
      <c r="C541" s="140"/>
      <c r="D541" s="140"/>
      <c r="E541" s="140"/>
      <c r="F541" s="28"/>
      <c r="G541" s="140"/>
      <c r="H541" s="140"/>
      <c r="I541" s="140"/>
      <c r="J541" s="140"/>
      <c r="K541" s="140"/>
      <c r="L541" s="140"/>
      <c r="M541" s="140"/>
      <c r="N541" s="140"/>
      <c r="O541" s="140"/>
      <c r="P541" s="140"/>
      <c r="Q541" s="140"/>
      <c r="R541" s="140"/>
      <c r="S541" s="140"/>
      <c r="T541" s="140"/>
      <c r="U541" s="140"/>
      <c r="V541" s="140"/>
      <c r="W541" s="140"/>
      <c r="X541" s="140"/>
      <c r="Y541" s="140"/>
      <c r="Z541" s="140"/>
      <c r="AA541" s="140"/>
      <c r="AB541" s="140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</row>
    <row r="542" spans="1:44" ht="14.25" x14ac:dyDescent="0.2">
      <c r="A542" s="140"/>
      <c r="B542" s="140"/>
      <c r="C542" s="140"/>
      <c r="D542" s="140"/>
      <c r="E542" s="140"/>
      <c r="F542" s="28"/>
      <c r="G542" s="140"/>
      <c r="H542" s="140"/>
      <c r="I542" s="140"/>
      <c r="J542" s="140"/>
      <c r="K542" s="140"/>
      <c r="L542" s="140"/>
      <c r="M542" s="140"/>
      <c r="N542" s="140"/>
      <c r="O542" s="140"/>
      <c r="P542" s="140"/>
      <c r="Q542" s="140"/>
      <c r="R542" s="140"/>
      <c r="S542" s="140"/>
      <c r="T542" s="140"/>
      <c r="U542" s="140"/>
      <c r="V542" s="140"/>
      <c r="W542" s="140"/>
      <c r="X542" s="140"/>
      <c r="Y542" s="140"/>
      <c r="Z542" s="140"/>
      <c r="AA542" s="140"/>
      <c r="AB542" s="140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</row>
    <row r="543" spans="1:44" ht="14.25" x14ac:dyDescent="0.2">
      <c r="A543" s="140"/>
      <c r="B543" s="140"/>
      <c r="C543" s="140"/>
      <c r="D543" s="140"/>
      <c r="E543" s="140"/>
      <c r="F543" s="28"/>
      <c r="G543" s="140"/>
      <c r="H543" s="140"/>
      <c r="I543" s="140"/>
      <c r="J543" s="140"/>
      <c r="K543" s="140"/>
      <c r="L543" s="140"/>
      <c r="M543" s="140"/>
      <c r="N543" s="140"/>
      <c r="O543" s="140"/>
      <c r="P543" s="140"/>
      <c r="Q543" s="140"/>
      <c r="R543" s="140"/>
      <c r="S543" s="140"/>
      <c r="T543" s="140"/>
      <c r="U543" s="140"/>
      <c r="V543" s="140"/>
      <c r="W543" s="140"/>
      <c r="X543" s="140"/>
      <c r="Y543" s="140"/>
      <c r="Z543" s="140"/>
      <c r="AA543" s="140"/>
      <c r="AB543" s="140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</row>
    <row r="544" spans="1:44" ht="14.25" x14ac:dyDescent="0.2">
      <c r="A544" s="140"/>
      <c r="B544" s="140"/>
      <c r="C544" s="140"/>
      <c r="D544" s="140"/>
      <c r="E544" s="140"/>
      <c r="F544" s="28"/>
      <c r="G544" s="140"/>
      <c r="H544" s="140"/>
      <c r="I544" s="140"/>
      <c r="J544" s="140"/>
      <c r="K544" s="140"/>
      <c r="L544" s="140"/>
      <c r="M544" s="140"/>
      <c r="N544" s="140"/>
      <c r="O544" s="140"/>
      <c r="P544" s="140"/>
      <c r="Q544" s="140"/>
      <c r="R544" s="140"/>
      <c r="S544" s="140"/>
      <c r="T544" s="140"/>
      <c r="U544" s="140"/>
      <c r="V544" s="140"/>
      <c r="W544" s="140"/>
      <c r="X544" s="140"/>
      <c r="Y544" s="140"/>
      <c r="Z544" s="140"/>
      <c r="AA544" s="140"/>
      <c r="AB544" s="140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</row>
    <row r="545" spans="1:44" ht="14.25" x14ac:dyDescent="0.2">
      <c r="A545" s="140"/>
      <c r="B545" s="140"/>
      <c r="C545" s="140"/>
      <c r="D545" s="140"/>
      <c r="E545" s="140"/>
      <c r="F545" s="28"/>
      <c r="G545" s="140"/>
      <c r="H545" s="140"/>
      <c r="I545" s="140"/>
      <c r="J545" s="140"/>
      <c r="K545" s="140"/>
      <c r="L545" s="140"/>
      <c r="M545" s="140"/>
      <c r="N545" s="140"/>
      <c r="O545" s="140"/>
      <c r="P545" s="140"/>
      <c r="Q545" s="140"/>
      <c r="R545" s="140"/>
      <c r="S545" s="140"/>
      <c r="T545" s="140"/>
      <c r="U545" s="140"/>
      <c r="V545" s="140"/>
      <c r="W545" s="140"/>
      <c r="X545" s="140"/>
      <c r="Y545" s="140"/>
      <c r="Z545" s="140"/>
      <c r="AA545" s="140"/>
      <c r="AB545" s="140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</row>
    <row r="546" spans="1:44" ht="14.25" x14ac:dyDescent="0.2">
      <c r="A546" s="140"/>
      <c r="B546" s="140"/>
      <c r="C546" s="140"/>
      <c r="D546" s="140"/>
      <c r="E546" s="140"/>
      <c r="F546" s="28"/>
      <c r="G546" s="140"/>
      <c r="H546" s="140"/>
      <c r="I546" s="140"/>
      <c r="J546" s="140"/>
      <c r="K546" s="140"/>
      <c r="L546" s="140"/>
      <c r="M546" s="140"/>
      <c r="N546" s="140"/>
      <c r="O546" s="140"/>
      <c r="P546" s="140"/>
      <c r="Q546" s="140"/>
      <c r="R546" s="140"/>
      <c r="S546" s="140"/>
      <c r="T546" s="140"/>
      <c r="U546" s="140"/>
      <c r="V546" s="140"/>
      <c r="W546" s="140"/>
      <c r="X546" s="140"/>
      <c r="Y546" s="140"/>
      <c r="Z546" s="140"/>
      <c r="AA546" s="140"/>
      <c r="AB546" s="140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</row>
    <row r="547" spans="1:44" ht="14.25" x14ac:dyDescent="0.2">
      <c r="A547" s="140"/>
      <c r="B547" s="140"/>
      <c r="C547" s="140"/>
      <c r="D547" s="140"/>
      <c r="E547" s="140"/>
      <c r="F547" s="28"/>
      <c r="G547" s="140"/>
      <c r="H547" s="140"/>
      <c r="I547" s="140"/>
      <c r="J547" s="140"/>
      <c r="K547" s="140"/>
      <c r="L547" s="140"/>
      <c r="M547" s="140"/>
      <c r="N547" s="140"/>
      <c r="O547" s="140"/>
      <c r="P547" s="140"/>
      <c r="Q547" s="140"/>
      <c r="R547" s="140"/>
      <c r="S547" s="140"/>
      <c r="T547" s="140"/>
      <c r="U547" s="140"/>
      <c r="V547" s="140"/>
      <c r="W547" s="140"/>
      <c r="X547" s="140"/>
      <c r="Y547" s="140"/>
      <c r="Z547" s="140"/>
      <c r="AA547" s="140"/>
      <c r="AB547" s="140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</row>
    <row r="548" spans="1:44" ht="14.25" x14ac:dyDescent="0.2">
      <c r="A548" s="140"/>
      <c r="B548" s="140"/>
      <c r="C548" s="140"/>
      <c r="D548" s="140"/>
      <c r="E548" s="140"/>
      <c r="F548" s="28"/>
      <c r="G548" s="140"/>
      <c r="H548" s="140"/>
      <c r="I548" s="140"/>
      <c r="J548" s="140"/>
      <c r="K548" s="140"/>
      <c r="L548" s="140"/>
      <c r="M548" s="140"/>
      <c r="N548" s="140"/>
      <c r="O548" s="140"/>
      <c r="P548" s="140"/>
      <c r="Q548" s="140"/>
      <c r="R548" s="140"/>
      <c r="S548" s="140"/>
      <c r="T548" s="140"/>
      <c r="U548" s="140"/>
      <c r="V548" s="140"/>
      <c r="W548" s="140"/>
      <c r="X548" s="140"/>
      <c r="Y548" s="140"/>
      <c r="Z548" s="140"/>
      <c r="AA548" s="140"/>
      <c r="AB548" s="140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</row>
    <row r="549" spans="1:44" ht="14.25" x14ac:dyDescent="0.2">
      <c r="A549" s="140"/>
      <c r="B549" s="140"/>
      <c r="C549" s="140"/>
      <c r="D549" s="140"/>
      <c r="E549" s="140"/>
      <c r="F549" s="28"/>
      <c r="G549" s="140"/>
      <c r="H549" s="140"/>
      <c r="I549" s="140"/>
      <c r="J549" s="140"/>
      <c r="K549" s="140"/>
      <c r="L549" s="140"/>
      <c r="M549" s="140"/>
      <c r="N549" s="140"/>
      <c r="O549" s="140"/>
      <c r="P549" s="140"/>
      <c r="Q549" s="140"/>
      <c r="R549" s="140"/>
      <c r="S549" s="140"/>
      <c r="T549" s="140"/>
      <c r="U549" s="140"/>
      <c r="V549" s="140"/>
      <c r="W549" s="140"/>
      <c r="X549" s="140"/>
      <c r="Y549" s="140"/>
      <c r="Z549" s="140"/>
      <c r="AA549" s="140"/>
      <c r="AB549" s="140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</row>
    <row r="550" spans="1:44" ht="14.25" x14ac:dyDescent="0.2">
      <c r="A550" s="140"/>
      <c r="B550" s="140"/>
      <c r="C550" s="140"/>
      <c r="D550" s="140"/>
      <c r="E550" s="140"/>
      <c r="F550" s="28"/>
      <c r="G550" s="140"/>
      <c r="H550" s="140"/>
      <c r="I550" s="140"/>
      <c r="J550" s="140"/>
      <c r="K550" s="140"/>
      <c r="L550" s="140"/>
      <c r="M550" s="140"/>
      <c r="N550" s="140"/>
      <c r="O550" s="140"/>
      <c r="P550" s="140"/>
      <c r="Q550" s="140"/>
      <c r="R550" s="140"/>
      <c r="S550" s="140"/>
      <c r="T550" s="140"/>
      <c r="U550" s="140"/>
      <c r="V550" s="140"/>
      <c r="W550" s="140"/>
      <c r="X550" s="140"/>
      <c r="Y550" s="140"/>
      <c r="Z550" s="140"/>
      <c r="AA550" s="140"/>
      <c r="AB550" s="140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</row>
    <row r="551" spans="1:44" ht="14.25" x14ac:dyDescent="0.2">
      <c r="A551" s="140"/>
      <c r="B551" s="140"/>
      <c r="C551" s="140"/>
      <c r="D551" s="140"/>
      <c r="E551" s="140"/>
      <c r="F551" s="28"/>
      <c r="G551" s="140"/>
      <c r="H551" s="140"/>
      <c r="I551" s="140"/>
      <c r="J551" s="140"/>
      <c r="K551" s="140"/>
      <c r="L551" s="140"/>
      <c r="M551" s="140"/>
      <c r="N551" s="140"/>
      <c r="O551" s="140"/>
      <c r="P551" s="140"/>
      <c r="Q551" s="140"/>
      <c r="R551" s="140"/>
      <c r="S551" s="140"/>
      <c r="T551" s="140"/>
      <c r="U551" s="140"/>
      <c r="V551" s="140"/>
      <c r="W551" s="140"/>
      <c r="X551" s="140"/>
      <c r="Y551" s="140"/>
      <c r="Z551" s="140"/>
      <c r="AA551" s="140"/>
      <c r="AB551" s="140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</row>
    <row r="552" spans="1:44" ht="14.25" x14ac:dyDescent="0.2">
      <c r="A552" s="140"/>
      <c r="B552" s="140"/>
      <c r="C552" s="140"/>
      <c r="D552" s="140"/>
      <c r="E552" s="140"/>
      <c r="F552" s="28"/>
      <c r="G552" s="140"/>
      <c r="H552" s="140"/>
      <c r="I552" s="140"/>
      <c r="J552" s="140"/>
      <c r="K552" s="140"/>
      <c r="L552" s="140"/>
      <c r="M552" s="140"/>
      <c r="N552" s="140"/>
      <c r="O552" s="140"/>
      <c r="P552" s="140"/>
      <c r="Q552" s="140"/>
      <c r="R552" s="140"/>
      <c r="S552" s="140"/>
      <c r="T552" s="140"/>
      <c r="U552" s="140"/>
      <c r="V552" s="140"/>
      <c r="W552" s="140"/>
      <c r="X552" s="140"/>
      <c r="Y552" s="140"/>
      <c r="Z552" s="140"/>
      <c r="AA552" s="140"/>
      <c r="AB552" s="140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</row>
    <row r="553" spans="1:44" ht="14.25" x14ac:dyDescent="0.2">
      <c r="A553" s="140"/>
      <c r="B553" s="140"/>
      <c r="C553" s="140"/>
      <c r="D553" s="140"/>
      <c r="E553" s="140"/>
      <c r="F553" s="28"/>
      <c r="G553" s="140"/>
      <c r="H553" s="140"/>
      <c r="I553" s="140"/>
      <c r="J553" s="140"/>
      <c r="K553" s="140"/>
      <c r="L553" s="140"/>
      <c r="M553" s="140"/>
      <c r="N553" s="140"/>
      <c r="O553" s="140"/>
      <c r="P553" s="140"/>
      <c r="Q553" s="140"/>
      <c r="R553" s="140"/>
      <c r="S553" s="140"/>
      <c r="T553" s="140"/>
      <c r="U553" s="140"/>
      <c r="V553" s="140"/>
      <c r="W553" s="140"/>
      <c r="X553" s="140"/>
      <c r="Y553" s="140"/>
      <c r="Z553" s="140"/>
      <c r="AA553" s="140"/>
      <c r="AB553" s="140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</row>
    <row r="554" spans="1:44" ht="14.25" x14ac:dyDescent="0.2">
      <c r="A554" s="140"/>
      <c r="B554" s="140"/>
      <c r="C554" s="140"/>
      <c r="D554" s="140"/>
      <c r="E554" s="140"/>
      <c r="F554" s="28"/>
      <c r="G554" s="140"/>
      <c r="H554" s="140"/>
      <c r="I554" s="140"/>
      <c r="J554" s="140"/>
      <c r="K554" s="140"/>
      <c r="L554" s="140"/>
      <c r="M554" s="140"/>
      <c r="N554" s="140"/>
      <c r="O554" s="140"/>
      <c r="P554" s="140"/>
      <c r="Q554" s="140"/>
      <c r="R554" s="140"/>
      <c r="S554" s="140"/>
      <c r="T554" s="140"/>
      <c r="U554" s="140"/>
      <c r="V554" s="140"/>
      <c r="W554" s="140"/>
      <c r="X554" s="140"/>
      <c r="Y554" s="140"/>
      <c r="Z554" s="140"/>
      <c r="AA554" s="140"/>
      <c r="AB554" s="140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</row>
    <row r="555" spans="1:44" ht="14.25" x14ac:dyDescent="0.2">
      <c r="A555" s="140"/>
      <c r="B555" s="140"/>
      <c r="C555" s="140"/>
      <c r="D555" s="140"/>
      <c r="E555" s="140"/>
      <c r="F555" s="28"/>
      <c r="G555" s="140"/>
      <c r="H555" s="140"/>
      <c r="I555" s="140"/>
      <c r="J555" s="140"/>
      <c r="K555" s="140"/>
      <c r="L555" s="140"/>
      <c r="M555" s="140"/>
      <c r="N555" s="140"/>
      <c r="O555" s="140"/>
      <c r="P555" s="140"/>
      <c r="Q555" s="140"/>
      <c r="R555" s="140"/>
      <c r="S555" s="140"/>
      <c r="T555" s="140"/>
      <c r="U555" s="140"/>
      <c r="V555" s="140"/>
      <c r="W555" s="140"/>
      <c r="X555" s="140"/>
      <c r="Y555" s="140"/>
      <c r="Z555" s="140"/>
      <c r="AA555" s="140"/>
      <c r="AB555" s="140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</row>
    <row r="556" spans="1:44" ht="14.25" x14ac:dyDescent="0.2">
      <c r="A556" s="140"/>
      <c r="B556" s="140"/>
      <c r="C556" s="140"/>
      <c r="D556" s="140"/>
      <c r="E556" s="140"/>
      <c r="F556" s="28"/>
      <c r="G556" s="140"/>
      <c r="H556" s="140"/>
      <c r="I556" s="140"/>
      <c r="J556" s="140"/>
      <c r="K556" s="140"/>
      <c r="L556" s="140"/>
      <c r="M556" s="140"/>
      <c r="N556" s="140"/>
      <c r="O556" s="140"/>
      <c r="P556" s="140"/>
      <c r="Q556" s="140"/>
      <c r="R556" s="140"/>
      <c r="S556" s="140"/>
      <c r="T556" s="140"/>
      <c r="U556" s="140"/>
      <c r="V556" s="140"/>
      <c r="W556" s="140"/>
      <c r="X556" s="140"/>
      <c r="Y556" s="140"/>
      <c r="Z556" s="140"/>
      <c r="AA556" s="140"/>
      <c r="AB556" s="140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</row>
    <row r="557" spans="1:44" ht="14.25" x14ac:dyDescent="0.2">
      <c r="A557" s="140"/>
      <c r="B557" s="140"/>
      <c r="C557" s="140"/>
      <c r="D557" s="140"/>
      <c r="E557" s="140"/>
      <c r="F557" s="28"/>
      <c r="G557" s="140"/>
      <c r="H557" s="140"/>
      <c r="I557" s="140"/>
      <c r="J557" s="140"/>
      <c r="K557" s="140"/>
      <c r="L557" s="140"/>
      <c r="M557" s="140"/>
      <c r="N557" s="140"/>
      <c r="O557" s="140"/>
      <c r="P557" s="140"/>
      <c r="Q557" s="140"/>
      <c r="R557" s="140"/>
      <c r="S557" s="140"/>
      <c r="T557" s="140"/>
      <c r="U557" s="140"/>
      <c r="V557" s="140"/>
      <c r="W557" s="140"/>
      <c r="X557" s="140"/>
      <c r="Y557" s="140"/>
      <c r="Z557" s="140"/>
      <c r="AA557" s="140"/>
      <c r="AB557" s="140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</row>
    <row r="558" spans="1:44" ht="14.25" x14ac:dyDescent="0.2">
      <c r="A558" s="140"/>
      <c r="B558" s="140"/>
      <c r="C558" s="140"/>
      <c r="D558" s="140"/>
      <c r="E558" s="140"/>
      <c r="F558" s="28"/>
      <c r="G558" s="140"/>
      <c r="H558" s="140"/>
      <c r="I558" s="140"/>
      <c r="J558" s="140"/>
      <c r="K558" s="140"/>
      <c r="L558" s="140"/>
      <c r="M558" s="140"/>
      <c r="N558" s="140"/>
      <c r="O558" s="140"/>
      <c r="P558" s="140"/>
      <c r="Q558" s="140"/>
      <c r="R558" s="140"/>
      <c r="S558" s="140"/>
      <c r="T558" s="140"/>
      <c r="U558" s="140"/>
      <c r="V558" s="140"/>
      <c r="W558" s="140"/>
      <c r="X558" s="140"/>
      <c r="Y558" s="140"/>
      <c r="Z558" s="140"/>
      <c r="AA558" s="140"/>
      <c r="AB558" s="140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</row>
    <row r="559" spans="1:44" ht="14.25" x14ac:dyDescent="0.2">
      <c r="A559" s="140"/>
      <c r="B559" s="140"/>
      <c r="C559" s="140"/>
      <c r="D559" s="140"/>
      <c r="E559" s="140"/>
      <c r="F559" s="28"/>
      <c r="G559" s="140"/>
      <c r="H559" s="140"/>
      <c r="I559" s="140"/>
      <c r="J559" s="140"/>
      <c r="K559" s="140"/>
      <c r="L559" s="140"/>
      <c r="M559" s="140"/>
      <c r="N559" s="140"/>
      <c r="O559" s="140"/>
      <c r="P559" s="140"/>
      <c r="Q559" s="140"/>
      <c r="R559" s="140"/>
      <c r="S559" s="140"/>
      <c r="T559" s="140"/>
      <c r="U559" s="140"/>
      <c r="V559" s="140"/>
      <c r="W559" s="140"/>
      <c r="X559" s="140"/>
      <c r="Y559" s="140"/>
      <c r="Z559" s="140"/>
      <c r="AA559" s="140"/>
      <c r="AB559" s="140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</row>
    <row r="560" spans="1:44" ht="14.25" x14ac:dyDescent="0.2">
      <c r="A560" s="140"/>
      <c r="B560" s="140"/>
      <c r="C560" s="140"/>
      <c r="D560" s="140"/>
      <c r="E560" s="140"/>
      <c r="F560" s="28"/>
      <c r="G560" s="140"/>
      <c r="H560" s="140"/>
      <c r="I560" s="140"/>
      <c r="J560" s="140"/>
      <c r="K560" s="140"/>
      <c r="L560" s="140"/>
      <c r="M560" s="140"/>
      <c r="N560" s="140"/>
      <c r="O560" s="140"/>
      <c r="P560" s="140"/>
      <c r="Q560" s="140"/>
      <c r="R560" s="140"/>
      <c r="S560" s="140"/>
      <c r="T560" s="140"/>
      <c r="U560" s="140"/>
      <c r="V560" s="140"/>
      <c r="W560" s="140"/>
      <c r="X560" s="140"/>
      <c r="Y560" s="140"/>
      <c r="Z560" s="140"/>
      <c r="AA560" s="140"/>
      <c r="AB560" s="140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</row>
    <row r="561" spans="1:44" ht="14.25" x14ac:dyDescent="0.2">
      <c r="A561" s="140"/>
      <c r="B561" s="140"/>
      <c r="C561" s="140"/>
      <c r="D561" s="140"/>
      <c r="E561" s="140"/>
      <c r="F561" s="28"/>
      <c r="G561" s="140"/>
      <c r="H561" s="140"/>
      <c r="I561" s="140"/>
      <c r="J561" s="140"/>
      <c r="K561" s="140"/>
      <c r="L561" s="140"/>
      <c r="M561" s="140"/>
      <c r="N561" s="140"/>
      <c r="O561" s="140"/>
      <c r="P561" s="140"/>
      <c r="Q561" s="140"/>
      <c r="R561" s="140"/>
      <c r="S561" s="140"/>
      <c r="T561" s="140"/>
      <c r="U561" s="140"/>
      <c r="V561" s="140"/>
      <c r="W561" s="140"/>
      <c r="X561" s="140"/>
      <c r="Y561" s="140"/>
      <c r="Z561" s="140"/>
      <c r="AA561" s="140"/>
      <c r="AB561" s="140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</row>
    <row r="562" spans="1:44" ht="14.25" x14ac:dyDescent="0.2">
      <c r="A562" s="140"/>
      <c r="B562" s="140"/>
      <c r="C562" s="140"/>
      <c r="D562" s="140"/>
      <c r="E562" s="140"/>
      <c r="F562" s="28"/>
      <c r="G562" s="140"/>
      <c r="H562" s="140"/>
      <c r="I562" s="140"/>
      <c r="J562" s="140"/>
      <c r="K562" s="140"/>
      <c r="L562" s="140"/>
      <c r="M562" s="140"/>
      <c r="N562" s="140"/>
      <c r="O562" s="140"/>
      <c r="P562" s="140"/>
      <c r="Q562" s="140"/>
      <c r="R562" s="140"/>
      <c r="S562" s="140"/>
      <c r="T562" s="140"/>
      <c r="U562" s="140"/>
      <c r="V562" s="140"/>
      <c r="W562" s="140"/>
      <c r="X562" s="140"/>
      <c r="Y562" s="140"/>
      <c r="Z562" s="140"/>
      <c r="AA562" s="140"/>
      <c r="AB562" s="140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</row>
    <row r="563" spans="1:44" ht="14.25" x14ac:dyDescent="0.2">
      <c r="A563" s="140"/>
      <c r="B563" s="140"/>
      <c r="C563" s="140"/>
      <c r="D563" s="140"/>
      <c r="E563" s="140"/>
      <c r="F563" s="28"/>
      <c r="G563" s="140"/>
      <c r="H563" s="140"/>
      <c r="I563" s="140"/>
      <c r="J563" s="140"/>
      <c r="K563" s="140"/>
      <c r="L563" s="140"/>
      <c r="M563" s="140"/>
      <c r="N563" s="140"/>
      <c r="O563" s="140"/>
      <c r="P563" s="140"/>
      <c r="Q563" s="140"/>
      <c r="R563" s="140"/>
      <c r="S563" s="140"/>
      <c r="T563" s="140"/>
      <c r="U563" s="140"/>
      <c r="V563" s="140"/>
      <c r="W563" s="140"/>
      <c r="X563" s="140"/>
      <c r="Y563" s="140"/>
      <c r="Z563" s="140"/>
      <c r="AA563" s="140"/>
      <c r="AB563" s="140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</row>
    <row r="564" spans="1:44" ht="14.25" x14ac:dyDescent="0.2">
      <c r="A564" s="140"/>
      <c r="B564" s="140"/>
      <c r="C564" s="140"/>
      <c r="D564" s="140"/>
      <c r="E564" s="140"/>
      <c r="F564" s="28"/>
      <c r="G564" s="140"/>
      <c r="H564" s="140"/>
      <c r="I564" s="140"/>
      <c r="J564" s="140"/>
      <c r="K564" s="140"/>
      <c r="L564" s="140"/>
      <c r="M564" s="140"/>
      <c r="N564" s="140"/>
      <c r="O564" s="140"/>
      <c r="P564" s="140"/>
      <c r="Q564" s="140"/>
      <c r="R564" s="140"/>
      <c r="S564" s="140"/>
      <c r="T564" s="140"/>
      <c r="U564" s="140"/>
      <c r="V564" s="140"/>
      <c r="W564" s="140"/>
      <c r="X564" s="140"/>
      <c r="Y564" s="140"/>
      <c r="Z564" s="140"/>
      <c r="AA564" s="140"/>
      <c r="AB564" s="140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</row>
    <row r="565" spans="1:44" ht="14.25" x14ac:dyDescent="0.2">
      <c r="A565" s="140"/>
      <c r="B565" s="140"/>
      <c r="C565" s="140"/>
      <c r="D565" s="140"/>
      <c r="E565" s="140"/>
      <c r="F565" s="28"/>
      <c r="G565" s="140"/>
      <c r="H565" s="140"/>
      <c r="I565" s="140"/>
      <c r="J565" s="140"/>
      <c r="K565" s="140"/>
      <c r="L565" s="140"/>
      <c r="M565" s="140"/>
      <c r="N565" s="140"/>
      <c r="O565" s="140"/>
      <c r="P565" s="140"/>
      <c r="Q565" s="140"/>
      <c r="R565" s="140"/>
      <c r="S565" s="140"/>
      <c r="T565" s="140"/>
      <c r="U565" s="140"/>
      <c r="V565" s="140"/>
      <c r="W565" s="140"/>
      <c r="X565" s="140"/>
      <c r="Y565" s="140"/>
      <c r="Z565" s="140"/>
      <c r="AA565" s="140"/>
      <c r="AB565" s="140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</row>
    <row r="566" spans="1:44" ht="14.25" x14ac:dyDescent="0.2">
      <c r="A566" s="140"/>
      <c r="B566" s="140"/>
      <c r="C566" s="140"/>
      <c r="D566" s="140"/>
      <c r="E566" s="140"/>
      <c r="F566" s="28"/>
      <c r="G566" s="140"/>
      <c r="H566" s="140"/>
      <c r="I566" s="140"/>
      <c r="J566" s="140"/>
      <c r="K566" s="140"/>
      <c r="L566" s="140"/>
      <c r="M566" s="140"/>
      <c r="N566" s="140"/>
      <c r="O566" s="140"/>
      <c r="P566" s="140"/>
      <c r="Q566" s="140"/>
      <c r="R566" s="140"/>
      <c r="S566" s="140"/>
      <c r="T566" s="140"/>
      <c r="U566" s="140"/>
      <c r="V566" s="140"/>
      <c r="W566" s="140"/>
      <c r="X566" s="140"/>
      <c r="Y566" s="140"/>
      <c r="Z566" s="140"/>
      <c r="AA566" s="140"/>
      <c r="AB566" s="140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</row>
    <row r="567" spans="1:44" ht="14.25" x14ac:dyDescent="0.2">
      <c r="A567" s="140"/>
      <c r="B567" s="140"/>
      <c r="C567" s="140"/>
      <c r="D567" s="140"/>
      <c r="E567" s="140"/>
      <c r="F567" s="28"/>
      <c r="G567" s="140"/>
      <c r="H567" s="140"/>
      <c r="I567" s="140"/>
      <c r="J567" s="140"/>
      <c r="K567" s="140"/>
      <c r="L567" s="140"/>
      <c r="M567" s="140"/>
      <c r="N567" s="140"/>
      <c r="O567" s="140"/>
      <c r="P567" s="140"/>
      <c r="Q567" s="140"/>
      <c r="R567" s="140"/>
      <c r="S567" s="140"/>
      <c r="T567" s="140"/>
      <c r="U567" s="140"/>
      <c r="V567" s="140"/>
      <c r="W567" s="140"/>
      <c r="X567" s="140"/>
      <c r="Y567" s="140"/>
      <c r="Z567" s="140"/>
      <c r="AA567" s="140"/>
      <c r="AB567" s="140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</row>
    <row r="568" spans="1:44" ht="14.25" x14ac:dyDescent="0.2">
      <c r="A568" s="140"/>
      <c r="B568" s="140"/>
      <c r="C568" s="140"/>
      <c r="D568" s="140"/>
      <c r="E568" s="140"/>
      <c r="F568" s="28"/>
      <c r="G568" s="140"/>
      <c r="H568" s="140"/>
      <c r="I568" s="140"/>
      <c r="J568" s="140"/>
      <c r="K568" s="140"/>
      <c r="L568" s="140"/>
      <c r="M568" s="140"/>
      <c r="N568" s="140"/>
      <c r="O568" s="140"/>
      <c r="P568" s="140"/>
      <c r="Q568" s="140"/>
      <c r="R568" s="140"/>
      <c r="S568" s="140"/>
      <c r="T568" s="140"/>
      <c r="U568" s="140"/>
      <c r="V568" s="140"/>
      <c r="W568" s="140"/>
      <c r="X568" s="140"/>
      <c r="Y568" s="140"/>
      <c r="Z568" s="140"/>
      <c r="AA568" s="140"/>
      <c r="AB568" s="140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</row>
    <row r="569" spans="1:44" ht="14.25" x14ac:dyDescent="0.2">
      <c r="A569" s="140"/>
      <c r="B569" s="140"/>
      <c r="C569" s="140"/>
      <c r="D569" s="140"/>
      <c r="E569" s="140"/>
      <c r="F569" s="28"/>
      <c r="G569" s="140"/>
      <c r="H569" s="140"/>
      <c r="I569" s="140"/>
      <c r="J569" s="140"/>
      <c r="K569" s="140"/>
      <c r="L569" s="140"/>
      <c r="M569" s="140"/>
      <c r="N569" s="140"/>
      <c r="O569" s="140"/>
      <c r="P569" s="140"/>
      <c r="Q569" s="140"/>
      <c r="R569" s="140"/>
      <c r="S569" s="140"/>
      <c r="T569" s="140"/>
      <c r="U569" s="140"/>
      <c r="V569" s="140"/>
      <c r="W569" s="140"/>
      <c r="X569" s="140"/>
      <c r="Y569" s="140"/>
      <c r="Z569" s="140"/>
      <c r="AA569" s="140"/>
      <c r="AB569" s="140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</row>
    <row r="570" spans="1:44" ht="14.25" x14ac:dyDescent="0.2">
      <c r="A570" s="140"/>
      <c r="B570" s="140"/>
      <c r="C570" s="140"/>
      <c r="D570" s="140"/>
      <c r="E570" s="140"/>
      <c r="F570" s="28"/>
      <c r="G570" s="140"/>
      <c r="H570" s="140"/>
      <c r="I570" s="140"/>
      <c r="J570" s="140"/>
      <c r="K570" s="140"/>
      <c r="L570" s="140"/>
      <c r="M570" s="140"/>
      <c r="N570" s="140"/>
      <c r="O570" s="140"/>
      <c r="P570" s="140"/>
      <c r="Q570" s="140"/>
      <c r="R570" s="140"/>
      <c r="S570" s="140"/>
      <c r="T570" s="140"/>
      <c r="U570" s="140"/>
      <c r="V570" s="140"/>
      <c r="W570" s="140"/>
      <c r="X570" s="140"/>
      <c r="Y570" s="140"/>
      <c r="Z570" s="140"/>
      <c r="AA570" s="140"/>
      <c r="AB570" s="140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</row>
    <row r="571" spans="1:44" ht="14.25" x14ac:dyDescent="0.2">
      <c r="A571" s="140"/>
      <c r="B571" s="140"/>
      <c r="C571" s="140"/>
      <c r="D571" s="140"/>
      <c r="E571" s="140"/>
      <c r="F571" s="28"/>
      <c r="G571" s="140"/>
      <c r="H571" s="140"/>
      <c r="I571" s="140"/>
      <c r="J571" s="140"/>
      <c r="K571" s="140"/>
      <c r="L571" s="140"/>
      <c r="M571" s="140"/>
      <c r="N571" s="140"/>
      <c r="O571" s="140"/>
      <c r="P571" s="140"/>
      <c r="Q571" s="140"/>
      <c r="R571" s="140"/>
      <c r="S571" s="140"/>
      <c r="T571" s="140"/>
      <c r="U571" s="140"/>
      <c r="V571" s="140"/>
      <c r="W571" s="140"/>
      <c r="X571" s="140"/>
      <c r="Y571" s="140"/>
      <c r="Z571" s="140"/>
      <c r="AA571" s="140"/>
      <c r="AB571" s="140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</row>
    <row r="572" spans="1:44" ht="14.25" x14ac:dyDescent="0.2">
      <c r="A572" s="140"/>
      <c r="B572" s="140"/>
      <c r="C572" s="140"/>
      <c r="D572" s="140"/>
      <c r="E572" s="140"/>
      <c r="F572" s="28"/>
      <c r="G572" s="140"/>
      <c r="H572" s="140"/>
      <c r="I572" s="140"/>
      <c r="J572" s="140"/>
      <c r="K572" s="140"/>
      <c r="L572" s="140"/>
      <c r="M572" s="140"/>
      <c r="N572" s="140"/>
      <c r="O572" s="140"/>
      <c r="P572" s="140"/>
      <c r="Q572" s="140"/>
      <c r="R572" s="140"/>
      <c r="S572" s="140"/>
      <c r="T572" s="140"/>
      <c r="U572" s="140"/>
      <c r="V572" s="140"/>
      <c r="W572" s="140"/>
      <c r="X572" s="140"/>
      <c r="Y572" s="140"/>
      <c r="Z572" s="140"/>
      <c r="AA572" s="140"/>
      <c r="AB572" s="140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</row>
    <row r="573" spans="1:44" ht="14.25" x14ac:dyDescent="0.2">
      <c r="A573" s="140"/>
      <c r="B573" s="140"/>
      <c r="C573" s="140"/>
      <c r="D573" s="140"/>
      <c r="E573" s="140"/>
      <c r="F573" s="28"/>
      <c r="G573" s="140"/>
      <c r="H573" s="140"/>
      <c r="I573" s="140"/>
      <c r="J573" s="140"/>
      <c r="K573" s="140"/>
      <c r="L573" s="140"/>
      <c r="M573" s="140"/>
      <c r="N573" s="140"/>
      <c r="O573" s="140"/>
      <c r="P573" s="140"/>
      <c r="Q573" s="140"/>
      <c r="R573" s="140"/>
      <c r="S573" s="140"/>
      <c r="T573" s="140"/>
      <c r="U573" s="140"/>
      <c r="V573" s="140"/>
      <c r="W573" s="140"/>
      <c r="X573" s="140"/>
      <c r="Y573" s="140"/>
      <c r="Z573" s="140"/>
      <c r="AA573" s="140"/>
      <c r="AB573" s="140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</row>
    <row r="574" spans="1:44" ht="14.25" x14ac:dyDescent="0.2">
      <c r="A574" s="140"/>
      <c r="B574" s="140"/>
      <c r="C574" s="140"/>
      <c r="D574" s="140"/>
      <c r="E574" s="140"/>
      <c r="F574" s="28"/>
      <c r="G574" s="140"/>
      <c r="H574" s="140"/>
      <c r="I574" s="140"/>
      <c r="J574" s="140"/>
      <c r="K574" s="140"/>
      <c r="L574" s="140"/>
      <c r="M574" s="140"/>
      <c r="N574" s="140"/>
      <c r="O574" s="140"/>
      <c r="P574" s="140"/>
      <c r="Q574" s="140"/>
      <c r="R574" s="140"/>
      <c r="S574" s="140"/>
      <c r="T574" s="140"/>
      <c r="U574" s="140"/>
      <c r="V574" s="140"/>
      <c r="W574" s="140"/>
      <c r="X574" s="140"/>
      <c r="Y574" s="140"/>
      <c r="Z574" s="140"/>
      <c r="AA574" s="140"/>
      <c r="AB574" s="140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</row>
    <row r="575" spans="1:44" ht="14.25" x14ac:dyDescent="0.2">
      <c r="A575" s="140"/>
      <c r="B575" s="140"/>
      <c r="C575" s="140"/>
      <c r="D575" s="140"/>
      <c r="E575" s="140"/>
      <c r="F575" s="28"/>
      <c r="G575" s="140"/>
      <c r="H575" s="140"/>
      <c r="I575" s="140"/>
      <c r="J575" s="140"/>
      <c r="K575" s="140"/>
      <c r="L575" s="140"/>
      <c r="M575" s="140"/>
      <c r="N575" s="140"/>
      <c r="O575" s="140"/>
      <c r="P575" s="140"/>
      <c r="Q575" s="140"/>
      <c r="R575" s="140"/>
      <c r="S575" s="140"/>
      <c r="T575" s="140"/>
      <c r="U575" s="140"/>
      <c r="V575" s="140"/>
      <c r="W575" s="140"/>
      <c r="X575" s="140"/>
      <c r="Y575" s="140"/>
      <c r="Z575" s="140"/>
      <c r="AA575" s="140"/>
      <c r="AB575" s="140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</row>
    <row r="576" spans="1:44" ht="14.25" x14ac:dyDescent="0.2">
      <c r="A576" s="140"/>
      <c r="B576" s="140"/>
      <c r="C576" s="140"/>
      <c r="D576" s="140"/>
      <c r="E576" s="140"/>
      <c r="F576" s="28"/>
      <c r="G576" s="140"/>
      <c r="H576" s="140"/>
      <c r="I576" s="140"/>
      <c r="J576" s="140"/>
      <c r="K576" s="140"/>
      <c r="L576" s="140"/>
      <c r="M576" s="140"/>
      <c r="N576" s="140"/>
      <c r="O576" s="140"/>
      <c r="P576" s="140"/>
      <c r="Q576" s="140"/>
      <c r="R576" s="140"/>
      <c r="S576" s="140"/>
      <c r="T576" s="140"/>
      <c r="U576" s="140"/>
      <c r="V576" s="140"/>
      <c r="W576" s="140"/>
      <c r="X576" s="140"/>
      <c r="Y576" s="140"/>
      <c r="Z576" s="140"/>
      <c r="AA576" s="140"/>
      <c r="AB576" s="140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</row>
    <row r="577" spans="1:44" ht="14.25" x14ac:dyDescent="0.2">
      <c r="A577" s="140"/>
      <c r="B577" s="140"/>
      <c r="C577" s="140"/>
      <c r="D577" s="140"/>
      <c r="E577" s="140"/>
      <c r="F577" s="28"/>
      <c r="G577" s="140"/>
      <c r="H577" s="140"/>
      <c r="I577" s="140"/>
      <c r="J577" s="140"/>
      <c r="K577" s="140"/>
      <c r="L577" s="140"/>
      <c r="M577" s="140"/>
      <c r="N577" s="140"/>
      <c r="O577" s="140"/>
      <c r="P577" s="140"/>
      <c r="Q577" s="140"/>
      <c r="R577" s="140"/>
      <c r="S577" s="140"/>
      <c r="T577" s="140"/>
      <c r="U577" s="140"/>
      <c r="V577" s="140"/>
      <c r="W577" s="140"/>
      <c r="X577" s="140"/>
      <c r="Y577" s="140"/>
      <c r="Z577" s="140"/>
      <c r="AA577" s="140"/>
      <c r="AB577" s="140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</row>
    <row r="578" spans="1:44" ht="14.25" x14ac:dyDescent="0.2">
      <c r="A578" s="140"/>
      <c r="B578" s="140"/>
      <c r="C578" s="140"/>
      <c r="D578" s="140"/>
      <c r="E578" s="140"/>
      <c r="F578" s="28"/>
      <c r="G578" s="140"/>
      <c r="H578" s="140"/>
      <c r="I578" s="140"/>
      <c r="J578" s="140"/>
      <c r="K578" s="140"/>
      <c r="L578" s="140"/>
      <c r="M578" s="140"/>
      <c r="N578" s="140"/>
      <c r="O578" s="140"/>
      <c r="P578" s="140"/>
      <c r="Q578" s="140"/>
      <c r="R578" s="140"/>
      <c r="S578" s="140"/>
      <c r="T578" s="140"/>
      <c r="U578" s="140"/>
      <c r="V578" s="140"/>
      <c r="W578" s="140"/>
      <c r="X578" s="140"/>
      <c r="Y578" s="140"/>
      <c r="Z578" s="140"/>
      <c r="AA578" s="140"/>
      <c r="AB578" s="140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</row>
    <row r="579" spans="1:44" ht="14.25" x14ac:dyDescent="0.2">
      <c r="A579" s="140"/>
      <c r="B579" s="140"/>
      <c r="C579" s="140"/>
      <c r="D579" s="140"/>
      <c r="E579" s="140"/>
      <c r="F579" s="28"/>
      <c r="G579" s="140"/>
      <c r="H579" s="140"/>
      <c r="I579" s="140"/>
      <c r="J579" s="140"/>
      <c r="K579" s="140"/>
      <c r="L579" s="140"/>
      <c r="M579" s="140"/>
      <c r="N579" s="140"/>
      <c r="O579" s="140"/>
      <c r="P579" s="140"/>
      <c r="Q579" s="140"/>
      <c r="R579" s="140"/>
      <c r="S579" s="140"/>
      <c r="T579" s="140"/>
      <c r="U579" s="140"/>
      <c r="V579" s="140"/>
      <c r="W579" s="140"/>
      <c r="X579" s="140"/>
      <c r="Y579" s="140"/>
      <c r="Z579" s="140"/>
      <c r="AA579" s="140"/>
      <c r="AB579" s="140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</row>
    <row r="580" spans="1:44" ht="14.25" x14ac:dyDescent="0.2">
      <c r="A580" s="140"/>
      <c r="B580" s="140"/>
      <c r="C580" s="140"/>
      <c r="D580" s="140"/>
      <c r="E580" s="140"/>
      <c r="F580" s="28"/>
      <c r="G580" s="140"/>
      <c r="H580" s="140"/>
      <c r="I580" s="140"/>
      <c r="J580" s="140"/>
      <c r="K580" s="140"/>
      <c r="L580" s="140"/>
      <c r="M580" s="140"/>
      <c r="N580" s="140"/>
      <c r="O580" s="140"/>
      <c r="P580" s="140"/>
      <c r="Q580" s="140"/>
      <c r="R580" s="140"/>
      <c r="S580" s="140"/>
      <c r="T580" s="140"/>
      <c r="U580" s="140"/>
      <c r="V580" s="140"/>
      <c r="W580" s="140"/>
      <c r="X580" s="140"/>
      <c r="Y580" s="140"/>
      <c r="Z580" s="140"/>
      <c r="AA580" s="140"/>
      <c r="AB580" s="140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</row>
    <row r="581" spans="1:44" ht="14.25" x14ac:dyDescent="0.2">
      <c r="A581" s="140"/>
      <c r="B581" s="140"/>
      <c r="C581" s="140"/>
      <c r="D581" s="140"/>
      <c r="E581" s="140"/>
      <c r="F581" s="28"/>
      <c r="G581" s="140"/>
      <c r="H581" s="140"/>
      <c r="I581" s="140"/>
      <c r="J581" s="140"/>
      <c r="K581" s="140"/>
      <c r="L581" s="140"/>
      <c r="M581" s="140"/>
      <c r="N581" s="140"/>
      <c r="O581" s="140"/>
      <c r="P581" s="140"/>
      <c r="Q581" s="140"/>
      <c r="R581" s="140"/>
      <c r="S581" s="140"/>
      <c r="T581" s="140"/>
      <c r="U581" s="140"/>
      <c r="V581" s="140"/>
      <c r="W581" s="140"/>
      <c r="X581" s="140"/>
      <c r="Y581" s="140"/>
      <c r="Z581" s="140"/>
      <c r="AA581" s="140"/>
      <c r="AB581" s="140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</row>
    <row r="582" spans="1:44" ht="14.25" x14ac:dyDescent="0.2">
      <c r="A582" s="140"/>
      <c r="B582" s="140"/>
      <c r="C582" s="140"/>
      <c r="D582" s="140"/>
      <c r="E582" s="140"/>
      <c r="F582" s="28"/>
      <c r="G582" s="140"/>
      <c r="H582" s="140"/>
      <c r="I582" s="140"/>
      <c r="J582" s="140"/>
      <c r="K582" s="140"/>
      <c r="L582" s="140"/>
      <c r="M582" s="140"/>
      <c r="N582" s="140"/>
      <c r="O582" s="140"/>
      <c r="P582" s="140"/>
      <c r="Q582" s="140"/>
      <c r="R582" s="140"/>
      <c r="S582" s="140"/>
      <c r="T582" s="140"/>
      <c r="U582" s="140"/>
      <c r="V582" s="140"/>
      <c r="W582" s="140"/>
      <c r="X582" s="140"/>
      <c r="Y582" s="140"/>
      <c r="Z582" s="140"/>
      <c r="AA582" s="140"/>
      <c r="AB582" s="140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</row>
    <row r="583" spans="1:44" ht="14.25" x14ac:dyDescent="0.2">
      <c r="A583" s="140"/>
      <c r="B583" s="140"/>
      <c r="C583" s="140"/>
      <c r="D583" s="140"/>
      <c r="E583" s="140"/>
      <c r="F583" s="28"/>
      <c r="G583" s="140"/>
      <c r="H583" s="140"/>
      <c r="I583" s="140"/>
      <c r="J583" s="140"/>
      <c r="K583" s="140"/>
      <c r="L583" s="140"/>
      <c r="M583" s="140"/>
      <c r="N583" s="140"/>
      <c r="O583" s="140"/>
      <c r="P583" s="140"/>
      <c r="Q583" s="140"/>
      <c r="R583" s="140"/>
      <c r="S583" s="140"/>
      <c r="T583" s="140"/>
      <c r="U583" s="140"/>
      <c r="V583" s="140"/>
      <c r="W583" s="140"/>
      <c r="X583" s="140"/>
      <c r="Y583" s="140"/>
      <c r="Z583" s="140"/>
      <c r="AA583" s="140"/>
      <c r="AB583" s="140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</row>
    <row r="584" spans="1:44" ht="14.25" x14ac:dyDescent="0.2">
      <c r="A584" s="140"/>
      <c r="B584" s="140"/>
      <c r="C584" s="140"/>
      <c r="D584" s="140"/>
      <c r="E584" s="140"/>
      <c r="F584" s="28"/>
      <c r="G584" s="140"/>
      <c r="H584" s="140"/>
      <c r="I584" s="140"/>
      <c r="J584" s="140"/>
      <c r="K584" s="140"/>
      <c r="L584" s="140"/>
      <c r="M584" s="140"/>
      <c r="N584" s="140"/>
      <c r="O584" s="140"/>
      <c r="P584" s="140"/>
      <c r="Q584" s="140"/>
      <c r="R584" s="140"/>
      <c r="S584" s="140"/>
      <c r="T584" s="140"/>
      <c r="U584" s="140"/>
      <c r="V584" s="140"/>
      <c r="W584" s="140"/>
      <c r="X584" s="140"/>
      <c r="Y584" s="140"/>
      <c r="Z584" s="140"/>
      <c r="AA584" s="140"/>
      <c r="AB584" s="140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</row>
    <row r="585" spans="1:44" ht="14.25" x14ac:dyDescent="0.2">
      <c r="A585" s="140"/>
      <c r="B585" s="140"/>
      <c r="C585" s="140"/>
      <c r="D585" s="140"/>
      <c r="E585" s="140"/>
      <c r="F585" s="28"/>
      <c r="G585" s="140"/>
      <c r="H585" s="140"/>
      <c r="I585" s="140"/>
      <c r="J585" s="140"/>
      <c r="K585" s="140"/>
      <c r="L585" s="140"/>
      <c r="M585" s="140"/>
      <c r="N585" s="140"/>
      <c r="O585" s="140"/>
      <c r="P585" s="140"/>
      <c r="Q585" s="140"/>
      <c r="R585" s="140"/>
      <c r="S585" s="140"/>
      <c r="T585" s="140"/>
      <c r="U585" s="140"/>
      <c r="V585" s="140"/>
      <c r="W585" s="140"/>
      <c r="X585" s="140"/>
      <c r="Y585" s="140"/>
      <c r="Z585" s="140"/>
      <c r="AA585" s="140"/>
      <c r="AB585" s="140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</row>
    <row r="586" spans="1:44" ht="14.25" x14ac:dyDescent="0.2">
      <c r="A586" s="140"/>
      <c r="B586" s="140"/>
      <c r="C586" s="140"/>
      <c r="D586" s="140"/>
      <c r="E586" s="140"/>
      <c r="F586" s="28"/>
      <c r="G586" s="140"/>
      <c r="H586" s="140"/>
      <c r="I586" s="140"/>
      <c r="J586" s="140"/>
      <c r="K586" s="140"/>
      <c r="L586" s="140"/>
      <c r="M586" s="140"/>
      <c r="N586" s="140"/>
      <c r="O586" s="140"/>
      <c r="P586" s="140"/>
      <c r="Q586" s="140"/>
      <c r="R586" s="140"/>
      <c r="S586" s="140"/>
      <c r="T586" s="140"/>
      <c r="U586" s="140"/>
      <c r="V586" s="140"/>
      <c r="W586" s="140"/>
      <c r="X586" s="140"/>
      <c r="Y586" s="140"/>
      <c r="Z586" s="140"/>
      <c r="AA586" s="140"/>
      <c r="AB586" s="140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</row>
    <row r="587" spans="1:44" ht="14.25" x14ac:dyDescent="0.2">
      <c r="A587" s="140"/>
      <c r="B587" s="140"/>
      <c r="C587" s="140"/>
      <c r="D587" s="140"/>
      <c r="E587" s="140"/>
      <c r="F587" s="28"/>
      <c r="G587" s="140"/>
      <c r="H587" s="140"/>
      <c r="I587" s="140"/>
      <c r="J587" s="140"/>
      <c r="K587" s="140"/>
      <c r="L587" s="140"/>
      <c r="M587" s="140"/>
      <c r="N587" s="140"/>
      <c r="O587" s="140"/>
      <c r="P587" s="140"/>
      <c r="Q587" s="140"/>
      <c r="R587" s="140"/>
      <c r="S587" s="140"/>
      <c r="T587" s="140"/>
      <c r="U587" s="140"/>
      <c r="V587" s="140"/>
      <c r="W587" s="140"/>
      <c r="X587" s="140"/>
      <c r="Y587" s="140"/>
      <c r="Z587" s="140"/>
      <c r="AA587" s="140"/>
      <c r="AB587" s="140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</row>
    <row r="588" spans="1:44" ht="14.25" x14ac:dyDescent="0.2">
      <c r="A588" s="140"/>
      <c r="B588" s="140"/>
      <c r="C588" s="140"/>
      <c r="D588" s="140"/>
      <c r="E588" s="140"/>
      <c r="F588" s="28"/>
      <c r="G588" s="140"/>
      <c r="H588" s="140"/>
      <c r="I588" s="140"/>
      <c r="J588" s="140"/>
      <c r="K588" s="140"/>
      <c r="L588" s="140"/>
      <c r="M588" s="140"/>
      <c r="N588" s="140"/>
      <c r="O588" s="140"/>
      <c r="P588" s="140"/>
      <c r="Q588" s="140"/>
      <c r="R588" s="140"/>
      <c r="S588" s="140"/>
      <c r="T588" s="140"/>
      <c r="U588" s="140"/>
      <c r="V588" s="140"/>
      <c r="W588" s="140"/>
      <c r="X588" s="140"/>
      <c r="Y588" s="140"/>
      <c r="Z588" s="140"/>
      <c r="AA588" s="140"/>
      <c r="AB588" s="140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</row>
    <row r="589" spans="1:44" ht="14.25" x14ac:dyDescent="0.2">
      <c r="A589" s="140"/>
      <c r="B589" s="140"/>
      <c r="C589" s="140"/>
      <c r="D589" s="140"/>
      <c r="E589" s="140"/>
      <c r="F589" s="28"/>
      <c r="G589" s="140"/>
      <c r="H589" s="140"/>
      <c r="I589" s="140"/>
      <c r="J589" s="140"/>
      <c r="K589" s="140"/>
      <c r="L589" s="140"/>
      <c r="M589" s="140"/>
      <c r="N589" s="140"/>
      <c r="O589" s="140"/>
      <c r="P589" s="140"/>
      <c r="Q589" s="140"/>
      <c r="R589" s="140"/>
      <c r="S589" s="140"/>
      <c r="T589" s="140"/>
      <c r="U589" s="140"/>
      <c r="V589" s="140"/>
      <c r="W589" s="140"/>
      <c r="X589" s="140"/>
      <c r="Y589" s="140"/>
      <c r="Z589" s="140"/>
      <c r="AA589" s="140"/>
      <c r="AB589" s="140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</row>
    <row r="590" spans="1:44" ht="14.25" x14ac:dyDescent="0.2">
      <c r="A590" s="140"/>
      <c r="B590" s="140"/>
      <c r="C590" s="140"/>
      <c r="D590" s="140"/>
      <c r="E590" s="140"/>
      <c r="F590" s="28"/>
      <c r="G590" s="140"/>
      <c r="H590" s="140"/>
      <c r="I590" s="140"/>
      <c r="J590" s="140"/>
      <c r="K590" s="140"/>
      <c r="L590" s="140"/>
      <c r="M590" s="140"/>
      <c r="N590" s="140"/>
      <c r="O590" s="140"/>
      <c r="P590" s="140"/>
      <c r="Q590" s="140"/>
      <c r="R590" s="140"/>
      <c r="S590" s="140"/>
      <c r="T590" s="140"/>
      <c r="U590" s="140"/>
      <c r="V590" s="140"/>
      <c r="W590" s="140"/>
      <c r="X590" s="140"/>
      <c r="Y590" s="140"/>
      <c r="Z590" s="140"/>
      <c r="AA590" s="140"/>
      <c r="AB590" s="140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</row>
    <row r="591" spans="1:44" ht="14.25" x14ac:dyDescent="0.2">
      <c r="A591" s="140"/>
      <c r="B591" s="140"/>
      <c r="C591" s="140"/>
      <c r="D591" s="140"/>
      <c r="E591" s="140"/>
      <c r="F591" s="28"/>
      <c r="G591" s="140"/>
      <c r="H591" s="140"/>
      <c r="I591" s="140"/>
      <c r="J591" s="140"/>
      <c r="K591" s="140"/>
      <c r="L591" s="140"/>
      <c r="M591" s="140"/>
      <c r="N591" s="140"/>
      <c r="O591" s="140"/>
      <c r="P591" s="140"/>
      <c r="Q591" s="140"/>
      <c r="R591" s="140"/>
      <c r="S591" s="140"/>
      <c r="T591" s="140"/>
      <c r="U591" s="140"/>
      <c r="V591" s="140"/>
      <c r="W591" s="140"/>
      <c r="X591" s="140"/>
      <c r="Y591" s="140"/>
      <c r="Z591" s="140"/>
      <c r="AA591" s="140"/>
      <c r="AB591" s="140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</row>
    <row r="592" spans="1:44" ht="14.25" x14ac:dyDescent="0.2">
      <c r="A592" s="140"/>
      <c r="B592" s="140"/>
      <c r="C592" s="140"/>
      <c r="D592" s="140"/>
      <c r="E592" s="140"/>
      <c r="F592" s="28"/>
      <c r="G592" s="140"/>
      <c r="H592" s="140"/>
      <c r="I592" s="140"/>
      <c r="J592" s="140"/>
      <c r="K592" s="140"/>
      <c r="L592" s="140"/>
      <c r="M592" s="140"/>
      <c r="N592" s="140"/>
      <c r="O592" s="140"/>
      <c r="P592" s="140"/>
      <c r="Q592" s="140"/>
      <c r="R592" s="140"/>
      <c r="S592" s="140"/>
      <c r="T592" s="140"/>
      <c r="U592" s="140"/>
      <c r="V592" s="140"/>
      <c r="W592" s="140"/>
      <c r="X592" s="140"/>
      <c r="Y592" s="140"/>
      <c r="Z592" s="140"/>
      <c r="AA592" s="140"/>
      <c r="AB592" s="140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</row>
    <row r="593" spans="1:44" ht="14.25" x14ac:dyDescent="0.2">
      <c r="A593" s="140"/>
      <c r="B593" s="140"/>
      <c r="C593" s="140"/>
      <c r="D593" s="140"/>
      <c r="E593" s="140"/>
      <c r="F593" s="28"/>
      <c r="G593" s="140"/>
      <c r="H593" s="140"/>
      <c r="I593" s="140"/>
      <c r="J593" s="140"/>
      <c r="K593" s="140"/>
      <c r="L593" s="140"/>
      <c r="M593" s="140"/>
      <c r="N593" s="140"/>
      <c r="O593" s="140"/>
      <c r="P593" s="140"/>
      <c r="Q593" s="140"/>
      <c r="R593" s="140"/>
      <c r="S593" s="140"/>
      <c r="T593" s="140"/>
      <c r="U593" s="140"/>
      <c r="V593" s="140"/>
      <c r="W593" s="140"/>
      <c r="X593" s="140"/>
      <c r="Y593" s="140"/>
      <c r="Z593" s="140"/>
      <c r="AA593" s="140"/>
      <c r="AB593" s="140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</row>
    <row r="594" spans="1:44" ht="14.25" x14ac:dyDescent="0.2">
      <c r="A594" s="140"/>
      <c r="B594" s="140"/>
      <c r="C594" s="140"/>
      <c r="D594" s="140"/>
      <c r="E594" s="140"/>
      <c r="F594" s="28"/>
      <c r="G594" s="140"/>
      <c r="H594" s="140"/>
      <c r="I594" s="140"/>
      <c r="J594" s="140"/>
      <c r="K594" s="140"/>
      <c r="L594" s="140"/>
      <c r="M594" s="140"/>
      <c r="N594" s="140"/>
      <c r="O594" s="140"/>
      <c r="P594" s="140"/>
      <c r="Q594" s="140"/>
      <c r="R594" s="140"/>
      <c r="S594" s="140"/>
      <c r="T594" s="140"/>
      <c r="U594" s="140"/>
      <c r="V594" s="140"/>
      <c r="W594" s="140"/>
      <c r="X594" s="140"/>
      <c r="Y594" s="140"/>
      <c r="Z594" s="140"/>
      <c r="AA594" s="140"/>
      <c r="AB594" s="140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</row>
    <row r="595" spans="1:44" ht="14.25" x14ac:dyDescent="0.2">
      <c r="A595" s="140"/>
      <c r="B595" s="140"/>
      <c r="C595" s="140"/>
      <c r="D595" s="140"/>
      <c r="E595" s="140"/>
      <c r="F595" s="28"/>
      <c r="G595" s="140"/>
      <c r="H595" s="140"/>
      <c r="I595" s="140"/>
      <c r="J595" s="140"/>
      <c r="K595" s="140"/>
      <c r="L595" s="140"/>
      <c r="M595" s="140"/>
      <c r="N595" s="140"/>
      <c r="O595" s="140"/>
      <c r="P595" s="140"/>
      <c r="Q595" s="140"/>
      <c r="R595" s="140"/>
      <c r="S595" s="140"/>
      <c r="T595" s="140"/>
      <c r="U595" s="140"/>
      <c r="V595" s="140"/>
      <c r="W595" s="140"/>
      <c r="X595" s="140"/>
      <c r="Y595" s="140"/>
      <c r="Z595" s="140"/>
      <c r="AA595" s="140"/>
      <c r="AB595" s="140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</row>
    <row r="596" spans="1:44" ht="14.25" x14ac:dyDescent="0.2">
      <c r="A596" s="140"/>
      <c r="B596" s="140"/>
      <c r="C596" s="140"/>
      <c r="D596" s="140"/>
      <c r="E596" s="140"/>
      <c r="F596" s="28"/>
      <c r="G596" s="140"/>
      <c r="H596" s="140"/>
      <c r="I596" s="140"/>
      <c r="J596" s="140"/>
      <c r="K596" s="140"/>
      <c r="L596" s="140"/>
      <c r="M596" s="140"/>
      <c r="N596" s="140"/>
      <c r="O596" s="140"/>
      <c r="P596" s="140"/>
      <c r="Q596" s="140"/>
      <c r="R596" s="140"/>
      <c r="S596" s="140"/>
      <c r="T596" s="140"/>
      <c r="U596" s="140"/>
      <c r="V596" s="140"/>
      <c r="W596" s="140"/>
      <c r="X596" s="140"/>
      <c r="Y596" s="140"/>
      <c r="Z596" s="140"/>
      <c r="AA596" s="140"/>
      <c r="AB596" s="140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</row>
    <row r="597" spans="1:44" ht="14.25" x14ac:dyDescent="0.2">
      <c r="A597" s="140"/>
      <c r="B597" s="140"/>
      <c r="C597" s="140"/>
      <c r="D597" s="140"/>
      <c r="E597" s="140"/>
      <c r="F597" s="28"/>
      <c r="G597" s="140"/>
      <c r="H597" s="140"/>
      <c r="I597" s="140"/>
      <c r="J597" s="140"/>
      <c r="K597" s="140"/>
      <c r="L597" s="140"/>
      <c r="M597" s="140"/>
      <c r="N597" s="140"/>
      <c r="O597" s="140"/>
      <c r="P597" s="140"/>
      <c r="Q597" s="140"/>
      <c r="R597" s="140"/>
      <c r="S597" s="140"/>
      <c r="T597" s="140"/>
      <c r="U597" s="140"/>
      <c r="V597" s="140"/>
      <c r="W597" s="140"/>
      <c r="X597" s="140"/>
      <c r="Y597" s="140"/>
      <c r="Z597" s="140"/>
      <c r="AA597" s="140"/>
      <c r="AB597" s="140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</row>
    <row r="598" spans="1:44" ht="14.25" x14ac:dyDescent="0.2">
      <c r="A598" s="140"/>
      <c r="B598" s="140"/>
      <c r="C598" s="140"/>
      <c r="D598" s="140"/>
      <c r="E598" s="140"/>
      <c r="F598" s="28"/>
      <c r="G598" s="140"/>
      <c r="H598" s="140"/>
      <c r="I598" s="140"/>
      <c r="J598" s="140"/>
      <c r="K598" s="140"/>
      <c r="L598" s="140"/>
      <c r="M598" s="140"/>
      <c r="N598" s="140"/>
      <c r="O598" s="140"/>
      <c r="P598" s="140"/>
      <c r="Q598" s="140"/>
      <c r="R598" s="140"/>
      <c r="S598" s="140"/>
      <c r="T598" s="140"/>
      <c r="U598" s="140"/>
      <c r="V598" s="140"/>
      <c r="W598" s="140"/>
      <c r="X598" s="140"/>
      <c r="Y598" s="140"/>
      <c r="Z598" s="140"/>
      <c r="AA598" s="140"/>
      <c r="AB598" s="140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</row>
    <row r="599" spans="1:44" ht="14.25" x14ac:dyDescent="0.2">
      <c r="A599" s="140"/>
      <c r="B599" s="140"/>
      <c r="C599" s="140"/>
      <c r="D599" s="140"/>
      <c r="E599" s="140"/>
      <c r="F599" s="28"/>
      <c r="G599" s="140"/>
      <c r="H599" s="140"/>
      <c r="I599" s="140"/>
      <c r="J599" s="140"/>
      <c r="K599" s="140"/>
      <c r="L599" s="140"/>
      <c r="M599" s="140"/>
      <c r="N599" s="140"/>
      <c r="O599" s="140"/>
      <c r="P599" s="140"/>
      <c r="Q599" s="140"/>
      <c r="R599" s="140"/>
      <c r="S599" s="140"/>
      <c r="T599" s="140"/>
      <c r="U599" s="140"/>
      <c r="V599" s="140"/>
      <c r="W599" s="140"/>
      <c r="X599" s="140"/>
      <c r="Y599" s="140"/>
      <c r="Z599" s="140"/>
      <c r="AA599" s="140"/>
      <c r="AB599" s="140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</row>
    <row r="600" spans="1:44" ht="14.25" x14ac:dyDescent="0.2">
      <c r="A600" s="140"/>
      <c r="B600" s="140"/>
      <c r="C600" s="140"/>
      <c r="D600" s="140"/>
      <c r="E600" s="140"/>
      <c r="F600" s="28"/>
      <c r="G600" s="140"/>
      <c r="H600" s="140"/>
      <c r="I600" s="140"/>
      <c r="J600" s="140"/>
      <c r="K600" s="140"/>
      <c r="L600" s="140"/>
      <c r="M600" s="140"/>
      <c r="N600" s="140"/>
      <c r="O600" s="140"/>
      <c r="P600" s="140"/>
      <c r="Q600" s="140"/>
      <c r="R600" s="140"/>
      <c r="S600" s="140"/>
      <c r="T600" s="140"/>
      <c r="U600" s="140"/>
      <c r="V600" s="140"/>
      <c r="W600" s="140"/>
      <c r="X600" s="140"/>
      <c r="Y600" s="140"/>
      <c r="Z600" s="140"/>
      <c r="AA600" s="140"/>
      <c r="AB600" s="140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</row>
    <row r="601" spans="1:44" ht="14.25" x14ac:dyDescent="0.2">
      <c r="A601" s="140"/>
      <c r="B601" s="140"/>
      <c r="C601" s="140"/>
      <c r="D601" s="140"/>
      <c r="E601" s="140"/>
      <c r="F601" s="28"/>
      <c r="G601" s="140"/>
      <c r="H601" s="140"/>
      <c r="I601" s="140"/>
      <c r="J601" s="140"/>
      <c r="K601" s="140"/>
      <c r="L601" s="140"/>
      <c r="M601" s="140"/>
      <c r="N601" s="140"/>
      <c r="O601" s="140"/>
      <c r="P601" s="140"/>
      <c r="Q601" s="140"/>
      <c r="R601" s="140"/>
      <c r="S601" s="140"/>
      <c r="T601" s="140"/>
      <c r="U601" s="140"/>
      <c r="V601" s="140"/>
      <c r="W601" s="140"/>
      <c r="X601" s="140"/>
      <c r="Y601" s="140"/>
      <c r="Z601" s="140"/>
      <c r="AA601" s="140"/>
      <c r="AB601" s="140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</row>
    <row r="602" spans="1:44" ht="14.25" x14ac:dyDescent="0.2">
      <c r="A602" s="140"/>
      <c r="B602" s="140"/>
      <c r="C602" s="140"/>
      <c r="D602" s="140"/>
      <c r="E602" s="140"/>
      <c r="F602" s="28"/>
      <c r="G602" s="140"/>
      <c r="H602" s="140"/>
      <c r="I602" s="140"/>
      <c r="J602" s="140"/>
      <c r="K602" s="140"/>
      <c r="L602" s="140"/>
      <c r="M602" s="140"/>
      <c r="N602" s="140"/>
      <c r="O602" s="140"/>
      <c r="P602" s="140"/>
      <c r="Q602" s="140"/>
      <c r="R602" s="140"/>
      <c r="S602" s="140"/>
      <c r="T602" s="140"/>
      <c r="U602" s="140"/>
      <c r="V602" s="140"/>
      <c r="W602" s="140"/>
      <c r="X602" s="140"/>
      <c r="Y602" s="140"/>
      <c r="Z602" s="140"/>
      <c r="AA602" s="140"/>
      <c r="AB602" s="140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</row>
    <row r="603" spans="1:44" ht="14.25" x14ac:dyDescent="0.2">
      <c r="A603" s="140"/>
      <c r="B603" s="140"/>
      <c r="C603" s="140"/>
      <c r="D603" s="140"/>
      <c r="E603" s="140"/>
      <c r="F603" s="28"/>
      <c r="G603" s="140"/>
      <c r="H603" s="140"/>
      <c r="I603" s="140"/>
      <c r="J603" s="140"/>
      <c r="K603" s="140"/>
      <c r="L603" s="140"/>
      <c r="M603" s="140"/>
      <c r="N603" s="140"/>
      <c r="O603" s="140"/>
      <c r="P603" s="140"/>
      <c r="Q603" s="140"/>
      <c r="R603" s="140"/>
      <c r="S603" s="140"/>
      <c r="T603" s="140"/>
      <c r="U603" s="140"/>
      <c r="V603" s="140"/>
      <c r="W603" s="140"/>
      <c r="X603" s="140"/>
      <c r="Y603" s="140"/>
      <c r="Z603" s="140"/>
      <c r="AA603" s="140"/>
      <c r="AB603" s="140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</row>
    <row r="604" spans="1:44" ht="14.25" x14ac:dyDescent="0.2">
      <c r="A604" s="140"/>
      <c r="B604" s="140"/>
      <c r="C604" s="140"/>
      <c r="D604" s="140"/>
      <c r="E604" s="140"/>
      <c r="F604" s="28"/>
      <c r="G604" s="140"/>
      <c r="H604" s="140"/>
      <c r="I604" s="140"/>
      <c r="J604" s="140"/>
      <c r="K604" s="140"/>
      <c r="L604" s="140"/>
      <c r="M604" s="140"/>
      <c r="N604" s="140"/>
      <c r="O604" s="140"/>
      <c r="P604" s="140"/>
      <c r="Q604" s="140"/>
      <c r="R604" s="140"/>
      <c r="S604" s="140"/>
      <c r="T604" s="140"/>
      <c r="U604" s="140"/>
      <c r="V604" s="140"/>
      <c r="W604" s="140"/>
      <c r="X604" s="140"/>
      <c r="Y604" s="140"/>
      <c r="Z604" s="140"/>
      <c r="AA604" s="140"/>
      <c r="AB604" s="140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</row>
    <row r="605" spans="1:44" ht="14.25" x14ac:dyDescent="0.2">
      <c r="A605" s="140"/>
      <c r="B605" s="140"/>
      <c r="C605" s="140"/>
      <c r="D605" s="140"/>
      <c r="E605" s="140"/>
      <c r="F605" s="28"/>
      <c r="G605" s="140"/>
      <c r="H605" s="140"/>
      <c r="I605" s="140"/>
      <c r="J605" s="140"/>
      <c r="K605" s="140"/>
      <c r="L605" s="140"/>
      <c r="M605" s="140"/>
      <c r="N605" s="140"/>
      <c r="O605" s="140"/>
      <c r="P605" s="140"/>
      <c r="Q605" s="140"/>
      <c r="R605" s="140"/>
      <c r="S605" s="140"/>
      <c r="T605" s="140"/>
      <c r="U605" s="140"/>
      <c r="V605" s="140"/>
      <c r="W605" s="140"/>
      <c r="X605" s="140"/>
      <c r="Y605" s="140"/>
      <c r="Z605" s="140"/>
      <c r="AA605" s="140"/>
      <c r="AB605" s="140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</row>
    <row r="606" spans="1:44" ht="14.25" x14ac:dyDescent="0.2">
      <c r="A606" s="140"/>
      <c r="B606" s="140"/>
      <c r="C606" s="140"/>
      <c r="D606" s="140"/>
      <c r="E606" s="140"/>
      <c r="F606" s="28"/>
      <c r="G606" s="140"/>
      <c r="H606" s="140"/>
      <c r="I606" s="140"/>
      <c r="J606" s="140"/>
      <c r="K606" s="140"/>
      <c r="L606" s="140"/>
      <c r="M606" s="140"/>
      <c r="N606" s="140"/>
      <c r="O606" s="140"/>
      <c r="P606" s="140"/>
      <c r="Q606" s="140"/>
      <c r="R606" s="140"/>
      <c r="S606" s="140"/>
      <c r="T606" s="140"/>
      <c r="U606" s="140"/>
      <c r="V606" s="140"/>
      <c r="W606" s="140"/>
      <c r="X606" s="140"/>
      <c r="Y606" s="140"/>
      <c r="Z606" s="140"/>
      <c r="AA606" s="140"/>
      <c r="AB606" s="140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</row>
    <row r="607" spans="1:44" ht="14.25" x14ac:dyDescent="0.2">
      <c r="A607" s="140"/>
      <c r="B607" s="140"/>
      <c r="C607" s="140"/>
      <c r="D607" s="140"/>
      <c r="E607" s="140"/>
      <c r="F607" s="28"/>
      <c r="G607" s="140"/>
      <c r="H607" s="140"/>
      <c r="I607" s="140"/>
      <c r="J607" s="140"/>
      <c r="K607" s="140"/>
      <c r="L607" s="140"/>
      <c r="M607" s="140"/>
      <c r="N607" s="140"/>
      <c r="O607" s="140"/>
      <c r="P607" s="140"/>
      <c r="Q607" s="140"/>
      <c r="R607" s="140"/>
      <c r="S607" s="140"/>
      <c r="T607" s="140"/>
      <c r="U607" s="140"/>
      <c r="V607" s="140"/>
      <c r="W607" s="140"/>
      <c r="X607" s="140"/>
      <c r="Y607" s="140"/>
      <c r="Z607" s="140"/>
      <c r="AA607" s="140"/>
      <c r="AB607" s="140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</row>
    <row r="608" spans="1:44" ht="14.25" x14ac:dyDescent="0.2">
      <c r="A608" s="140"/>
      <c r="B608" s="140"/>
      <c r="C608" s="140"/>
      <c r="D608" s="140"/>
      <c r="E608" s="140"/>
      <c r="F608" s="28"/>
      <c r="G608" s="140"/>
      <c r="H608" s="140"/>
      <c r="I608" s="140"/>
      <c r="J608" s="140"/>
      <c r="K608" s="140"/>
      <c r="L608" s="140"/>
      <c r="M608" s="140"/>
      <c r="N608" s="140"/>
      <c r="O608" s="140"/>
      <c r="P608" s="140"/>
      <c r="Q608" s="140"/>
      <c r="R608" s="140"/>
      <c r="S608" s="140"/>
      <c r="T608" s="140"/>
      <c r="U608" s="140"/>
      <c r="V608" s="140"/>
      <c r="W608" s="140"/>
      <c r="X608" s="140"/>
      <c r="Y608" s="140"/>
      <c r="Z608" s="140"/>
      <c r="AA608" s="140"/>
      <c r="AB608" s="140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</row>
    <row r="609" spans="1:44" ht="14.25" x14ac:dyDescent="0.2">
      <c r="A609" s="140"/>
      <c r="B609" s="140"/>
      <c r="C609" s="140"/>
      <c r="D609" s="140"/>
      <c r="E609" s="140"/>
      <c r="F609" s="28"/>
      <c r="G609" s="140"/>
      <c r="H609" s="140"/>
      <c r="I609" s="140"/>
      <c r="J609" s="140"/>
      <c r="K609" s="140"/>
      <c r="L609" s="140"/>
      <c r="M609" s="140"/>
      <c r="N609" s="140"/>
      <c r="O609" s="140"/>
      <c r="P609" s="140"/>
      <c r="Q609" s="140"/>
      <c r="R609" s="140"/>
      <c r="S609" s="140"/>
      <c r="T609" s="140"/>
      <c r="U609" s="140"/>
      <c r="V609" s="140"/>
      <c r="W609" s="140"/>
      <c r="X609" s="140"/>
      <c r="Y609" s="140"/>
      <c r="Z609" s="140"/>
      <c r="AA609" s="140"/>
      <c r="AB609" s="140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</row>
    <row r="610" spans="1:44" ht="14.25" x14ac:dyDescent="0.2">
      <c r="A610" s="140"/>
      <c r="B610" s="140"/>
      <c r="C610" s="140"/>
      <c r="D610" s="140"/>
      <c r="E610" s="140"/>
      <c r="F610" s="28"/>
      <c r="G610" s="140"/>
      <c r="H610" s="140"/>
      <c r="I610" s="140"/>
      <c r="J610" s="140"/>
      <c r="K610" s="140"/>
      <c r="L610" s="140"/>
      <c r="M610" s="140"/>
      <c r="N610" s="140"/>
      <c r="O610" s="140"/>
      <c r="P610" s="140"/>
      <c r="Q610" s="140"/>
      <c r="R610" s="140"/>
      <c r="S610" s="140"/>
      <c r="T610" s="140"/>
      <c r="U610" s="140"/>
      <c r="V610" s="140"/>
      <c r="W610" s="140"/>
      <c r="X610" s="140"/>
      <c r="Y610" s="140"/>
      <c r="Z610" s="140"/>
      <c r="AA610" s="140"/>
      <c r="AB610" s="140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</row>
    <row r="611" spans="1:44" ht="14.25" x14ac:dyDescent="0.2">
      <c r="A611" s="140"/>
      <c r="B611" s="140"/>
      <c r="C611" s="140"/>
      <c r="D611" s="140"/>
      <c r="E611" s="140"/>
      <c r="F611" s="28"/>
      <c r="G611" s="140"/>
      <c r="H611" s="140"/>
      <c r="I611" s="140"/>
      <c r="J611" s="140"/>
      <c r="K611" s="140"/>
      <c r="L611" s="140"/>
      <c r="M611" s="140"/>
      <c r="N611" s="140"/>
      <c r="O611" s="140"/>
      <c r="P611" s="140"/>
      <c r="Q611" s="140"/>
      <c r="R611" s="140"/>
      <c r="S611" s="140"/>
      <c r="T611" s="140"/>
      <c r="U611" s="140"/>
      <c r="V611" s="140"/>
      <c r="W611" s="140"/>
      <c r="X611" s="140"/>
      <c r="Y611" s="140"/>
      <c r="Z611" s="140"/>
      <c r="AA611" s="140"/>
      <c r="AB611" s="140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</row>
    <row r="612" spans="1:44" ht="14.25" x14ac:dyDescent="0.2">
      <c r="A612" s="140"/>
      <c r="B612" s="140"/>
      <c r="C612" s="140"/>
      <c r="D612" s="140"/>
      <c r="E612" s="140"/>
      <c r="F612" s="28"/>
      <c r="G612" s="140"/>
      <c r="H612" s="140"/>
      <c r="I612" s="140"/>
      <c r="J612" s="140"/>
      <c r="K612" s="140"/>
      <c r="L612" s="140"/>
      <c r="M612" s="140"/>
      <c r="N612" s="140"/>
      <c r="O612" s="140"/>
      <c r="P612" s="140"/>
      <c r="Q612" s="140"/>
      <c r="R612" s="140"/>
      <c r="S612" s="140"/>
      <c r="T612" s="140"/>
      <c r="U612" s="140"/>
      <c r="V612" s="140"/>
      <c r="W612" s="140"/>
      <c r="X612" s="140"/>
      <c r="Y612" s="140"/>
      <c r="Z612" s="140"/>
      <c r="AA612" s="140"/>
      <c r="AB612" s="140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</row>
    <row r="613" spans="1:44" ht="14.25" x14ac:dyDescent="0.2">
      <c r="A613" s="140"/>
      <c r="B613" s="140"/>
      <c r="C613" s="140"/>
      <c r="D613" s="140"/>
      <c r="E613" s="140"/>
      <c r="F613" s="28"/>
      <c r="G613" s="140"/>
      <c r="H613" s="140"/>
      <c r="I613" s="140"/>
      <c r="J613" s="140"/>
      <c r="K613" s="140"/>
      <c r="L613" s="140"/>
      <c r="M613" s="140"/>
      <c r="N613" s="140"/>
      <c r="O613" s="140"/>
      <c r="P613" s="140"/>
      <c r="Q613" s="140"/>
      <c r="R613" s="140"/>
      <c r="S613" s="140"/>
      <c r="T613" s="140"/>
      <c r="U613" s="140"/>
      <c r="V613" s="140"/>
      <c r="W613" s="140"/>
      <c r="X613" s="140"/>
      <c r="Y613" s="140"/>
      <c r="Z613" s="140"/>
      <c r="AA613" s="140"/>
      <c r="AB613" s="140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</row>
    <row r="614" spans="1:44" ht="14.25" x14ac:dyDescent="0.2">
      <c r="A614" s="140"/>
      <c r="B614" s="140"/>
      <c r="C614" s="140"/>
      <c r="D614" s="140"/>
      <c r="E614" s="140"/>
      <c r="F614" s="28"/>
      <c r="G614" s="140"/>
      <c r="H614" s="140"/>
      <c r="I614" s="140"/>
      <c r="J614" s="140"/>
      <c r="K614" s="140"/>
      <c r="L614" s="140"/>
      <c r="M614" s="140"/>
      <c r="N614" s="140"/>
      <c r="O614" s="140"/>
      <c r="P614" s="140"/>
      <c r="Q614" s="140"/>
      <c r="R614" s="140"/>
      <c r="S614" s="140"/>
      <c r="T614" s="140"/>
      <c r="U614" s="140"/>
      <c r="V614" s="140"/>
      <c r="W614" s="140"/>
      <c r="X614" s="140"/>
      <c r="Y614" s="140"/>
      <c r="Z614" s="140"/>
      <c r="AA614" s="140"/>
      <c r="AB614" s="140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</row>
    <row r="615" spans="1:44" ht="14.25" x14ac:dyDescent="0.2">
      <c r="A615" s="140"/>
      <c r="B615" s="140"/>
      <c r="C615" s="140"/>
      <c r="D615" s="140"/>
      <c r="E615" s="140"/>
      <c r="F615" s="28"/>
      <c r="G615" s="140"/>
      <c r="H615" s="140"/>
      <c r="I615" s="140"/>
      <c r="J615" s="140"/>
      <c r="K615" s="140"/>
      <c r="L615" s="140"/>
      <c r="M615" s="140"/>
      <c r="N615" s="140"/>
      <c r="O615" s="140"/>
      <c r="P615" s="140"/>
      <c r="Q615" s="140"/>
      <c r="R615" s="140"/>
      <c r="S615" s="140"/>
      <c r="T615" s="140"/>
      <c r="U615" s="140"/>
      <c r="V615" s="140"/>
      <c r="W615" s="140"/>
      <c r="X615" s="140"/>
      <c r="Y615" s="140"/>
      <c r="Z615" s="140"/>
      <c r="AA615" s="140"/>
      <c r="AB615" s="140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</row>
    <row r="616" spans="1:44" ht="14.25" x14ac:dyDescent="0.2">
      <c r="A616" s="140"/>
      <c r="B616" s="140"/>
      <c r="C616" s="140"/>
      <c r="D616" s="140"/>
      <c r="E616" s="140"/>
      <c r="F616" s="28"/>
      <c r="G616" s="140"/>
      <c r="H616" s="140"/>
      <c r="I616" s="140"/>
      <c r="J616" s="140"/>
      <c r="K616" s="140"/>
      <c r="L616" s="140"/>
      <c r="M616" s="140"/>
      <c r="N616" s="140"/>
      <c r="O616" s="140"/>
      <c r="P616" s="140"/>
      <c r="Q616" s="140"/>
      <c r="R616" s="140"/>
      <c r="S616" s="140"/>
      <c r="T616" s="140"/>
      <c r="U616" s="140"/>
      <c r="V616" s="140"/>
      <c r="W616" s="140"/>
      <c r="X616" s="140"/>
      <c r="Y616" s="140"/>
      <c r="Z616" s="140"/>
      <c r="AA616" s="140"/>
      <c r="AB616" s="140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</row>
    <row r="617" spans="1:44" ht="14.25" x14ac:dyDescent="0.2">
      <c r="A617" s="140"/>
      <c r="B617" s="140"/>
      <c r="C617" s="140"/>
      <c r="D617" s="140"/>
      <c r="E617" s="140"/>
      <c r="F617" s="28"/>
      <c r="G617" s="140"/>
      <c r="H617" s="140"/>
      <c r="I617" s="140"/>
      <c r="J617" s="140"/>
      <c r="K617" s="140"/>
      <c r="L617" s="140"/>
      <c r="M617" s="140"/>
      <c r="N617" s="140"/>
      <c r="O617" s="140"/>
      <c r="P617" s="140"/>
      <c r="Q617" s="140"/>
      <c r="R617" s="140"/>
      <c r="S617" s="140"/>
      <c r="T617" s="140"/>
      <c r="U617" s="140"/>
      <c r="V617" s="140"/>
      <c r="W617" s="140"/>
      <c r="X617" s="140"/>
      <c r="Y617" s="140"/>
      <c r="Z617" s="140"/>
      <c r="AA617" s="140"/>
      <c r="AB617" s="140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</row>
    <row r="618" spans="1:44" ht="14.25" x14ac:dyDescent="0.2">
      <c r="A618" s="140"/>
      <c r="B618" s="140"/>
      <c r="C618" s="140"/>
      <c r="D618" s="140"/>
      <c r="E618" s="140"/>
      <c r="F618" s="28"/>
      <c r="G618" s="140"/>
      <c r="H618" s="140"/>
      <c r="I618" s="140"/>
      <c r="J618" s="140"/>
      <c r="K618" s="140"/>
      <c r="L618" s="140"/>
      <c r="M618" s="140"/>
      <c r="N618" s="140"/>
      <c r="O618" s="140"/>
      <c r="P618" s="140"/>
      <c r="Q618" s="140"/>
      <c r="R618" s="140"/>
      <c r="S618" s="140"/>
      <c r="T618" s="140"/>
      <c r="U618" s="140"/>
      <c r="V618" s="140"/>
      <c r="W618" s="140"/>
      <c r="X618" s="140"/>
      <c r="Y618" s="140"/>
      <c r="Z618" s="140"/>
      <c r="AA618" s="140"/>
      <c r="AB618" s="140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</row>
    <row r="619" spans="1:44" ht="14.25" x14ac:dyDescent="0.2">
      <c r="A619" s="140"/>
      <c r="B619" s="140"/>
      <c r="C619" s="140"/>
      <c r="D619" s="140"/>
      <c r="E619" s="140"/>
      <c r="F619" s="28"/>
      <c r="G619" s="140"/>
      <c r="H619" s="140"/>
      <c r="I619" s="140"/>
      <c r="J619" s="140"/>
      <c r="K619" s="140"/>
      <c r="L619" s="140"/>
      <c r="M619" s="140"/>
      <c r="N619" s="140"/>
      <c r="O619" s="140"/>
      <c r="P619" s="140"/>
      <c r="Q619" s="140"/>
      <c r="R619" s="140"/>
      <c r="S619" s="140"/>
      <c r="T619" s="140"/>
      <c r="U619" s="140"/>
      <c r="V619" s="140"/>
      <c r="W619" s="140"/>
      <c r="X619" s="140"/>
      <c r="Y619" s="140"/>
      <c r="Z619" s="140"/>
      <c r="AA619" s="140"/>
      <c r="AB619" s="140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</row>
    <row r="620" spans="1:44" ht="14.25" x14ac:dyDescent="0.2">
      <c r="A620" s="140"/>
      <c r="B620" s="140"/>
      <c r="C620" s="140"/>
      <c r="D620" s="140"/>
      <c r="E620" s="140"/>
      <c r="F620" s="28"/>
      <c r="G620" s="140"/>
      <c r="H620" s="140"/>
      <c r="I620" s="140"/>
      <c r="J620" s="140"/>
      <c r="K620" s="140"/>
      <c r="L620" s="140"/>
      <c r="M620" s="140"/>
      <c r="N620" s="140"/>
      <c r="O620" s="140"/>
      <c r="P620" s="140"/>
      <c r="Q620" s="140"/>
      <c r="R620" s="140"/>
      <c r="S620" s="140"/>
      <c r="T620" s="140"/>
      <c r="U620" s="140"/>
      <c r="V620" s="140"/>
      <c r="W620" s="140"/>
      <c r="X620" s="140"/>
      <c r="Y620" s="140"/>
      <c r="Z620" s="140"/>
      <c r="AA620" s="140"/>
      <c r="AB620" s="140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</row>
    <row r="621" spans="1:44" ht="14.25" x14ac:dyDescent="0.2">
      <c r="A621" s="140"/>
      <c r="B621" s="140"/>
      <c r="C621" s="140"/>
      <c r="D621" s="140"/>
      <c r="E621" s="140"/>
      <c r="F621" s="28"/>
      <c r="G621" s="140"/>
      <c r="H621" s="140"/>
      <c r="I621" s="140"/>
      <c r="J621" s="140"/>
      <c r="K621" s="140"/>
      <c r="L621" s="140"/>
      <c r="M621" s="140"/>
      <c r="N621" s="140"/>
      <c r="O621" s="140"/>
      <c r="P621" s="140"/>
      <c r="Q621" s="140"/>
      <c r="R621" s="140"/>
      <c r="S621" s="140"/>
      <c r="T621" s="140"/>
      <c r="U621" s="140"/>
      <c r="V621" s="140"/>
      <c r="W621" s="140"/>
      <c r="X621" s="140"/>
      <c r="Y621" s="140"/>
      <c r="Z621" s="140"/>
      <c r="AA621" s="140"/>
      <c r="AB621" s="140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</row>
    <row r="622" spans="1:44" ht="14.25" x14ac:dyDescent="0.2">
      <c r="A622" s="140"/>
      <c r="B622" s="140"/>
      <c r="C622" s="140"/>
      <c r="D622" s="140"/>
      <c r="E622" s="140"/>
      <c r="F622" s="28"/>
      <c r="G622" s="140"/>
      <c r="H622" s="140"/>
      <c r="I622" s="140"/>
      <c r="J622" s="140"/>
      <c r="K622" s="140"/>
      <c r="L622" s="140"/>
      <c r="M622" s="140"/>
      <c r="N622" s="140"/>
      <c r="O622" s="140"/>
      <c r="P622" s="140"/>
      <c r="Q622" s="140"/>
      <c r="R622" s="140"/>
      <c r="S622" s="140"/>
      <c r="T622" s="140"/>
      <c r="U622" s="140"/>
      <c r="V622" s="140"/>
      <c r="W622" s="140"/>
      <c r="X622" s="140"/>
      <c r="Y622" s="140"/>
      <c r="Z622" s="140"/>
      <c r="AA622" s="140"/>
      <c r="AB622" s="140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</row>
    <row r="623" spans="1:44" ht="14.25" x14ac:dyDescent="0.2">
      <c r="A623" s="140"/>
      <c r="B623" s="140"/>
      <c r="C623" s="140"/>
      <c r="D623" s="140"/>
      <c r="E623" s="140"/>
      <c r="F623" s="28"/>
      <c r="G623" s="140"/>
      <c r="H623" s="140"/>
      <c r="I623" s="140"/>
      <c r="J623" s="140"/>
      <c r="K623" s="140"/>
      <c r="L623" s="140"/>
      <c r="M623" s="140"/>
      <c r="N623" s="140"/>
      <c r="O623" s="140"/>
      <c r="P623" s="140"/>
      <c r="Q623" s="140"/>
      <c r="R623" s="140"/>
      <c r="S623" s="140"/>
      <c r="T623" s="140"/>
      <c r="U623" s="140"/>
      <c r="V623" s="140"/>
      <c r="W623" s="140"/>
      <c r="X623" s="140"/>
      <c r="Y623" s="140"/>
      <c r="Z623" s="140"/>
      <c r="AA623" s="140"/>
      <c r="AB623" s="140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</row>
    <row r="624" spans="1:44" ht="14.25" x14ac:dyDescent="0.2">
      <c r="A624" s="140"/>
      <c r="B624" s="140"/>
      <c r="C624" s="140"/>
      <c r="D624" s="140"/>
      <c r="E624" s="140"/>
      <c r="F624" s="28"/>
      <c r="G624" s="140"/>
      <c r="H624" s="140"/>
      <c r="I624" s="140"/>
      <c r="J624" s="140"/>
      <c r="K624" s="140"/>
      <c r="L624" s="140"/>
      <c r="M624" s="140"/>
      <c r="N624" s="140"/>
      <c r="O624" s="140"/>
      <c r="P624" s="140"/>
      <c r="Q624" s="140"/>
      <c r="R624" s="140"/>
      <c r="S624" s="140"/>
      <c r="T624" s="140"/>
      <c r="U624" s="140"/>
      <c r="V624" s="140"/>
      <c r="W624" s="140"/>
      <c r="X624" s="140"/>
      <c r="Y624" s="140"/>
      <c r="Z624" s="140"/>
      <c r="AA624" s="140"/>
      <c r="AB624" s="140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</row>
    <row r="625" spans="1:44" ht="14.25" x14ac:dyDescent="0.2">
      <c r="A625" s="140"/>
      <c r="B625" s="140"/>
      <c r="C625" s="140"/>
      <c r="D625" s="140"/>
      <c r="E625" s="140"/>
      <c r="F625" s="28"/>
      <c r="G625" s="140"/>
      <c r="H625" s="140"/>
      <c r="I625" s="140"/>
      <c r="J625" s="140"/>
      <c r="K625" s="140"/>
      <c r="L625" s="140"/>
      <c r="M625" s="140"/>
      <c r="N625" s="140"/>
      <c r="O625" s="140"/>
      <c r="P625" s="140"/>
      <c r="Q625" s="140"/>
      <c r="R625" s="140"/>
      <c r="S625" s="140"/>
      <c r="T625" s="140"/>
      <c r="U625" s="140"/>
      <c r="V625" s="140"/>
      <c r="W625" s="140"/>
      <c r="X625" s="140"/>
      <c r="Y625" s="140"/>
      <c r="Z625" s="140"/>
      <c r="AA625" s="140"/>
      <c r="AB625" s="140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</row>
    <row r="626" spans="1:44" ht="14.25" x14ac:dyDescent="0.2">
      <c r="A626" s="140"/>
      <c r="B626" s="140"/>
      <c r="C626" s="140"/>
      <c r="D626" s="140"/>
      <c r="E626" s="140"/>
      <c r="F626" s="28"/>
      <c r="G626" s="140"/>
      <c r="H626" s="140"/>
      <c r="I626" s="140"/>
      <c r="J626" s="140"/>
      <c r="K626" s="140"/>
      <c r="L626" s="140"/>
      <c r="M626" s="140"/>
      <c r="N626" s="140"/>
      <c r="O626" s="140"/>
      <c r="P626" s="140"/>
      <c r="Q626" s="140"/>
      <c r="R626" s="140"/>
      <c r="S626" s="140"/>
      <c r="T626" s="140"/>
      <c r="U626" s="140"/>
      <c r="V626" s="140"/>
      <c r="W626" s="140"/>
      <c r="X626" s="140"/>
      <c r="Y626" s="140"/>
      <c r="Z626" s="140"/>
      <c r="AA626" s="140"/>
      <c r="AB626" s="140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</row>
    <row r="627" spans="1:44" ht="14.25" x14ac:dyDescent="0.2">
      <c r="A627" s="140"/>
      <c r="B627" s="140"/>
      <c r="C627" s="140"/>
      <c r="D627" s="140"/>
      <c r="E627" s="140"/>
      <c r="F627" s="28"/>
      <c r="G627" s="140"/>
      <c r="H627" s="140"/>
      <c r="I627" s="140"/>
      <c r="J627" s="140"/>
      <c r="K627" s="140"/>
      <c r="L627" s="140"/>
      <c r="M627" s="140"/>
      <c r="N627" s="140"/>
      <c r="O627" s="140"/>
      <c r="P627" s="140"/>
      <c r="Q627" s="140"/>
      <c r="R627" s="140"/>
      <c r="S627" s="140"/>
      <c r="T627" s="140"/>
      <c r="U627" s="140"/>
      <c r="V627" s="140"/>
      <c r="W627" s="140"/>
      <c r="X627" s="140"/>
      <c r="Y627" s="140"/>
      <c r="Z627" s="140"/>
      <c r="AA627" s="140"/>
      <c r="AB627" s="140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</row>
    <row r="628" spans="1:44" ht="14.25" x14ac:dyDescent="0.2">
      <c r="A628" s="140"/>
      <c r="B628" s="140"/>
      <c r="C628" s="140"/>
      <c r="D628" s="140"/>
      <c r="E628" s="140"/>
      <c r="F628" s="28"/>
      <c r="G628" s="140"/>
      <c r="H628" s="140"/>
      <c r="I628" s="140"/>
      <c r="J628" s="140"/>
      <c r="K628" s="140"/>
      <c r="L628" s="140"/>
      <c r="M628" s="140"/>
      <c r="N628" s="140"/>
      <c r="O628" s="140"/>
      <c r="P628" s="140"/>
      <c r="Q628" s="140"/>
      <c r="R628" s="140"/>
      <c r="S628" s="140"/>
      <c r="T628" s="140"/>
      <c r="U628" s="140"/>
      <c r="V628" s="140"/>
      <c r="W628" s="140"/>
      <c r="X628" s="140"/>
      <c r="Y628" s="140"/>
      <c r="Z628" s="140"/>
      <c r="AA628" s="140"/>
      <c r="AB628" s="140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</row>
    <row r="629" spans="1:44" ht="14.25" x14ac:dyDescent="0.2">
      <c r="A629" s="140"/>
      <c r="B629" s="140"/>
      <c r="C629" s="140"/>
      <c r="D629" s="140"/>
      <c r="E629" s="140"/>
      <c r="F629" s="28"/>
      <c r="G629" s="140"/>
      <c r="H629" s="140"/>
      <c r="I629" s="140"/>
      <c r="J629" s="140"/>
      <c r="K629" s="140"/>
      <c r="L629" s="140"/>
      <c r="M629" s="140"/>
      <c r="N629" s="140"/>
      <c r="O629" s="140"/>
      <c r="P629" s="140"/>
      <c r="Q629" s="140"/>
      <c r="R629" s="140"/>
      <c r="S629" s="140"/>
      <c r="T629" s="140"/>
      <c r="U629" s="140"/>
      <c r="V629" s="140"/>
      <c r="W629" s="140"/>
      <c r="X629" s="140"/>
      <c r="Y629" s="140"/>
      <c r="Z629" s="140"/>
      <c r="AA629" s="140"/>
      <c r="AB629" s="140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</row>
    <row r="630" spans="1:44" ht="14.25" x14ac:dyDescent="0.2">
      <c r="A630" s="140"/>
      <c r="B630" s="140"/>
      <c r="C630" s="140"/>
      <c r="D630" s="140"/>
      <c r="E630" s="140"/>
      <c r="F630" s="28"/>
      <c r="G630" s="140"/>
      <c r="H630" s="140"/>
      <c r="I630" s="140"/>
      <c r="J630" s="140"/>
      <c r="K630" s="140"/>
      <c r="L630" s="140"/>
      <c r="M630" s="140"/>
      <c r="N630" s="140"/>
      <c r="O630" s="140"/>
      <c r="P630" s="140"/>
      <c r="Q630" s="140"/>
      <c r="R630" s="140"/>
      <c r="S630" s="140"/>
      <c r="T630" s="140"/>
      <c r="U630" s="140"/>
      <c r="V630" s="140"/>
      <c r="W630" s="140"/>
      <c r="X630" s="140"/>
      <c r="Y630" s="140"/>
      <c r="Z630" s="140"/>
      <c r="AA630" s="140"/>
      <c r="AB630" s="140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</row>
    <row r="631" spans="1:44" ht="14.25" x14ac:dyDescent="0.2">
      <c r="A631" s="140"/>
      <c r="B631" s="140"/>
      <c r="C631" s="140"/>
      <c r="D631" s="140"/>
      <c r="E631" s="140"/>
      <c r="F631" s="28"/>
      <c r="G631" s="140"/>
      <c r="H631" s="140"/>
      <c r="I631" s="140"/>
      <c r="J631" s="140"/>
      <c r="K631" s="140"/>
      <c r="L631" s="140"/>
      <c r="M631" s="140"/>
      <c r="N631" s="140"/>
      <c r="O631" s="140"/>
      <c r="P631" s="140"/>
      <c r="Q631" s="140"/>
      <c r="R631" s="140"/>
      <c r="S631" s="140"/>
      <c r="T631" s="140"/>
      <c r="U631" s="140"/>
      <c r="V631" s="140"/>
      <c r="W631" s="140"/>
      <c r="X631" s="140"/>
      <c r="Y631" s="140"/>
      <c r="Z631" s="140"/>
      <c r="AA631" s="140"/>
      <c r="AB631" s="140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</row>
    <row r="632" spans="1:44" ht="14.25" x14ac:dyDescent="0.2">
      <c r="A632" s="140"/>
      <c r="B632" s="140"/>
      <c r="C632" s="140"/>
      <c r="D632" s="140"/>
      <c r="E632" s="140"/>
      <c r="F632" s="28"/>
      <c r="G632" s="140"/>
      <c r="H632" s="140"/>
      <c r="I632" s="140"/>
      <c r="J632" s="140"/>
      <c r="K632" s="140"/>
      <c r="L632" s="140"/>
      <c r="M632" s="140"/>
      <c r="N632" s="140"/>
      <c r="O632" s="140"/>
      <c r="P632" s="140"/>
      <c r="Q632" s="140"/>
      <c r="R632" s="140"/>
      <c r="S632" s="140"/>
      <c r="T632" s="140"/>
      <c r="U632" s="140"/>
      <c r="V632" s="140"/>
      <c r="W632" s="140"/>
      <c r="X632" s="140"/>
      <c r="Y632" s="140"/>
      <c r="Z632" s="140"/>
      <c r="AA632" s="140"/>
      <c r="AB632" s="140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</row>
    <row r="633" spans="1:44" ht="14.25" x14ac:dyDescent="0.2">
      <c r="A633" s="140"/>
      <c r="B633" s="140"/>
      <c r="C633" s="140"/>
      <c r="D633" s="140"/>
      <c r="E633" s="140"/>
      <c r="F633" s="28"/>
      <c r="G633" s="140"/>
      <c r="H633" s="140"/>
      <c r="I633" s="140"/>
      <c r="J633" s="140"/>
      <c r="K633" s="140"/>
      <c r="L633" s="140"/>
      <c r="M633" s="140"/>
      <c r="N633" s="140"/>
      <c r="O633" s="140"/>
      <c r="P633" s="140"/>
      <c r="Q633" s="140"/>
      <c r="R633" s="140"/>
      <c r="S633" s="140"/>
      <c r="T633" s="140"/>
      <c r="U633" s="140"/>
      <c r="V633" s="140"/>
      <c r="W633" s="140"/>
      <c r="X633" s="140"/>
      <c r="Y633" s="140"/>
      <c r="Z633" s="140"/>
      <c r="AA633" s="140"/>
      <c r="AB633" s="140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</row>
    <row r="634" spans="1:44" ht="14.25" x14ac:dyDescent="0.2">
      <c r="A634" s="140"/>
      <c r="B634" s="140"/>
      <c r="C634" s="140"/>
      <c r="D634" s="140"/>
      <c r="E634" s="140"/>
      <c r="F634" s="28"/>
      <c r="G634" s="140"/>
      <c r="H634" s="140"/>
      <c r="I634" s="140"/>
      <c r="J634" s="140"/>
      <c r="K634" s="140"/>
      <c r="L634" s="140"/>
      <c r="M634" s="140"/>
      <c r="N634" s="140"/>
      <c r="O634" s="140"/>
      <c r="P634" s="140"/>
      <c r="Q634" s="140"/>
      <c r="R634" s="140"/>
      <c r="S634" s="140"/>
      <c r="T634" s="140"/>
      <c r="U634" s="140"/>
      <c r="V634" s="140"/>
      <c r="W634" s="140"/>
      <c r="X634" s="140"/>
      <c r="Y634" s="140"/>
      <c r="Z634" s="140"/>
      <c r="AA634" s="140"/>
      <c r="AB634" s="140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</row>
    <row r="635" spans="1:44" ht="14.25" x14ac:dyDescent="0.2">
      <c r="A635" s="140"/>
      <c r="B635" s="140"/>
      <c r="C635" s="140"/>
      <c r="D635" s="140"/>
      <c r="E635" s="140"/>
      <c r="F635" s="28"/>
      <c r="G635" s="140"/>
      <c r="H635" s="140"/>
      <c r="I635" s="140"/>
      <c r="J635" s="140"/>
      <c r="K635" s="140"/>
      <c r="L635" s="140"/>
      <c r="M635" s="140"/>
      <c r="N635" s="140"/>
      <c r="O635" s="140"/>
      <c r="P635" s="140"/>
      <c r="Q635" s="140"/>
      <c r="R635" s="140"/>
      <c r="S635" s="140"/>
      <c r="T635" s="140"/>
      <c r="U635" s="140"/>
      <c r="V635" s="140"/>
      <c r="W635" s="140"/>
      <c r="X635" s="140"/>
      <c r="Y635" s="140"/>
      <c r="Z635" s="140"/>
      <c r="AA635" s="140"/>
      <c r="AB635" s="140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</row>
    <row r="636" spans="1:44" ht="14.25" x14ac:dyDescent="0.2">
      <c r="A636" s="140"/>
      <c r="B636" s="140"/>
      <c r="C636" s="140"/>
      <c r="D636" s="140"/>
      <c r="E636" s="140"/>
      <c r="F636" s="28"/>
      <c r="G636" s="140"/>
      <c r="H636" s="140"/>
      <c r="I636" s="140"/>
      <c r="J636" s="140"/>
      <c r="K636" s="140"/>
      <c r="L636" s="140"/>
      <c r="M636" s="140"/>
      <c r="N636" s="140"/>
      <c r="O636" s="140"/>
      <c r="P636" s="140"/>
      <c r="Q636" s="140"/>
      <c r="R636" s="140"/>
      <c r="S636" s="140"/>
      <c r="T636" s="140"/>
      <c r="U636" s="140"/>
      <c r="V636" s="140"/>
      <c r="W636" s="140"/>
      <c r="X636" s="140"/>
      <c r="Y636" s="140"/>
      <c r="Z636" s="140"/>
      <c r="AA636" s="140"/>
      <c r="AB636" s="140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</row>
    <row r="637" spans="1:44" ht="14.25" x14ac:dyDescent="0.2">
      <c r="A637" s="140"/>
      <c r="B637" s="140"/>
      <c r="C637" s="140"/>
      <c r="D637" s="140"/>
      <c r="E637" s="140"/>
      <c r="F637" s="28"/>
      <c r="G637" s="140"/>
      <c r="H637" s="140"/>
      <c r="I637" s="140"/>
      <c r="J637" s="140"/>
      <c r="K637" s="140"/>
      <c r="L637" s="140"/>
      <c r="M637" s="140"/>
      <c r="N637" s="140"/>
      <c r="O637" s="140"/>
      <c r="P637" s="140"/>
      <c r="Q637" s="140"/>
      <c r="R637" s="140"/>
      <c r="S637" s="140"/>
      <c r="T637" s="140"/>
      <c r="U637" s="140"/>
      <c r="V637" s="140"/>
      <c r="W637" s="140"/>
      <c r="X637" s="140"/>
      <c r="Y637" s="140"/>
      <c r="Z637" s="140"/>
      <c r="AA637" s="140"/>
      <c r="AB637" s="140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</row>
    <row r="638" spans="1:44" ht="14.25" x14ac:dyDescent="0.2">
      <c r="A638" s="140"/>
      <c r="B638" s="140"/>
      <c r="C638" s="140"/>
      <c r="D638" s="140"/>
      <c r="E638" s="140"/>
      <c r="F638" s="28"/>
      <c r="G638" s="140"/>
      <c r="H638" s="140"/>
      <c r="I638" s="140"/>
      <c r="J638" s="140"/>
      <c r="K638" s="140"/>
      <c r="L638" s="140"/>
      <c r="M638" s="140"/>
      <c r="N638" s="140"/>
      <c r="O638" s="140"/>
      <c r="P638" s="140"/>
      <c r="Q638" s="140"/>
      <c r="R638" s="140"/>
      <c r="S638" s="140"/>
      <c r="T638" s="140"/>
      <c r="U638" s="140"/>
      <c r="V638" s="140"/>
      <c r="W638" s="140"/>
      <c r="X638" s="140"/>
      <c r="Y638" s="140"/>
      <c r="Z638" s="140"/>
      <c r="AA638" s="140"/>
      <c r="AB638" s="140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</row>
    <row r="639" spans="1:44" ht="14.25" x14ac:dyDescent="0.2">
      <c r="A639" s="140"/>
      <c r="B639" s="140"/>
      <c r="C639" s="140"/>
      <c r="D639" s="140"/>
      <c r="E639" s="140"/>
      <c r="F639" s="28"/>
      <c r="G639" s="140"/>
      <c r="H639" s="140"/>
      <c r="I639" s="140"/>
      <c r="J639" s="140"/>
      <c r="K639" s="140"/>
      <c r="L639" s="140"/>
      <c r="M639" s="140"/>
      <c r="N639" s="140"/>
      <c r="O639" s="140"/>
      <c r="P639" s="140"/>
      <c r="Q639" s="140"/>
      <c r="R639" s="140"/>
      <c r="S639" s="140"/>
      <c r="T639" s="140"/>
      <c r="U639" s="140"/>
      <c r="V639" s="140"/>
      <c r="W639" s="140"/>
      <c r="X639" s="140"/>
      <c r="Y639" s="140"/>
      <c r="Z639" s="140"/>
      <c r="AA639" s="140"/>
      <c r="AB639" s="140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</row>
    <row r="640" spans="1:44" ht="14.25" x14ac:dyDescent="0.2">
      <c r="A640" s="140"/>
      <c r="B640" s="140"/>
      <c r="C640" s="140"/>
      <c r="D640" s="140"/>
      <c r="E640" s="140"/>
      <c r="F640" s="28"/>
      <c r="G640" s="140"/>
      <c r="H640" s="140"/>
      <c r="I640" s="140"/>
      <c r="J640" s="140"/>
      <c r="K640" s="140"/>
      <c r="L640" s="140"/>
      <c r="M640" s="140"/>
      <c r="N640" s="140"/>
      <c r="O640" s="140"/>
      <c r="P640" s="140"/>
      <c r="Q640" s="140"/>
      <c r="R640" s="140"/>
      <c r="S640" s="140"/>
      <c r="T640" s="140"/>
      <c r="U640" s="140"/>
      <c r="V640" s="140"/>
      <c r="W640" s="140"/>
      <c r="X640" s="140"/>
      <c r="Y640" s="140"/>
      <c r="Z640" s="140"/>
      <c r="AA640" s="140"/>
      <c r="AB640" s="140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</row>
    <row r="641" spans="1:44" ht="14.25" x14ac:dyDescent="0.2">
      <c r="A641" s="140"/>
      <c r="B641" s="140"/>
      <c r="C641" s="140"/>
      <c r="D641" s="140"/>
      <c r="E641" s="140"/>
      <c r="F641" s="28"/>
      <c r="G641" s="140"/>
      <c r="H641" s="140"/>
      <c r="I641" s="140"/>
      <c r="J641" s="140"/>
      <c r="K641" s="140"/>
      <c r="L641" s="140"/>
      <c r="M641" s="140"/>
      <c r="N641" s="140"/>
      <c r="O641" s="140"/>
      <c r="P641" s="140"/>
      <c r="Q641" s="140"/>
      <c r="R641" s="140"/>
      <c r="S641" s="140"/>
      <c r="T641" s="140"/>
      <c r="U641" s="140"/>
      <c r="V641" s="140"/>
      <c r="W641" s="140"/>
      <c r="X641" s="140"/>
      <c r="Y641" s="140"/>
      <c r="Z641" s="140"/>
      <c r="AA641" s="140"/>
      <c r="AB641" s="140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</row>
    <row r="642" spans="1:44" ht="14.25" x14ac:dyDescent="0.2">
      <c r="A642" s="140"/>
      <c r="B642" s="140"/>
      <c r="C642" s="140"/>
      <c r="D642" s="140"/>
      <c r="E642" s="140"/>
      <c r="F642" s="28"/>
      <c r="G642" s="140"/>
      <c r="H642" s="140"/>
      <c r="I642" s="140"/>
      <c r="J642" s="140"/>
      <c r="K642" s="140"/>
      <c r="L642" s="140"/>
      <c r="M642" s="140"/>
      <c r="N642" s="140"/>
      <c r="O642" s="140"/>
      <c r="P642" s="140"/>
      <c r="Q642" s="140"/>
      <c r="R642" s="140"/>
      <c r="S642" s="140"/>
      <c r="T642" s="140"/>
      <c r="U642" s="140"/>
      <c r="V642" s="140"/>
      <c r="W642" s="140"/>
      <c r="X642" s="140"/>
      <c r="Y642" s="140"/>
      <c r="Z642" s="140"/>
      <c r="AA642" s="140"/>
      <c r="AB642" s="140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</row>
    <row r="643" spans="1:44" ht="14.25" x14ac:dyDescent="0.2">
      <c r="A643" s="140"/>
      <c r="B643" s="140"/>
      <c r="C643" s="140"/>
      <c r="D643" s="140"/>
      <c r="E643" s="140"/>
      <c r="F643" s="28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140"/>
      <c r="T643" s="140"/>
      <c r="U643" s="140"/>
      <c r="V643" s="140"/>
      <c r="W643" s="140"/>
      <c r="X643" s="140"/>
      <c r="Y643" s="140"/>
      <c r="Z643" s="140"/>
      <c r="AA643" s="140"/>
      <c r="AB643" s="140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</row>
    <row r="644" spans="1:44" ht="14.25" x14ac:dyDescent="0.2">
      <c r="A644" s="140"/>
      <c r="B644" s="140"/>
      <c r="C644" s="140"/>
      <c r="D644" s="140"/>
      <c r="E644" s="140"/>
      <c r="F644" s="28"/>
      <c r="G644" s="140"/>
      <c r="H644" s="140"/>
      <c r="I644" s="140"/>
      <c r="J644" s="140"/>
      <c r="K644" s="140"/>
      <c r="L644" s="140"/>
      <c r="M644" s="140"/>
      <c r="N644" s="140"/>
      <c r="O644" s="140"/>
      <c r="P644" s="140"/>
      <c r="Q644" s="140"/>
      <c r="R644" s="140"/>
      <c r="S644" s="140"/>
      <c r="T644" s="140"/>
      <c r="U644" s="140"/>
      <c r="V644" s="140"/>
      <c r="W644" s="140"/>
      <c r="X644" s="140"/>
      <c r="Y644" s="140"/>
      <c r="Z644" s="140"/>
      <c r="AA644" s="140"/>
      <c r="AB644" s="140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</row>
    <row r="645" spans="1:44" ht="14.25" x14ac:dyDescent="0.2">
      <c r="A645" s="140"/>
      <c r="B645" s="140"/>
      <c r="C645" s="140"/>
      <c r="D645" s="140"/>
      <c r="E645" s="140"/>
      <c r="F645" s="28"/>
      <c r="G645" s="140"/>
      <c r="H645" s="140"/>
      <c r="I645" s="140"/>
      <c r="J645" s="140"/>
      <c r="K645" s="140"/>
      <c r="L645" s="140"/>
      <c r="M645" s="140"/>
      <c r="N645" s="140"/>
      <c r="O645" s="140"/>
      <c r="P645" s="140"/>
      <c r="Q645" s="140"/>
      <c r="R645" s="140"/>
      <c r="S645" s="140"/>
      <c r="T645" s="140"/>
      <c r="U645" s="140"/>
      <c r="V645" s="140"/>
      <c r="W645" s="140"/>
      <c r="X645" s="140"/>
      <c r="Y645" s="140"/>
      <c r="Z645" s="140"/>
      <c r="AA645" s="140"/>
      <c r="AB645" s="140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</row>
    <row r="646" spans="1:44" ht="14.25" x14ac:dyDescent="0.2">
      <c r="A646" s="140"/>
      <c r="B646" s="140"/>
      <c r="C646" s="140"/>
      <c r="D646" s="140"/>
      <c r="E646" s="140"/>
      <c r="F646" s="28"/>
      <c r="G646" s="140"/>
      <c r="H646" s="140"/>
      <c r="I646" s="140"/>
      <c r="J646" s="140"/>
      <c r="K646" s="140"/>
      <c r="L646" s="140"/>
      <c r="M646" s="140"/>
      <c r="N646" s="140"/>
      <c r="O646" s="140"/>
      <c r="P646" s="140"/>
      <c r="Q646" s="140"/>
      <c r="R646" s="140"/>
      <c r="S646" s="140"/>
      <c r="T646" s="140"/>
      <c r="U646" s="140"/>
      <c r="V646" s="140"/>
      <c r="W646" s="140"/>
      <c r="X646" s="140"/>
      <c r="Y646" s="140"/>
      <c r="Z646" s="140"/>
      <c r="AA646" s="140"/>
      <c r="AB646" s="140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</row>
    <row r="647" spans="1:44" ht="14.25" x14ac:dyDescent="0.2">
      <c r="A647" s="140"/>
      <c r="B647" s="140"/>
      <c r="C647" s="140"/>
      <c r="D647" s="140"/>
      <c r="E647" s="140"/>
      <c r="F647" s="28"/>
      <c r="G647" s="140"/>
      <c r="H647" s="140"/>
      <c r="I647" s="140"/>
      <c r="J647" s="140"/>
      <c r="K647" s="140"/>
      <c r="L647" s="140"/>
      <c r="M647" s="140"/>
      <c r="N647" s="140"/>
      <c r="O647" s="140"/>
      <c r="P647" s="140"/>
      <c r="Q647" s="140"/>
      <c r="R647" s="140"/>
      <c r="S647" s="140"/>
      <c r="T647" s="140"/>
      <c r="U647" s="140"/>
      <c r="V647" s="140"/>
      <c r="W647" s="140"/>
      <c r="X647" s="140"/>
      <c r="Y647" s="140"/>
      <c r="Z647" s="140"/>
      <c r="AA647" s="140"/>
      <c r="AB647" s="140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</row>
    <row r="648" spans="1:44" ht="14.25" x14ac:dyDescent="0.2">
      <c r="A648" s="140"/>
      <c r="B648" s="140"/>
      <c r="C648" s="140"/>
      <c r="D648" s="140"/>
      <c r="E648" s="140"/>
      <c r="F648" s="28"/>
      <c r="G648" s="140"/>
      <c r="H648" s="140"/>
      <c r="I648" s="140"/>
      <c r="J648" s="140"/>
      <c r="K648" s="140"/>
      <c r="L648" s="140"/>
      <c r="M648" s="140"/>
      <c r="N648" s="140"/>
      <c r="O648" s="140"/>
      <c r="P648" s="140"/>
      <c r="Q648" s="140"/>
      <c r="R648" s="140"/>
      <c r="S648" s="140"/>
      <c r="T648" s="140"/>
      <c r="U648" s="140"/>
      <c r="V648" s="140"/>
      <c r="W648" s="140"/>
      <c r="X648" s="140"/>
      <c r="Y648" s="140"/>
      <c r="Z648" s="140"/>
      <c r="AA648" s="140"/>
      <c r="AB648" s="140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</row>
    <row r="649" spans="1:44" ht="14.25" x14ac:dyDescent="0.2">
      <c r="A649" s="140"/>
      <c r="B649" s="140"/>
      <c r="C649" s="140"/>
      <c r="D649" s="140"/>
      <c r="E649" s="140"/>
      <c r="F649" s="28"/>
      <c r="G649" s="140"/>
      <c r="H649" s="140"/>
      <c r="I649" s="140"/>
      <c r="J649" s="140"/>
      <c r="K649" s="140"/>
      <c r="L649" s="140"/>
      <c r="M649" s="140"/>
      <c r="N649" s="140"/>
      <c r="O649" s="140"/>
      <c r="P649" s="140"/>
      <c r="Q649" s="140"/>
      <c r="R649" s="140"/>
      <c r="S649" s="140"/>
      <c r="T649" s="140"/>
      <c r="U649" s="140"/>
      <c r="V649" s="140"/>
      <c r="W649" s="140"/>
      <c r="X649" s="140"/>
      <c r="Y649" s="140"/>
      <c r="Z649" s="140"/>
      <c r="AA649" s="140"/>
      <c r="AB649" s="140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</row>
    <row r="650" spans="1:44" ht="14.25" x14ac:dyDescent="0.2">
      <c r="A650" s="140"/>
      <c r="B650" s="140"/>
      <c r="C650" s="140"/>
      <c r="D650" s="140"/>
      <c r="E650" s="140"/>
      <c r="F650" s="28"/>
      <c r="G650" s="140"/>
      <c r="H650" s="140"/>
      <c r="I650" s="140"/>
      <c r="J650" s="140"/>
      <c r="K650" s="140"/>
      <c r="L650" s="140"/>
      <c r="M650" s="140"/>
      <c r="N650" s="140"/>
      <c r="O650" s="140"/>
      <c r="P650" s="140"/>
      <c r="Q650" s="140"/>
      <c r="R650" s="140"/>
      <c r="S650" s="140"/>
      <c r="T650" s="140"/>
      <c r="U650" s="140"/>
      <c r="V650" s="140"/>
      <c r="W650" s="140"/>
      <c r="X650" s="140"/>
      <c r="Y650" s="140"/>
      <c r="Z650" s="140"/>
      <c r="AA650" s="140"/>
      <c r="AB650" s="140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</row>
    <row r="651" spans="1:44" ht="14.25" x14ac:dyDescent="0.2">
      <c r="A651" s="140"/>
      <c r="B651" s="140"/>
      <c r="C651" s="140"/>
      <c r="D651" s="140"/>
      <c r="E651" s="140"/>
      <c r="F651" s="28"/>
      <c r="G651" s="140"/>
      <c r="H651" s="140"/>
      <c r="I651" s="140"/>
      <c r="J651" s="140"/>
      <c r="K651" s="140"/>
      <c r="L651" s="140"/>
      <c r="M651" s="140"/>
      <c r="N651" s="140"/>
      <c r="O651" s="140"/>
      <c r="P651" s="140"/>
      <c r="Q651" s="140"/>
      <c r="R651" s="140"/>
      <c r="S651" s="140"/>
      <c r="T651" s="140"/>
      <c r="U651" s="140"/>
      <c r="V651" s="140"/>
      <c r="W651" s="140"/>
      <c r="X651" s="140"/>
      <c r="Y651" s="140"/>
      <c r="Z651" s="140"/>
      <c r="AA651" s="140"/>
      <c r="AB651" s="140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</row>
    <row r="652" spans="1:44" ht="14.25" x14ac:dyDescent="0.2">
      <c r="A652" s="140"/>
      <c r="B652" s="140"/>
      <c r="C652" s="140"/>
      <c r="D652" s="140"/>
      <c r="E652" s="140"/>
      <c r="F652" s="28"/>
      <c r="G652" s="140"/>
      <c r="H652" s="140"/>
      <c r="I652" s="140"/>
      <c r="J652" s="140"/>
      <c r="K652" s="140"/>
      <c r="L652" s="140"/>
      <c r="M652" s="140"/>
      <c r="N652" s="140"/>
      <c r="O652" s="140"/>
      <c r="P652" s="140"/>
      <c r="Q652" s="140"/>
      <c r="R652" s="140"/>
      <c r="S652" s="140"/>
      <c r="T652" s="140"/>
      <c r="U652" s="140"/>
      <c r="V652" s="140"/>
      <c r="W652" s="140"/>
      <c r="X652" s="140"/>
      <c r="Y652" s="140"/>
      <c r="Z652" s="140"/>
      <c r="AA652" s="140"/>
      <c r="AB652" s="140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</row>
    <row r="653" spans="1:44" ht="14.25" x14ac:dyDescent="0.2">
      <c r="A653" s="140"/>
      <c r="B653" s="140"/>
      <c r="C653" s="140"/>
      <c r="D653" s="140"/>
      <c r="E653" s="140"/>
      <c r="F653" s="28"/>
      <c r="G653" s="140"/>
      <c r="H653" s="140"/>
      <c r="I653" s="140"/>
      <c r="J653" s="140"/>
      <c r="K653" s="140"/>
      <c r="L653" s="140"/>
      <c r="M653" s="140"/>
      <c r="N653" s="140"/>
      <c r="O653" s="140"/>
      <c r="P653" s="140"/>
      <c r="Q653" s="140"/>
      <c r="R653" s="140"/>
      <c r="S653" s="140"/>
      <c r="T653" s="140"/>
      <c r="U653" s="140"/>
      <c r="V653" s="140"/>
      <c r="W653" s="140"/>
      <c r="X653" s="140"/>
      <c r="Y653" s="140"/>
      <c r="Z653" s="140"/>
      <c r="AA653" s="140"/>
      <c r="AB653" s="140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</row>
    <row r="654" spans="1:44" ht="14.25" x14ac:dyDescent="0.2">
      <c r="A654" s="140"/>
      <c r="B654" s="140"/>
      <c r="C654" s="140"/>
      <c r="D654" s="140"/>
      <c r="E654" s="140"/>
      <c r="F654" s="28"/>
      <c r="G654" s="140"/>
      <c r="H654" s="140"/>
      <c r="I654" s="140"/>
      <c r="J654" s="140"/>
      <c r="K654" s="140"/>
      <c r="L654" s="140"/>
      <c r="M654" s="140"/>
      <c r="N654" s="140"/>
      <c r="O654" s="140"/>
      <c r="P654" s="140"/>
      <c r="Q654" s="140"/>
      <c r="R654" s="140"/>
      <c r="S654" s="140"/>
      <c r="T654" s="140"/>
      <c r="U654" s="140"/>
      <c r="V654" s="140"/>
      <c r="W654" s="140"/>
      <c r="X654" s="140"/>
      <c r="Y654" s="140"/>
      <c r="Z654" s="140"/>
      <c r="AA654" s="140"/>
      <c r="AB654" s="140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</row>
    <row r="655" spans="1:44" ht="14.25" x14ac:dyDescent="0.2">
      <c r="A655" s="140"/>
      <c r="B655" s="140"/>
      <c r="C655" s="140"/>
      <c r="D655" s="140"/>
      <c r="E655" s="140"/>
      <c r="F655" s="28"/>
      <c r="G655" s="140"/>
      <c r="H655" s="140"/>
      <c r="I655" s="140"/>
      <c r="J655" s="140"/>
      <c r="K655" s="140"/>
      <c r="L655" s="140"/>
      <c r="M655" s="140"/>
      <c r="N655" s="140"/>
      <c r="O655" s="140"/>
      <c r="P655" s="140"/>
      <c r="Q655" s="140"/>
      <c r="R655" s="140"/>
      <c r="S655" s="140"/>
      <c r="T655" s="140"/>
      <c r="U655" s="140"/>
      <c r="V655" s="140"/>
      <c r="W655" s="140"/>
      <c r="X655" s="140"/>
      <c r="Y655" s="140"/>
      <c r="Z655" s="140"/>
      <c r="AA655" s="140"/>
      <c r="AB655" s="140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</row>
    <row r="656" spans="1:44" ht="14.25" x14ac:dyDescent="0.2">
      <c r="A656" s="140"/>
      <c r="B656" s="140"/>
      <c r="C656" s="140"/>
      <c r="D656" s="140"/>
      <c r="E656" s="140"/>
      <c r="F656" s="28"/>
      <c r="G656" s="140"/>
      <c r="H656" s="140"/>
      <c r="I656" s="140"/>
      <c r="J656" s="140"/>
      <c r="K656" s="140"/>
      <c r="L656" s="140"/>
      <c r="M656" s="140"/>
      <c r="N656" s="140"/>
      <c r="O656" s="140"/>
      <c r="P656" s="140"/>
      <c r="Q656" s="140"/>
      <c r="R656" s="140"/>
      <c r="S656" s="140"/>
      <c r="T656" s="140"/>
      <c r="U656" s="140"/>
      <c r="V656" s="140"/>
      <c r="W656" s="140"/>
      <c r="X656" s="140"/>
      <c r="Y656" s="140"/>
      <c r="Z656" s="140"/>
      <c r="AA656" s="140"/>
      <c r="AB656" s="140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</row>
    <row r="657" spans="1:44" ht="14.25" x14ac:dyDescent="0.2">
      <c r="A657" s="140"/>
      <c r="B657" s="140"/>
      <c r="C657" s="140"/>
      <c r="D657" s="140"/>
      <c r="E657" s="140"/>
      <c r="F657" s="28"/>
      <c r="G657" s="140"/>
      <c r="H657" s="140"/>
      <c r="I657" s="140"/>
      <c r="J657" s="140"/>
      <c r="K657" s="140"/>
      <c r="L657" s="140"/>
      <c r="M657" s="140"/>
      <c r="N657" s="140"/>
      <c r="O657" s="140"/>
      <c r="P657" s="140"/>
      <c r="Q657" s="140"/>
      <c r="R657" s="140"/>
      <c r="S657" s="140"/>
      <c r="T657" s="140"/>
      <c r="U657" s="140"/>
      <c r="V657" s="140"/>
      <c r="W657" s="140"/>
      <c r="X657" s="140"/>
      <c r="Y657" s="140"/>
      <c r="Z657" s="140"/>
      <c r="AA657" s="140"/>
      <c r="AB657" s="140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</row>
    <row r="658" spans="1:44" ht="14.25" x14ac:dyDescent="0.2">
      <c r="A658" s="140"/>
      <c r="B658" s="140"/>
      <c r="C658" s="140"/>
      <c r="D658" s="140"/>
      <c r="E658" s="140"/>
      <c r="F658" s="28"/>
      <c r="G658" s="140"/>
      <c r="H658" s="140"/>
      <c r="I658" s="140"/>
      <c r="J658" s="140"/>
      <c r="K658" s="140"/>
      <c r="L658" s="140"/>
      <c r="M658" s="140"/>
      <c r="N658" s="140"/>
      <c r="O658" s="140"/>
      <c r="P658" s="140"/>
      <c r="Q658" s="140"/>
      <c r="R658" s="140"/>
      <c r="S658" s="140"/>
      <c r="T658" s="140"/>
      <c r="U658" s="140"/>
      <c r="V658" s="140"/>
      <c r="W658" s="140"/>
      <c r="X658" s="140"/>
      <c r="Y658" s="140"/>
      <c r="Z658" s="140"/>
      <c r="AA658" s="140"/>
      <c r="AB658" s="140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</row>
    <row r="659" spans="1:44" ht="14.25" x14ac:dyDescent="0.2">
      <c r="A659" s="140"/>
      <c r="B659" s="140"/>
      <c r="C659" s="140"/>
      <c r="D659" s="140"/>
      <c r="E659" s="140"/>
      <c r="F659" s="28"/>
      <c r="G659" s="140"/>
      <c r="H659" s="140"/>
      <c r="I659" s="140"/>
      <c r="J659" s="140"/>
      <c r="K659" s="140"/>
      <c r="L659" s="140"/>
      <c r="M659" s="140"/>
      <c r="N659" s="140"/>
      <c r="O659" s="140"/>
      <c r="P659" s="140"/>
      <c r="Q659" s="140"/>
      <c r="R659" s="140"/>
      <c r="S659" s="140"/>
      <c r="T659" s="140"/>
      <c r="U659" s="140"/>
      <c r="V659" s="140"/>
      <c r="W659" s="140"/>
      <c r="X659" s="140"/>
      <c r="Y659" s="140"/>
      <c r="Z659" s="140"/>
      <c r="AA659" s="140"/>
      <c r="AB659" s="140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</row>
    <row r="660" spans="1:44" ht="14.25" x14ac:dyDescent="0.2">
      <c r="A660" s="140"/>
      <c r="B660" s="140"/>
      <c r="C660" s="140"/>
      <c r="D660" s="140"/>
      <c r="E660" s="140"/>
      <c r="F660" s="28"/>
      <c r="G660" s="140"/>
      <c r="H660" s="140"/>
      <c r="I660" s="140"/>
      <c r="J660" s="140"/>
      <c r="K660" s="140"/>
      <c r="L660" s="140"/>
      <c r="M660" s="140"/>
      <c r="N660" s="140"/>
      <c r="O660" s="140"/>
      <c r="P660" s="140"/>
      <c r="Q660" s="140"/>
      <c r="R660" s="140"/>
      <c r="S660" s="140"/>
      <c r="T660" s="140"/>
      <c r="U660" s="140"/>
      <c r="V660" s="140"/>
      <c r="W660" s="140"/>
      <c r="X660" s="140"/>
      <c r="Y660" s="140"/>
      <c r="Z660" s="140"/>
      <c r="AA660" s="140"/>
      <c r="AB660" s="140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</row>
    <row r="661" spans="1:44" ht="14.25" x14ac:dyDescent="0.2">
      <c r="A661" s="140"/>
      <c r="B661" s="140"/>
      <c r="C661" s="140"/>
      <c r="D661" s="140"/>
      <c r="E661" s="140"/>
      <c r="F661" s="28"/>
      <c r="G661" s="140"/>
      <c r="H661" s="140"/>
      <c r="I661" s="140"/>
      <c r="J661" s="140"/>
      <c r="K661" s="140"/>
      <c r="L661" s="140"/>
      <c r="M661" s="140"/>
      <c r="N661" s="140"/>
      <c r="O661" s="140"/>
      <c r="P661" s="140"/>
      <c r="Q661" s="140"/>
      <c r="R661" s="140"/>
      <c r="S661" s="140"/>
      <c r="T661" s="140"/>
      <c r="U661" s="140"/>
      <c r="V661" s="140"/>
      <c r="W661" s="140"/>
      <c r="X661" s="140"/>
      <c r="Y661" s="140"/>
      <c r="Z661" s="140"/>
      <c r="AA661" s="140"/>
      <c r="AB661" s="140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</row>
    <row r="662" spans="1:44" ht="14.25" x14ac:dyDescent="0.2">
      <c r="A662" s="140"/>
      <c r="B662" s="140"/>
      <c r="C662" s="140"/>
      <c r="D662" s="140"/>
      <c r="E662" s="140"/>
      <c r="F662" s="28"/>
      <c r="G662" s="140"/>
      <c r="H662" s="140"/>
      <c r="I662" s="140"/>
      <c r="J662" s="140"/>
      <c r="K662" s="140"/>
      <c r="L662" s="140"/>
      <c r="M662" s="140"/>
      <c r="N662" s="140"/>
      <c r="O662" s="140"/>
      <c r="P662" s="140"/>
      <c r="Q662" s="140"/>
      <c r="R662" s="140"/>
      <c r="S662" s="140"/>
      <c r="T662" s="140"/>
      <c r="U662" s="140"/>
      <c r="V662" s="140"/>
      <c r="W662" s="140"/>
      <c r="X662" s="140"/>
      <c r="Y662" s="140"/>
      <c r="Z662" s="140"/>
      <c r="AA662" s="140"/>
      <c r="AB662" s="140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</row>
    <row r="663" spans="1:44" ht="14.25" x14ac:dyDescent="0.2">
      <c r="A663" s="140"/>
      <c r="B663" s="140"/>
      <c r="C663" s="140"/>
      <c r="D663" s="140"/>
      <c r="E663" s="140"/>
      <c r="F663" s="28"/>
      <c r="G663" s="140"/>
      <c r="H663" s="140"/>
      <c r="I663" s="140"/>
      <c r="J663" s="140"/>
      <c r="K663" s="140"/>
      <c r="L663" s="140"/>
      <c r="M663" s="140"/>
      <c r="N663" s="140"/>
      <c r="O663" s="140"/>
      <c r="P663" s="140"/>
      <c r="Q663" s="140"/>
      <c r="R663" s="140"/>
      <c r="S663" s="140"/>
      <c r="T663" s="140"/>
      <c r="U663" s="140"/>
      <c r="V663" s="140"/>
      <c r="W663" s="140"/>
      <c r="X663" s="140"/>
      <c r="Y663" s="140"/>
      <c r="Z663" s="140"/>
      <c r="AA663" s="140"/>
      <c r="AB663" s="140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</row>
    <row r="664" spans="1:44" ht="14.25" x14ac:dyDescent="0.2">
      <c r="A664" s="140"/>
      <c r="B664" s="140"/>
      <c r="C664" s="140"/>
      <c r="D664" s="140"/>
      <c r="E664" s="140"/>
      <c r="F664" s="28"/>
      <c r="G664" s="140"/>
      <c r="H664" s="140"/>
      <c r="I664" s="140"/>
      <c r="J664" s="140"/>
      <c r="K664" s="140"/>
      <c r="L664" s="140"/>
      <c r="M664" s="140"/>
      <c r="N664" s="140"/>
      <c r="O664" s="140"/>
      <c r="P664" s="140"/>
      <c r="Q664" s="140"/>
      <c r="R664" s="140"/>
      <c r="S664" s="140"/>
      <c r="T664" s="140"/>
      <c r="U664" s="140"/>
      <c r="V664" s="140"/>
      <c r="W664" s="140"/>
      <c r="X664" s="140"/>
      <c r="Y664" s="140"/>
      <c r="Z664" s="140"/>
      <c r="AA664" s="140"/>
      <c r="AB664" s="140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</row>
    <row r="665" spans="1:44" ht="14.25" x14ac:dyDescent="0.2">
      <c r="A665" s="140"/>
      <c r="B665" s="140"/>
      <c r="C665" s="140"/>
      <c r="D665" s="140"/>
      <c r="E665" s="140"/>
      <c r="F665" s="28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140"/>
      <c r="T665" s="140"/>
      <c r="U665" s="140"/>
      <c r="V665" s="140"/>
      <c r="W665" s="140"/>
      <c r="X665" s="140"/>
      <c r="Y665" s="140"/>
      <c r="Z665" s="140"/>
      <c r="AA665" s="140"/>
      <c r="AB665" s="140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</row>
    <row r="666" spans="1:44" ht="14.25" x14ac:dyDescent="0.2">
      <c r="A666" s="140"/>
      <c r="B666" s="140"/>
      <c r="C666" s="140"/>
      <c r="D666" s="140"/>
      <c r="E666" s="140"/>
      <c r="F666" s="28"/>
      <c r="G666" s="140"/>
      <c r="H666" s="140"/>
      <c r="I666" s="140"/>
      <c r="J666" s="140"/>
      <c r="K666" s="140"/>
      <c r="L666" s="140"/>
      <c r="M666" s="140"/>
      <c r="N666" s="140"/>
      <c r="O666" s="140"/>
      <c r="P666" s="140"/>
      <c r="Q666" s="140"/>
      <c r="R666" s="140"/>
      <c r="S666" s="140"/>
      <c r="T666" s="140"/>
      <c r="U666" s="140"/>
      <c r="V666" s="140"/>
      <c r="W666" s="140"/>
      <c r="X666" s="140"/>
      <c r="Y666" s="140"/>
      <c r="Z666" s="140"/>
      <c r="AA666" s="140"/>
      <c r="AB666" s="140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</row>
    <row r="667" spans="1:44" ht="14.25" x14ac:dyDescent="0.2">
      <c r="A667" s="140"/>
      <c r="B667" s="140"/>
      <c r="C667" s="140"/>
      <c r="D667" s="140"/>
      <c r="E667" s="140"/>
      <c r="F667" s="28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140"/>
      <c r="T667" s="140"/>
      <c r="U667" s="140"/>
      <c r="V667" s="140"/>
      <c r="W667" s="140"/>
      <c r="X667" s="140"/>
      <c r="Y667" s="140"/>
      <c r="Z667" s="140"/>
      <c r="AA667" s="140"/>
      <c r="AB667" s="140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</row>
    <row r="668" spans="1:44" ht="14.25" x14ac:dyDescent="0.2">
      <c r="A668" s="140"/>
      <c r="B668" s="140"/>
      <c r="C668" s="140"/>
      <c r="D668" s="140"/>
      <c r="E668" s="140"/>
      <c r="F668" s="28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140"/>
      <c r="T668" s="140"/>
      <c r="U668" s="140"/>
      <c r="V668" s="140"/>
      <c r="W668" s="140"/>
      <c r="X668" s="140"/>
      <c r="Y668" s="140"/>
      <c r="Z668" s="140"/>
      <c r="AA668" s="140"/>
      <c r="AB668" s="140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</row>
    <row r="669" spans="1:44" ht="14.25" x14ac:dyDescent="0.2">
      <c r="A669" s="140"/>
      <c r="B669" s="140"/>
      <c r="C669" s="140"/>
      <c r="D669" s="140"/>
      <c r="E669" s="140"/>
      <c r="F669" s="28"/>
      <c r="G669" s="140"/>
      <c r="H669" s="140"/>
      <c r="I669" s="140"/>
      <c r="J669" s="140"/>
      <c r="K669" s="140"/>
      <c r="L669" s="140"/>
      <c r="M669" s="140"/>
      <c r="N669" s="140"/>
      <c r="O669" s="140"/>
      <c r="P669" s="140"/>
      <c r="Q669" s="140"/>
      <c r="R669" s="140"/>
      <c r="S669" s="140"/>
      <c r="T669" s="140"/>
      <c r="U669" s="140"/>
      <c r="V669" s="140"/>
      <c r="W669" s="140"/>
      <c r="X669" s="140"/>
      <c r="Y669" s="140"/>
      <c r="Z669" s="140"/>
      <c r="AA669" s="140"/>
      <c r="AB669" s="140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</row>
    <row r="670" spans="1:44" ht="14.25" x14ac:dyDescent="0.2">
      <c r="A670" s="140"/>
      <c r="B670" s="140"/>
      <c r="C670" s="140"/>
      <c r="D670" s="140"/>
      <c r="E670" s="140"/>
      <c r="F670" s="28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140"/>
      <c r="T670" s="140"/>
      <c r="U670" s="140"/>
      <c r="V670" s="140"/>
      <c r="W670" s="140"/>
      <c r="X670" s="140"/>
      <c r="Y670" s="140"/>
      <c r="Z670" s="140"/>
      <c r="AA670" s="140"/>
      <c r="AB670" s="140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</row>
    <row r="671" spans="1:44" ht="14.25" x14ac:dyDescent="0.2">
      <c r="A671" s="140"/>
      <c r="B671" s="140"/>
      <c r="C671" s="140"/>
      <c r="D671" s="140"/>
      <c r="E671" s="140"/>
      <c r="F671" s="28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140"/>
      <c r="T671" s="140"/>
      <c r="U671" s="140"/>
      <c r="V671" s="140"/>
      <c r="W671" s="140"/>
      <c r="X671" s="140"/>
      <c r="Y671" s="140"/>
      <c r="Z671" s="140"/>
      <c r="AA671" s="140"/>
      <c r="AB671" s="140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</row>
    <row r="672" spans="1:44" ht="14.25" x14ac:dyDescent="0.2">
      <c r="A672" s="140"/>
      <c r="B672" s="140"/>
      <c r="C672" s="140"/>
      <c r="D672" s="140"/>
      <c r="E672" s="140"/>
      <c r="F672" s="28"/>
      <c r="G672" s="140"/>
      <c r="H672" s="140"/>
      <c r="I672" s="140"/>
      <c r="J672" s="140"/>
      <c r="K672" s="140"/>
      <c r="L672" s="140"/>
      <c r="M672" s="140"/>
      <c r="N672" s="140"/>
      <c r="O672" s="140"/>
      <c r="P672" s="140"/>
      <c r="Q672" s="140"/>
      <c r="R672" s="140"/>
      <c r="S672" s="140"/>
      <c r="T672" s="140"/>
      <c r="U672" s="140"/>
      <c r="V672" s="140"/>
      <c r="W672" s="140"/>
      <c r="X672" s="140"/>
      <c r="Y672" s="140"/>
      <c r="Z672" s="140"/>
      <c r="AA672" s="140"/>
      <c r="AB672" s="140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</row>
    <row r="673" spans="1:44" ht="14.25" x14ac:dyDescent="0.2">
      <c r="A673" s="140"/>
      <c r="B673" s="140"/>
      <c r="C673" s="140"/>
      <c r="D673" s="140"/>
      <c r="E673" s="140"/>
      <c r="F673" s="28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140"/>
      <c r="T673" s="140"/>
      <c r="U673" s="140"/>
      <c r="V673" s="140"/>
      <c r="W673" s="140"/>
      <c r="X673" s="140"/>
      <c r="Y673" s="140"/>
      <c r="Z673" s="140"/>
      <c r="AA673" s="140"/>
      <c r="AB673" s="140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</row>
    <row r="674" spans="1:44" ht="14.25" x14ac:dyDescent="0.2">
      <c r="A674" s="140"/>
      <c r="B674" s="140"/>
      <c r="C674" s="140"/>
      <c r="D674" s="140"/>
      <c r="E674" s="140"/>
      <c r="F674" s="28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140"/>
      <c r="T674" s="140"/>
      <c r="U674" s="140"/>
      <c r="V674" s="140"/>
      <c r="W674" s="140"/>
      <c r="X674" s="140"/>
      <c r="Y674" s="140"/>
      <c r="Z674" s="140"/>
      <c r="AA674" s="140"/>
      <c r="AB674" s="140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</row>
    <row r="675" spans="1:44" ht="14.25" x14ac:dyDescent="0.2">
      <c r="A675" s="140"/>
      <c r="B675" s="140"/>
      <c r="C675" s="140"/>
      <c r="D675" s="140"/>
      <c r="E675" s="140"/>
      <c r="F675" s="28"/>
      <c r="G675" s="140"/>
      <c r="H675" s="140"/>
      <c r="I675" s="140"/>
      <c r="J675" s="140"/>
      <c r="K675" s="140"/>
      <c r="L675" s="140"/>
      <c r="M675" s="140"/>
      <c r="N675" s="140"/>
      <c r="O675" s="140"/>
      <c r="P675" s="140"/>
      <c r="Q675" s="140"/>
      <c r="R675" s="140"/>
      <c r="S675" s="140"/>
      <c r="T675" s="140"/>
      <c r="U675" s="140"/>
      <c r="V675" s="140"/>
      <c r="W675" s="140"/>
      <c r="X675" s="140"/>
      <c r="Y675" s="140"/>
      <c r="Z675" s="140"/>
      <c r="AA675" s="140"/>
      <c r="AB675" s="140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</row>
    <row r="676" spans="1:44" ht="14.25" x14ac:dyDescent="0.2">
      <c r="A676" s="140"/>
      <c r="B676" s="140"/>
      <c r="C676" s="140"/>
      <c r="D676" s="140"/>
      <c r="E676" s="140"/>
      <c r="F676" s="28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140"/>
      <c r="T676" s="140"/>
      <c r="U676" s="140"/>
      <c r="V676" s="140"/>
      <c r="W676" s="140"/>
      <c r="X676" s="140"/>
      <c r="Y676" s="140"/>
      <c r="Z676" s="140"/>
      <c r="AA676" s="140"/>
      <c r="AB676" s="140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</row>
    <row r="677" spans="1:44" ht="14.25" x14ac:dyDescent="0.2">
      <c r="A677" s="140"/>
      <c r="B677" s="140"/>
      <c r="C677" s="140"/>
      <c r="D677" s="140"/>
      <c r="E677" s="140"/>
      <c r="F677" s="28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140"/>
      <c r="T677" s="140"/>
      <c r="U677" s="140"/>
      <c r="V677" s="140"/>
      <c r="W677" s="140"/>
      <c r="X677" s="140"/>
      <c r="Y677" s="140"/>
      <c r="Z677" s="140"/>
      <c r="AA677" s="140"/>
      <c r="AB677" s="140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</row>
    <row r="678" spans="1:44" ht="14.25" x14ac:dyDescent="0.2">
      <c r="A678" s="140"/>
      <c r="B678" s="140"/>
      <c r="C678" s="140"/>
      <c r="D678" s="140"/>
      <c r="E678" s="140"/>
      <c r="F678" s="28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140"/>
      <c r="T678" s="140"/>
      <c r="U678" s="140"/>
      <c r="V678" s="140"/>
      <c r="W678" s="140"/>
      <c r="X678" s="140"/>
      <c r="Y678" s="140"/>
      <c r="Z678" s="140"/>
      <c r="AA678" s="140"/>
      <c r="AB678" s="140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</row>
    <row r="679" spans="1:44" ht="14.25" x14ac:dyDescent="0.2">
      <c r="A679" s="140"/>
      <c r="B679" s="140"/>
      <c r="C679" s="140"/>
      <c r="D679" s="140"/>
      <c r="E679" s="140"/>
      <c r="F679" s="28"/>
      <c r="G679" s="140"/>
      <c r="H679" s="140"/>
      <c r="I679" s="140"/>
      <c r="J679" s="140"/>
      <c r="K679" s="140"/>
      <c r="L679" s="140"/>
      <c r="M679" s="140"/>
      <c r="N679" s="140"/>
      <c r="O679" s="140"/>
      <c r="P679" s="140"/>
      <c r="Q679" s="140"/>
      <c r="R679" s="140"/>
      <c r="S679" s="140"/>
      <c r="T679" s="140"/>
      <c r="U679" s="140"/>
      <c r="V679" s="140"/>
      <c r="W679" s="140"/>
      <c r="X679" s="140"/>
      <c r="Y679" s="140"/>
      <c r="Z679" s="140"/>
      <c r="AA679" s="140"/>
      <c r="AB679" s="140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</row>
    <row r="680" spans="1:44" ht="14.25" x14ac:dyDescent="0.2">
      <c r="A680" s="140"/>
      <c r="B680" s="140"/>
      <c r="C680" s="140"/>
      <c r="D680" s="140"/>
      <c r="E680" s="140"/>
      <c r="F680" s="28"/>
      <c r="G680" s="140"/>
      <c r="H680" s="140"/>
      <c r="I680" s="140"/>
      <c r="J680" s="140"/>
      <c r="K680" s="140"/>
      <c r="L680" s="140"/>
      <c r="M680" s="140"/>
      <c r="N680" s="140"/>
      <c r="O680" s="140"/>
      <c r="P680" s="140"/>
      <c r="Q680" s="140"/>
      <c r="R680" s="140"/>
      <c r="S680" s="140"/>
      <c r="T680" s="140"/>
      <c r="U680" s="140"/>
      <c r="V680" s="140"/>
      <c r="W680" s="140"/>
      <c r="X680" s="140"/>
      <c r="Y680" s="140"/>
      <c r="Z680" s="140"/>
      <c r="AA680" s="140"/>
      <c r="AB680" s="140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</row>
    <row r="681" spans="1:44" ht="14.25" x14ac:dyDescent="0.2">
      <c r="A681" s="140"/>
      <c r="B681" s="140"/>
      <c r="C681" s="140"/>
      <c r="D681" s="140"/>
      <c r="E681" s="140"/>
      <c r="F681" s="28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140"/>
      <c r="T681" s="140"/>
      <c r="U681" s="140"/>
      <c r="V681" s="140"/>
      <c r="W681" s="140"/>
      <c r="X681" s="140"/>
      <c r="Y681" s="140"/>
      <c r="Z681" s="140"/>
      <c r="AA681" s="140"/>
      <c r="AB681" s="140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</row>
    <row r="682" spans="1:44" ht="14.25" x14ac:dyDescent="0.2">
      <c r="A682" s="140"/>
      <c r="B682" s="140"/>
      <c r="C682" s="140"/>
      <c r="D682" s="140"/>
      <c r="E682" s="140"/>
      <c r="F682" s="28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140"/>
      <c r="T682" s="140"/>
      <c r="U682" s="140"/>
      <c r="V682" s="140"/>
      <c r="W682" s="140"/>
      <c r="X682" s="140"/>
      <c r="Y682" s="140"/>
      <c r="Z682" s="140"/>
      <c r="AA682" s="140"/>
      <c r="AB682" s="140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</row>
    <row r="683" spans="1:44" ht="14.25" x14ac:dyDescent="0.2">
      <c r="A683" s="140"/>
      <c r="B683" s="140"/>
      <c r="C683" s="140"/>
      <c r="D683" s="140"/>
      <c r="E683" s="140"/>
      <c r="F683" s="28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140"/>
      <c r="T683" s="140"/>
      <c r="U683" s="140"/>
      <c r="V683" s="140"/>
      <c r="W683" s="140"/>
      <c r="X683" s="140"/>
      <c r="Y683" s="140"/>
      <c r="Z683" s="140"/>
      <c r="AA683" s="140"/>
      <c r="AB683" s="140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</row>
    <row r="684" spans="1:44" ht="14.25" x14ac:dyDescent="0.2">
      <c r="A684" s="140"/>
      <c r="B684" s="140"/>
      <c r="C684" s="140"/>
      <c r="D684" s="140"/>
      <c r="E684" s="140"/>
      <c r="F684" s="28"/>
      <c r="G684" s="140"/>
      <c r="H684" s="140"/>
      <c r="I684" s="140"/>
      <c r="J684" s="140"/>
      <c r="K684" s="140"/>
      <c r="L684" s="140"/>
      <c r="M684" s="140"/>
      <c r="N684" s="140"/>
      <c r="O684" s="140"/>
      <c r="P684" s="140"/>
      <c r="Q684" s="140"/>
      <c r="R684" s="140"/>
      <c r="S684" s="140"/>
      <c r="T684" s="140"/>
      <c r="U684" s="140"/>
      <c r="V684" s="140"/>
      <c r="W684" s="140"/>
      <c r="X684" s="140"/>
      <c r="Y684" s="140"/>
      <c r="Z684" s="140"/>
      <c r="AA684" s="140"/>
      <c r="AB684" s="140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</row>
    <row r="685" spans="1:44" ht="14.25" x14ac:dyDescent="0.2">
      <c r="A685" s="140"/>
      <c r="B685" s="140"/>
      <c r="C685" s="140"/>
      <c r="D685" s="140"/>
      <c r="E685" s="140"/>
      <c r="F685" s="28"/>
      <c r="G685" s="140"/>
      <c r="H685" s="140"/>
      <c r="I685" s="140"/>
      <c r="J685" s="140"/>
      <c r="K685" s="140"/>
      <c r="L685" s="140"/>
      <c r="M685" s="140"/>
      <c r="N685" s="140"/>
      <c r="O685" s="140"/>
      <c r="P685" s="140"/>
      <c r="Q685" s="140"/>
      <c r="R685" s="140"/>
      <c r="S685" s="140"/>
      <c r="T685" s="140"/>
      <c r="U685" s="140"/>
      <c r="V685" s="140"/>
      <c r="W685" s="140"/>
      <c r="X685" s="140"/>
      <c r="Y685" s="140"/>
      <c r="Z685" s="140"/>
      <c r="AA685" s="140"/>
      <c r="AB685" s="140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</row>
    <row r="686" spans="1:44" ht="14.25" x14ac:dyDescent="0.2">
      <c r="A686" s="140"/>
      <c r="B686" s="140"/>
      <c r="C686" s="140"/>
      <c r="D686" s="140"/>
      <c r="E686" s="140"/>
      <c r="F686" s="28"/>
      <c r="G686" s="140"/>
      <c r="H686" s="140"/>
      <c r="I686" s="140"/>
      <c r="J686" s="140"/>
      <c r="K686" s="140"/>
      <c r="L686" s="140"/>
      <c r="M686" s="140"/>
      <c r="N686" s="140"/>
      <c r="O686" s="140"/>
      <c r="P686" s="140"/>
      <c r="Q686" s="140"/>
      <c r="R686" s="140"/>
      <c r="S686" s="140"/>
      <c r="T686" s="140"/>
      <c r="U686" s="140"/>
      <c r="V686" s="140"/>
      <c r="W686" s="140"/>
      <c r="X686" s="140"/>
      <c r="Y686" s="140"/>
      <c r="Z686" s="140"/>
      <c r="AA686" s="140"/>
      <c r="AB686" s="140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</row>
    <row r="687" spans="1:44" ht="14.25" x14ac:dyDescent="0.2">
      <c r="A687" s="140"/>
      <c r="B687" s="140"/>
      <c r="C687" s="140"/>
      <c r="D687" s="140"/>
      <c r="E687" s="140"/>
      <c r="F687" s="28"/>
      <c r="G687" s="140"/>
      <c r="H687" s="140"/>
      <c r="I687" s="140"/>
      <c r="J687" s="140"/>
      <c r="K687" s="140"/>
      <c r="L687" s="140"/>
      <c r="M687" s="140"/>
      <c r="N687" s="140"/>
      <c r="O687" s="140"/>
      <c r="P687" s="140"/>
      <c r="Q687" s="140"/>
      <c r="R687" s="140"/>
      <c r="S687" s="140"/>
      <c r="T687" s="140"/>
      <c r="U687" s="140"/>
      <c r="V687" s="140"/>
      <c r="W687" s="140"/>
      <c r="X687" s="140"/>
      <c r="Y687" s="140"/>
      <c r="Z687" s="140"/>
      <c r="AA687" s="140"/>
      <c r="AB687" s="140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</row>
    <row r="688" spans="1:44" ht="14.25" x14ac:dyDescent="0.2">
      <c r="A688" s="140"/>
      <c r="B688" s="140"/>
      <c r="C688" s="140"/>
      <c r="D688" s="140"/>
      <c r="E688" s="140"/>
      <c r="F688" s="28"/>
      <c r="G688" s="140"/>
      <c r="H688" s="140"/>
      <c r="I688" s="140"/>
      <c r="J688" s="140"/>
      <c r="K688" s="140"/>
      <c r="L688" s="140"/>
      <c r="M688" s="140"/>
      <c r="N688" s="140"/>
      <c r="O688" s="140"/>
      <c r="P688" s="140"/>
      <c r="Q688" s="140"/>
      <c r="R688" s="140"/>
      <c r="S688" s="140"/>
      <c r="T688" s="140"/>
      <c r="U688" s="140"/>
      <c r="V688" s="140"/>
      <c r="W688" s="140"/>
      <c r="X688" s="140"/>
      <c r="Y688" s="140"/>
      <c r="Z688" s="140"/>
      <c r="AA688" s="140"/>
      <c r="AB688" s="140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</row>
    <row r="689" spans="1:44" ht="14.25" x14ac:dyDescent="0.2">
      <c r="A689" s="140"/>
      <c r="B689" s="140"/>
      <c r="C689" s="140"/>
      <c r="D689" s="140"/>
      <c r="E689" s="140"/>
      <c r="F689" s="28"/>
      <c r="G689" s="140"/>
      <c r="H689" s="140"/>
      <c r="I689" s="140"/>
      <c r="J689" s="140"/>
      <c r="K689" s="140"/>
      <c r="L689" s="140"/>
      <c r="M689" s="140"/>
      <c r="N689" s="140"/>
      <c r="O689" s="140"/>
      <c r="P689" s="140"/>
      <c r="Q689" s="140"/>
      <c r="R689" s="140"/>
      <c r="S689" s="140"/>
      <c r="T689" s="140"/>
      <c r="U689" s="140"/>
      <c r="V689" s="140"/>
      <c r="W689" s="140"/>
      <c r="X689" s="140"/>
      <c r="Y689" s="140"/>
      <c r="Z689" s="140"/>
      <c r="AA689" s="140"/>
      <c r="AB689" s="140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</row>
    <row r="690" spans="1:44" ht="14.25" x14ac:dyDescent="0.2">
      <c r="A690" s="140"/>
      <c r="B690" s="140"/>
      <c r="C690" s="140"/>
      <c r="D690" s="140"/>
      <c r="E690" s="140"/>
      <c r="F690" s="28"/>
      <c r="G690" s="140"/>
      <c r="H690" s="140"/>
      <c r="I690" s="140"/>
      <c r="J690" s="140"/>
      <c r="K690" s="140"/>
      <c r="L690" s="140"/>
      <c r="M690" s="140"/>
      <c r="N690" s="140"/>
      <c r="O690" s="140"/>
      <c r="P690" s="140"/>
      <c r="Q690" s="140"/>
      <c r="R690" s="140"/>
      <c r="S690" s="140"/>
      <c r="T690" s="140"/>
      <c r="U690" s="140"/>
      <c r="V690" s="140"/>
      <c r="W690" s="140"/>
      <c r="X690" s="140"/>
      <c r="Y690" s="140"/>
      <c r="Z690" s="140"/>
      <c r="AA690" s="140"/>
      <c r="AB690" s="140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</row>
    <row r="691" spans="1:44" ht="14.25" x14ac:dyDescent="0.2">
      <c r="A691" s="140"/>
      <c r="B691" s="140"/>
      <c r="C691" s="140"/>
      <c r="D691" s="140"/>
      <c r="E691" s="140"/>
      <c r="F691" s="28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140"/>
      <c r="T691" s="140"/>
      <c r="U691" s="140"/>
      <c r="V691" s="140"/>
      <c r="W691" s="140"/>
      <c r="X691" s="140"/>
      <c r="Y691" s="140"/>
      <c r="Z691" s="140"/>
      <c r="AA691" s="140"/>
      <c r="AB691" s="140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</row>
    <row r="692" spans="1:44" ht="14.25" x14ac:dyDescent="0.2">
      <c r="A692" s="140"/>
      <c r="B692" s="140"/>
      <c r="C692" s="140"/>
      <c r="D692" s="140"/>
      <c r="E692" s="140"/>
      <c r="F692" s="28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140"/>
      <c r="T692" s="140"/>
      <c r="U692" s="140"/>
      <c r="V692" s="140"/>
      <c r="W692" s="140"/>
      <c r="X692" s="140"/>
      <c r="Y692" s="140"/>
      <c r="Z692" s="140"/>
      <c r="AA692" s="140"/>
      <c r="AB692" s="140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</row>
    <row r="693" spans="1:44" ht="14.25" x14ac:dyDescent="0.2">
      <c r="A693" s="140"/>
      <c r="B693" s="140"/>
      <c r="C693" s="140"/>
      <c r="D693" s="140"/>
      <c r="E693" s="140"/>
      <c r="F693" s="28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140"/>
      <c r="T693" s="140"/>
      <c r="U693" s="140"/>
      <c r="V693" s="140"/>
      <c r="W693" s="140"/>
      <c r="X693" s="140"/>
      <c r="Y693" s="140"/>
      <c r="Z693" s="140"/>
      <c r="AA693" s="140"/>
      <c r="AB693" s="140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</row>
    <row r="694" spans="1:44" ht="14.25" x14ac:dyDescent="0.2">
      <c r="A694" s="140"/>
      <c r="B694" s="140"/>
      <c r="C694" s="140"/>
      <c r="D694" s="140"/>
      <c r="E694" s="140"/>
      <c r="F694" s="28"/>
      <c r="G694" s="140"/>
      <c r="H694" s="140"/>
      <c r="I694" s="140"/>
      <c r="J694" s="140"/>
      <c r="K694" s="140"/>
      <c r="L694" s="140"/>
      <c r="M694" s="140"/>
      <c r="N694" s="140"/>
      <c r="O694" s="140"/>
      <c r="P694" s="140"/>
      <c r="Q694" s="140"/>
      <c r="R694" s="140"/>
      <c r="S694" s="140"/>
      <c r="T694" s="140"/>
      <c r="U694" s="140"/>
      <c r="V694" s="140"/>
      <c r="W694" s="140"/>
      <c r="X694" s="140"/>
      <c r="Y694" s="140"/>
      <c r="Z694" s="140"/>
      <c r="AA694" s="140"/>
      <c r="AB694" s="140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</row>
    <row r="695" spans="1:44" ht="14.25" x14ac:dyDescent="0.2">
      <c r="A695" s="140"/>
      <c r="B695" s="140"/>
      <c r="C695" s="140"/>
      <c r="D695" s="140"/>
      <c r="E695" s="140"/>
      <c r="F695" s="28"/>
      <c r="G695" s="140"/>
      <c r="H695" s="140"/>
      <c r="I695" s="140"/>
      <c r="J695" s="140"/>
      <c r="K695" s="140"/>
      <c r="L695" s="140"/>
      <c r="M695" s="140"/>
      <c r="N695" s="140"/>
      <c r="O695" s="140"/>
      <c r="P695" s="140"/>
      <c r="Q695" s="140"/>
      <c r="R695" s="140"/>
      <c r="S695" s="140"/>
      <c r="T695" s="140"/>
      <c r="U695" s="140"/>
      <c r="V695" s="140"/>
      <c r="W695" s="140"/>
      <c r="X695" s="140"/>
      <c r="Y695" s="140"/>
      <c r="Z695" s="140"/>
      <c r="AA695" s="140"/>
      <c r="AB695" s="140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</row>
    <row r="696" spans="1:44" ht="14.25" x14ac:dyDescent="0.2">
      <c r="A696" s="140"/>
      <c r="B696" s="140"/>
      <c r="C696" s="140"/>
      <c r="D696" s="140"/>
      <c r="E696" s="140"/>
      <c r="F696" s="28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140"/>
      <c r="T696" s="140"/>
      <c r="U696" s="140"/>
      <c r="V696" s="140"/>
      <c r="W696" s="140"/>
      <c r="X696" s="140"/>
      <c r="Y696" s="140"/>
      <c r="Z696" s="140"/>
      <c r="AA696" s="140"/>
      <c r="AB696" s="140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</row>
    <row r="697" spans="1:44" ht="14.25" x14ac:dyDescent="0.2">
      <c r="A697" s="140"/>
      <c r="B697" s="140"/>
      <c r="C697" s="140"/>
      <c r="D697" s="140"/>
      <c r="E697" s="140"/>
      <c r="F697" s="28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140"/>
      <c r="T697" s="140"/>
      <c r="U697" s="140"/>
      <c r="V697" s="140"/>
      <c r="W697" s="140"/>
      <c r="X697" s="140"/>
      <c r="Y697" s="140"/>
      <c r="Z697" s="140"/>
      <c r="AA697" s="140"/>
      <c r="AB697" s="140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</row>
    <row r="698" spans="1:44" ht="14.25" x14ac:dyDescent="0.2">
      <c r="A698" s="140"/>
      <c r="B698" s="140"/>
      <c r="C698" s="140"/>
      <c r="D698" s="140"/>
      <c r="E698" s="140"/>
      <c r="F698" s="28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140"/>
      <c r="T698" s="140"/>
      <c r="U698" s="140"/>
      <c r="V698" s="140"/>
      <c r="W698" s="140"/>
      <c r="X698" s="140"/>
      <c r="Y698" s="140"/>
      <c r="Z698" s="140"/>
      <c r="AA698" s="140"/>
      <c r="AB698" s="140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</row>
    <row r="699" spans="1:44" ht="14.25" x14ac:dyDescent="0.2">
      <c r="A699" s="140"/>
      <c r="B699" s="140"/>
      <c r="C699" s="140"/>
      <c r="D699" s="140"/>
      <c r="E699" s="140"/>
      <c r="F699" s="28"/>
      <c r="G699" s="140"/>
      <c r="H699" s="140"/>
      <c r="I699" s="140"/>
      <c r="J699" s="140"/>
      <c r="K699" s="140"/>
      <c r="L699" s="140"/>
      <c r="M699" s="140"/>
      <c r="N699" s="140"/>
      <c r="O699" s="140"/>
      <c r="P699" s="140"/>
      <c r="Q699" s="140"/>
      <c r="R699" s="140"/>
      <c r="S699" s="140"/>
      <c r="T699" s="140"/>
      <c r="U699" s="140"/>
      <c r="V699" s="140"/>
      <c r="W699" s="140"/>
      <c r="X699" s="140"/>
      <c r="Y699" s="140"/>
      <c r="Z699" s="140"/>
      <c r="AA699" s="140"/>
      <c r="AB699" s="140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</row>
    <row r="700" spans="1:44" ht="14.25" x14ac:dyDescent="0.2">
      <c r="A700" s="140"/>
      <c r="B700" s="140"/>
      <c r="C700" s="140"/>
      <c r="D700" s="140"/>
      <c r="E700" s="140"/>
      <c r="F700" s="28"/>
      <c r="G700" s="140"/>
      <c r="H700" s="140"/>
      <c r="I700" s="140"/>
      <c r="J700" s="140"/>
      <c r="K700" s="140"/>
      <c r="L700" s="140"/>
      <c r="M700" s="140"/>
      <c r="N700" s="140"/>
      <c r="O700" s="140"/>
      <c r="P700" s="140"/>
      <c r="Q700" s="140"/>
      <c r="R700" s="140"/>
      <c r="S700" s="140"/>
      <c r="T700" s="140"/>
      <c r="U700" s="140"/>
      <c r="V700" s="140"/>
      <c r="W700" s="140"/>
      <c r="X700" s="140"/>
      <c r="Y700" s="140"/>
      <c r="Z700" s="140"/>
      <c r="AA700" s="140"/>
      <c r="AB700" s="140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</row>
    <row r="701" spans="1:44" ht="14.25" x14ac:dyDescent="0.2">
      <c r="A701" s="140"/>
      <c r="B701" s="140"/>
      <c r="C701" s="140"/>
      <c r="D701" s="140"/>
      <c r="E701" s="140"/>
      <c r="F701" s="28"/>
      <c r="G701" s="140"/>
      <c r="H701" s="140"/>
      <c r="I701" s="140"/>
      <c r="J701" s="140"/>
      <c r="K701" s="140"/>
      <c r="L701" s="140"/>
      <c r="M701" s="140"/>
      <c r="N701" s="140"/>
      <c r="O701" s="140"/>
      <c r="P701" s="140"/>
      <c r="Q701" s="140"/>
      <c r="R701" s="140"/>
      <c r="S701" s="140"/>
      <c r="T701" s="140"/>
      <c r="U701" s="140"/>
      <c r="V701" s="140"/>
      <c r="W701" s="140"/>
      <c r="X701" s="140"/>
      <c r="Y701" s="140"/>
      <c r="Z701" s="140"/>
      <c r="AA701" s="140"/>
      <c r="AB701" s="140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</row>
    <row r="702" spans="1:44" ht="14.25" x14ac:dyDescent="0.2">
      <c r="A702" s="140"/>
      <c r="B702" s="140"/>
      <c r="C702" s="140"/>
      <c r="D702" s="140"/>
      <c r="E702" s="140"/>
      <c r="F702" s="28"/>
      <c r="G702" s="140"/>
      <c r="H702" s="140"/>
      <c r="I702" s="140"/>
      <c r="J702" s="140"/>
      <c r="K702" s="140"/>
      <c r="L702" s="140"/>
      <c r="M702" s="140"/>
      <c r="N702" s="140"/>
      <c r="O702" s="140"/>
      <c r="P702" s="140"/>
      <c r="Q702" s="140"/>
      <c r="R702" s="140"/>
      <c r="S702" s="140"/>
      <c r="T702" s="140"/>
      <c r="U702" s="140"/>
      <c r="V702" s="140"/>
      <c r="W702" s="140"/>
      <c r="X702" s="140"/>
      <c r="Y702" s="140"/>
      <c r="Z702" s="140"/>
      <c r="AA702" s="140"/>
      <c r="AB702" s="140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</row>
    <row r="703" spans="1:44" ht="14.25" x14ac:dyDescent="0.2">
      <c r="A703" s="140"/>
      <c r="B703" s="140"/>
      <c r="C703" s="140"/>
      <c r="D703" s="140"/>
      <c r="E703" s="140"/>
      <c r="F703" s="28"/>
      <c r="G703" s="140"/>
      <c r="H703" s="140"/>
      <c r="I703" s="140"/>
      <c r="J703" s="140"/>
      <c r="K703" s="140"/>
      <c r="L703" s="140"/>
      <c r="M703" s="140"/>
      <c r="N703" s="140"/>
      <c r="O703" s="140"/>
      <c r="P703" s="140"/>
      <c r="Q703" s="140"/>
      <c r="R703" s="140"/>
      <c r="S703" s="140"/>
      <c r="T703" s="140"/>
      <c r="U703" s="140"/>
      <c r="V703" s="140"/>
      <c r="W703" s="140"/>
      <c r="X703" s="140"/>
      <c r="Y703" s="140"/>
      <c r="Z703" s="140"/>
      <c r="AA703" s="140"/>
      <c r="AB703" s="140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</row>
    <row r="704" spans="1:44" ht="14.25" x14ac:dyDescent="0.2">
      <c r="A704" s="140"/>
      <c r="B704" s="140"/>
      <c r="C704" s="140"/>
      <c r="D704" s="140"/>
      <c r="E704" s="140"/>
      <c r="F704" s="28"/>
      <c r="G704" s="140"/>
      <c r="H704" s="140"/>
      <c r="I704" s="140"/>
      <c r="J704" s="140"/>
      <c r="K704" s="140"/>
      <c r="L704" s="140"/>
      <c r="M704" s="140"/>
      <c r="N704" s="140"/>
      <c r="O704" s="140"/>
      <c r="P704" s="140"/>
      <c r="Q704" s="140"/>
      <c r="R704" s="140"/>
      <c r="S704" s="140"/>
      <c r="T704" s="140"/>
      <c r="U704" s="140"/>
      <c r="V704" s="140"/>
      <c r="W704" s="140"/>
      <c r="X704" s="140"/>
      <c r="Y704" s="140"/>
      <c r="Z704" s="140"/>
      <c r="AA704" s="140"/>
      <c r="AB704" s="140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</row>
    <row r="705" spans="1:44" ht="14.25" x14ac:dyDescent="0.2">
      <c r="A705" s="140"/>
      <c r="B705" s="140"/>
      <c r="C705" s="140"/>
      <c r="D705" s="140"/>
      <c r="E705" s="140"/>
      <c r="F705" s="28"/>
      <c r="G705" s="140"/>
      <c r="H705" s="140"/>
      <c r="I705" s="140"/>
      <c r="J705" s="140"/>
      <c r="K705" s="140"/>
      <c r="L705" s="140"/>
      <c r="M705" s="140"/>
      <c r="N705" s="140"/>
      <c r="O705" s="140"/>
      <c r="P705" s="140"/>
      <c r="Q705" s="140"/>
      <c r="R705" s="140"/>
      <c r="S705" s="140"/>
      <c r="T705" s="140"/>
      <c r="U705" s="140"/>
      <c r="V705" s="140"/>
      <c r="W705" s="140"/>
      <c r="X705" s="140"/>
      <c r="Y705" s="140"/>
      <c r="Z705" s="140"/>
      <c r="AA705" s="140"/>
      <c r="AB705" s="140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</row>
    <row r="706" spans="1:44" ht="14.25" x14ac:dyDescent="0.2">
      <c r="A706" s="140"/>
      <c r="B706" s="140"/>
      <c r="C706" s="140"/>
      <c r="D706" s="140"/>
      <c r="E706" s="140"/>
      <c r="F706" s="28"/>
      <c r="G706" s="140"/>
      <c r="H706" s="140"/>
      <c r="I706" s="140"/>
      <c r="J706" s="140"/>
      <c r="K706" s="140"/>
      <c r="L706" s="140"/>
      <c r="M706" s="140"/>
      <c r="N706" s="140"/>
      <c r="O706" s="140"/>
      <c r="P706" s="140"/>
      <c r="Q706" s="140"/>
      <c r="R706" s="140"/>
      <c r="S706" s="140"/>
      <c r="T706" s="140"/>
      <c r="U706" s="140"/>
      <c r="V706" s="140"/>
      <c r="W706" s="140"/>
      <c r="X706" s="140"/>
      <c r="Y706" s="140"/>
      <c r="Z706" s="140"/>
      <c r="AA706" s="140"/>
      <c r="AB706" s="140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</row>
    <row r="707" spans="1:44" ht="14.25" x14ac:dyDescent="0.2">
      <c r="A707" s="140"/>
      <c r="B707" s="140"/>
      <c r="C707" s="140"/>
      <c r="D707" s="140"/>
      <c r="E707" s="140"/>
      <c r="F707" s="28"/>
      <c r="G707" s="140"/>
      <c r="H707" s="140"/>
      <c r="I707" s="140"/>
      <c r="J707" s="140"/>
      <c r="K707" s="140"/>
      <c r="L707" s="140"/>
      <c r="M707" s="140"/>
      <c r="N707" s="140"/>
      <c r="O707" s="140"/>
      <c r="P707" s="140"/>
      <c r="Q707" s="140"/>
      <c r="R707" s="140"/>
      <c r="S707" s="140"/>
      <c r="T707" s="140"/>
      <c r="U707" s="140"/>
      <c r="V707" s="140"/>
      <c r="W707" s="140"/>
      <c r="X707" s="140"/>
      <c r="Y707" s="140"/>
      <c r="Z707" s="140"/>
      <c r="AA707" s="140"/>
      <c r="AB707" s="140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</row>
    <row r="708" spans="1:44" ht="14.25" x14ac:dyDescent="0.2">
      <c r="A708" s="140"/>
      <c r="B708" s="140"/>
      <c r="C708" s="140"/>
      <c r="D708" s="140"/>
      <c r="E708" s="140"/>
      <c r="F708" s="28"/>
      <c r="G708" s="140"/>
      <c r="H708" s="140"/>
      <c r="I708" s="140"/>
      <c r="J708" s="140"/>
      <c r="K708" s="140"/>
      <c r="L708" s="140"/>
      <c r="M708" s="140"/>
      <c r="N708" s="140"/>
      <c r="O708" s="140"/>
      <c r="P708" s="140"/>
      <c r="Q708" s="140"/>
      <c r="R708" s="140"/>
      <c r="S708" s="140"/>
      <c r="T708" s="140"/>
      <c r="U708" s="140"/>
      <c r="V708" s="140"/>
      <c r="W708" s="140"/>
      <c r="X708" s="140"/>
      <c r="Y708" s="140"/>
      <c r="Z708" s="140"/>
      <c r="AA708" s="140"/>
      <c r="AB708" s="140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</row>
    <row r="709" spans="1:44" ht="14.25" x14ac:dyDescent="0.2">
      <c r="A709" s="140"/>
      <c r="B709" s="140"/>
      <c r="C709" s="140"/>
      <c r="D709" s="140"/>
      <c r="E709" s="140"/>
      <c r="F709" s="28"/>
      <c r="G709" s="140"/>
      <c r="H709" s="140"/>
      <c r="I709" s="140"/>
      <c r="J709" s="140"/>
      <c r="K709" s="140"/>
      <c r="L709" s="140"/>
      <c r="M709" s="140"/>
      <c r="N709" s="140"/>
      <c r="O709" s="140"/>
      <c r="P709" s="140"/>
      <c r="Q709" s="140"/>
      <c r="R709" s="140"/>
      <c r="S709" s="140"/>
      <c r="T709" s="140"/>
      <c r="U709" s="140"/>
      <c r="V709" s="140"/>
      <c r="W709" s="140"/>
      <c r="X709" s="140"/>
      <c r="Y709" s="140"/>
      <c r="Z709" s="140"/>
      <c r="AA709" s="140"/>
      <c r="AB709" s="140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</row>
    <row r="710" spans="1:44" ht="14.25" x14ac:dyDescent="0.2">
      <c r="A710" s="140"/>
      <c r="B710" s="140"/>
      <c r="C710" s="140"/>
      <c r="D710" s="140"/>
      <c r="E710" s="140"/>
      <c r="F710" s="28"/>
      <c r="G710" s="140"/>
      <c r="H710" s="140"/>
      <c r="I710" s="140"/>
      <c r="J710" s="140"/>
      <c r="K710" s="140"/>
      <c r="L710" s="140"/>
      <c r="M710" s="140"/>
      <c r="N710" s="140"/>
      <c r="O710" s="140"/>
      <c r="P710" s="140"/>
      <c r="Q710" s="140"/>
      <c r="R710" s="140"/>
      <c r="S710" s="140"/>
      <c r="T710" s="140"/>
      <c r="U710" s="140"/>
      <c r="V710" s="140"/>
      <c r="W710" s="140"/>
      <c r="X710" s="140"/>
      <c r="Y710" s="140"/>
      <c r="Z710" s="140"/>
      <c r="AA710" s="140"/>
      <c r="AB710" s="140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</row>
    <row r="711" spans="1:44" ht="14.25" x14ac:dyDescent="0.2">
      <c r="A711" s="140"/>
      <c r="B711" s="140"/>
      <c r="C711" s="140"/>
      <c r="D711" s="140"/>
      <c r="E711" s="140"/>
      <c r="F711" s="28"/>
      <c r="G711" s="140"/>
      <c r="H711" s="140"/>
      <c r="I711" s="140"/>
      <c r="J711" s="140"/>
      <c r="K711" s="140"/>
      <c r="L711" s="140"/>
      <c r="M711" s="140"/>
      <c r="N711" s="140"/>
      <c r="O711" s="140"/>
      <c r="P711" s="140"/>
      <c r="Q711" s="140"/>
      <c r="R711" s="140"/>
      <c r="S711" s="140"/>
      <c r="T711" s="140"/>
      <c r="U711" s="140"/>
      <c r="V711" s="140"/>
      <c r="W711" s="140"/>
      <c r="X711" s="140"/>
      <c r="Y711" s="140"/>
      <c r="Z711" s="140"/>
      <c r="AA711" s="140"/>
      <c r="AB711" s="140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</row>
    <row r="712" spans="1:44" ht="14.25" x14ac:dyDescent="0.2">
      <c r="A712" s="140"/>
      <c r="B712" s="140"/>
      <c r="C712" s="140"/>
      <c r="D712" s="140"/>
      <c r="E712" s="140"/>
      <c r="F712" s="28"/>
      <c r="G712" s="140"/>
      <c r="H712" s="140"/>
      <c r="I712" s="140"/>
      <c r="J712" s="140"/>
      <c r="K712" s="140"/>
      <c r="L712" s="140"/>
      <c r="M712" s="140"/>
      <c r="N712" s="140"/>
      <c r="O712" s="140"/>
      <c r="P712" s="140"/>
      <c r="Q712" s="140"/>
      <c r="R712" s="140"/>
      <c r="S712" s="140"/>
      <c r="T712" s="140"/>
      <c r="U712" s="140"/>
      <c r="V712" s="140"/>
      <c r="W712" s="140"/>
      <c r="X712" s="140"/>
      <c r="Y712" s="140"/>
      <c r="Z712" s="140"/>
      <c r="AA712" s="140"/>
      <c r="AB712" s="140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</row>
    <row r="713" spans="1:44" ht="14.25" x14ac:dyDescent="0.2">
      <c r="A713" s="140"/>
      <c r="B713" s="140"/>
      <c r="C713" s="140"/>
      <c r="D713" s="140"/>
      <c r="E713" s="140"/>
      <c r="F713" s="28"/>
      <c r="G713" s="140"/>
      <c r="H713" s="140"/>
      <c r="I713" s="140"/>
      <c r="J713" s="140"/>
      <c r="K713" s="140"/>
      <c r="L713" s="140"/>
      <c r="M713" s="140"/>
      <c r="N713" s="140"/>
      <c r="O713" s="140"/>
      <c r="P713" s="140"/>
      <c r="Q713" s="140"/>
      <c r="R713" s="140"/>
      <c r="S713" s="140"/>
      <c r="T713" s="140"/>
      <c r="U713" s="140"/>
      <c r="V713" s="140"/>
      <c r="W713" s="140"/>
      <c r="X713" s="140"/>
      <c r="Y713" s="140"/>
      <c r="Z713" s="140"/>
      <c r="AA713" s="140"/>
      <c r="AB713" s="140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</row>
    <row r="714" spans="1:44" ht="14.25" x14ac:dyDescent="0.2">
      <c r="A714" s="140"/>
      <c r="B714" s="140"/>
      <c r="C714" s="140"/>
      <c r="D714" s="140"/>
      <c r="E714" s="140"/>
      <c r="F714" s="28"/>
      <c r="G714" s="140"/>
      <c r="H714" s="140"/>
      <c r="I714" s="140"/>
      <c r="J714" s="140"/>
      <c r="K714" s="140"/>
      <c r="L714" s="140"/>
      <c r="M714" s="140"/>
      <c r="N714" s="140"/>
      <c r="O714" s="140"/>
      <c r="P714" s="140"/>
      <c r="Q714" s="140"/>
      <c r="R714" s="140"/>
      <c r="S714" s="140"/>
      <c r="T714" s="140"/>
      <c r="U714" s="140"/>
      <c r="V714" s="140"/>
      <c r="W714" s="140"/>
      <c r="X714" s="140"/>
      <c r="Y714" s="140"/>
      <c r="Z714" s="140"/>
      <c r="AA714" s="140"/>
      <c r="AB714" s="140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</row>
    <row r="715" spans="1:44" ht="14.25" x14ac:dyDescent="0.2">
      <c r="A715" s="140"/>
      <c r="B715" s="140"/>
      <c r="C715" s="140"/>
      <c r="D715" s="140"/>
      <c r="E715" s="140"/>
      <c r="F715" s="28"/>
      <c r="G715" s="140"/>
      <c r="H715" s="140"/>
      <c r="I715" s="140"/>
      <c r="J715" s="140"/>
      <c r="K715" s="140"/>
      <c r="L715" s="140"/>
      <c r="M715" s="140"/>
      <c r="N715" s="140"/>
      <c r="O715" s="140"/>
      <c r="P715" s="140"/>
      <c r="Q715" s="140"/>
      <c r="R715" s="140"/>
      <c r="S715" s="140"/>
      <c r="T715" s="140"/>
      <c r="U715" s="140"/>
      <c r="V715" s="140"/>
      <c r="W715" s="140"/>
      <c r="X715" s="140"/>
      <c r="Y715" s="140"/>
      <c r="Z715" s="140"/>
      <c r="AA715" s="140"/>
      <c r="AB715" s="140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</row>
    <row r="716" spans="1:44" ht="14.25" x14ac:dyDescent="0.2">
      <c r="A716" s="140"/>
      <c r="B716" s="140"/>
      <c r="C716" s="140"/>
      <c r="D716" s="140"/>
      <c r="E716" s="140"/>
      <c r="F716" s="28"/>
      <c r="G716" s="140"/>
      <c r="H716" s="140"/>
      <c r="I716" s="140"/>
      <c r="J716" s="140"/>
      <c r="K716" s="140"/>
      <c r="L716" s="140"/>
      <c r="M716" s="140"/>
      <c r="N716" s="140"/>
      <c r="O716" s="140"/>
      <c r="P716" s="140"/>
      <c r="Q716" s="140"/>
      <c r="R716" s="140"/>
      <c r="S716" s="140"/>
      <c r="T716" s="140"/>
      <c r="U716" s="140"/>
      <c r="V716" s="140"/>
      <c r="W716" s="140"/>
      <c r="X716" s="140"/>
      <c r="Y716" s="140"/>
      <c r="Z716" s="140"/>
      <c r="AA716" s="140"/>
      <c r="AB716" s="140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</row>
    <row r="717" spans="1:44" ht="14.25" x14ac:dyDescent="0.2">
      <c r="A717" s="140"/>
      <c r="B717" s="140"/>
      <c r="C717" s="140"/>
      <c r="D717" s="140"/>
      <c r="E717" s="140"/>
      <c r="F717" s="28"/>
      <c r="G717" s="140"/>
      <c r="H717" s="140"/>
      <c r="I717" s="140"/>
      <c r="J717" s="140"/>
      <c r="K717" s="140"/>
      <c r="L717" s="140"/>
      <c r="M717" s="140"/>
      <c r="N717" s="140"/>
      <c r="O717" s="140"/>
      <c r="P717" s="140"/>
      <c r="Q717" s="140"/>
      <c r="R717" s="140"/>
      <c r="S717" s="140"/>
      <c r="T717" s="140"/>
      <c r="U717" s="140"/>
      <c r="V717" s="140"/>
      <c r="W717" s="140"/>
      <c r="X717" s="140"/>
      <c r="Y717" s="140"/>
      <c r="Z717" s="140"/>
      <c r="AA717" s="140"/>
      <c r="AB717" s="140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</row>
    <row r="718" spans="1:44" ht="14.25" x14ac:dyDescent="0.2">
      <c r="A718" s="140"/>
      <c r="B718" s="140"/>
      <c r="C718" s="140"/>
      <c r="D718" s="140"/>
      <c r="E718" s="140"/>
      <c r="F718" s="28"/>
      <c r="G718" s="140"/>
      <c r="H718" s="140"/>
      <c r="I718" s="140"/>
      <c r="J718" s="140"/>
      <c r="K718" s="140"/>
      <c r="L718" s="140"/>
      <c r="M718" s="140"/>
      <c r="N718" s="140"/>
      <c r="O718" s="140"/>
      <c r="P718" s="140"/>
      <c r="Q718" s="140"/>
      <c r="R718" s="140"/>
      <c r="S718" s="140"/>
      <c r="T718" s="140"/>
      <c r="U718" s="140"/>
      <c r="V718" s="140"/>
      <c r="W718" s="140"/>
      <c r="X718" s="140"/>
      <c r="Y718" s="140"/>
      <c r="Z718" s="140"/>
      <c r="AA718" s="140"/>
      <c r="AB718" s="140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</row>
    <row r="719" spans="1:44" ht="14.25" x14ac:dyDescent="0.2">
      <c r="A719" s="140"/>
      <c r="B719" s="140"/>
      <c r="C719" s="140"/>
      <c r="D719" s="140"/>
      <c r="E719" s="140"/>
      <c r="F719" s="28"/>
      <c r="G719" s="140"/>
      <c r="H719" s="140"/>
      <c r="I719" s="140"/>
      <c r="J719" s="140"/>
      <c r="K719" s="140"/>
      <c r="L719" s="140"/>
      <c r="M719" s="140"/>
      <c r="N719" s="140"/>
      <c r="O719" s="140"/>
      <c r="P719" s="140"/>
      <c r="Q719" s="140"/>
      <c r="R719" s="140"/>
      <c r="S719" s="140"/>
      <c r="T719" s="140"/>
      <c r="U719" s="140"/>
      <c r="V719" s="140"/>
      <c r="W719" s="140"/>
      <c r="X719" s="140"/>
      <c r="Y719" s="140"/>
      <c r="Z719" s="140"/>
      <c r="AA719" s="140"/>
      <c r="AB719" s="140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</row>
    <row r="720" spans="1:44" ht="14.25" x14ac:dyDescent="0.2">
      <c r="A720" s="140"/>
      <c r="B720" s="140"/>
      <c r="C720" s="140"/>
      <c r="D720" s="140"/>
      <c r="E720" s="140"/>
      <c r="F720" s="28"/>
      <c r="G720" s="140"/>
      <c r="H720" s="140"/>
      <c r="I720" s="140"/>
      <c r="J720" s="140"/>
      <c r="K720" s="140"/>
      <c r="L720" s="140"/>
      <c r="M720" s="140"/>
      <c r="N720" s="140"/>
      <c r="O720" s="140"/>
      <c r="P720" s="140"/>
      <c r="Q720" s="140"/>
      <c r="R720" s="140"/>
      <c r="S720" s="140"/>
      <c r="T720" s="140"/>
      <c r="U720" s="140"/>
      <c r="V720" s="140"/>
      <c r="W720" s="140"/>
      <c r="X720" s="140"/>
      <c r="Y720" s="140"/>
      <c r="Z720" s="140"/>
      <c r="AA720" s="140"/>
      <c r="AB720" s="140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</row>
    <row r="721" spans="1:44" ht="14.25" x14ac:dyDescent="0.2">
      <c r="A721" s="140"/>
      <c r="B721" s="140"/>
      <c r="C721" s="140"/>
      <c r="D721" s="140"/>
      <c r="E721" s="140"/>
      <c r="F721" s="28"/>
      <c r="G721" s="140"/>
      <c r="H721" s="140"/>
      <c r="I721" s="140"/>
      <c r="J721" s="140"/>
      <c r="K721" s="140"/>
      <c r="L721" s="140"/>
      <c r="M721" s="140"/>
      <c r="N721" s="140"/>
      <c r="O721" s="140"/>
      <c r="P721" s="140"/>
      <c r="Q721" s="140"/>
      <c r="R721" s="140"/>
      <c r="S721" s="140"/>
      <c r="T721" s="140"/>
      <c r="U721" s="140"/>
      <c r="V721" s="140"/>
      <c r="W721" s="140"/>
      <c r="X721" s="140"/>
      <c r="Y721" s="140"/>
      <c r="Z721" s="140"/>
      <c r="AA721" s="140"/>
      <c r="AB721" s="140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</row>
    <row r="722" spans="1:44" ht="14.25" x14ac:dyDescent="0.2">
      <c r="A722" s="140"/>
      <c r="B722" s="140"/>
      <c r="C722" s="140"/>
      <c r="D722" s="140"/>
      <c r="E722" s="140"/>
      <c r="F722" s="28"/>
      <c r="G722" s="140"/>
      <c r="H722" s="140"/>
      <c r="I722" s="140"/>
      <c r="J722" s="140"/>
      <c r="K722" s="140"/>
      <c r="L722" s="140"/>
      <c r="M722" s="140"/>
      <c r="N722" s="140"/>
      <c r="O722" s="140"/>
      <c r="P722" s="140"/>
      <c r="Q722" s="140"/>
      <c r="R722" s="140"/>
      <c r="S722" s="140"/>
      <c r="T722" s="140"/>
      <c r="U722" s="140"/>
      <c r="V722" s="140"/>
      <c r="W722" s="140"/>
      <c r="X722" s="140"/>
      <c r="Y722" s="140"/>
      <c r="Z722" s="140"/>
      <c r="AA722" s="140"/>
      <c r="AB722" s="140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</row>
    <row r="723" spans="1:44" ht="14.25" x14ac:dyDescent="0.2">
      <c r="A723" s="140"/>
      <c r="B723" s="140"/>
      <c r="C723" s="140"/>
      <c r="D723" s="140"/>
      <c r="E723" s="140"/>
      <c r="F723" s="28"/>
      <c r="G723" s="140"/>
      <c r="H723" s="140"/>
      <c r="I723" s="140"/>
      <c r="J723" s="140"/>
      <c r="K723" s="140"/>
      <c r="L723" s="140"/>
      <c r="M723" s="140"/>
      <c r="N723" s="140"/>
      <c r="O723" s="140"/>
      <c r="P723" s="140"/>
      <c r="Q723" s="140"/>
      <c r="R723" s="140"/>
      <c r="S723" s="140"/>
      <c r="T723" s="140"/>
      <c r="U723" s="140"/>
      <c r="V723" s="140"/>
      <c r="W723" s="140"/>
      <c r="X723" s="140"/>
      <c r="Y723" s="140"/>
      <c r="Z723" s="140"/>
      <c r="AA723" s="140"/>
      <c r="AB723" s="140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</row>
    <row r="724" spans="1:44" ht="14.25" x14ac:dyDescent="0.2">
      <c r="A724" s="140"/>
      <c r="B724" s="140"/>
      <c r="C724" s="140"/>
      <c r="D724" s="140"/>
      <c r="E724" s="140"/>
      <c r="F724" s="28"/>
      <c r="G724" s="140"/>
      <c r="H724" s="140"/>
      <c r="I724" s="140"/>
      <c r="J724" s="140"/>
      <c r="K724" s="140"/>
      <c r="L724" s="140"/>
      <c r="M724" s="140"/>
      <c r="N724" s="140"/>
      <c r="O724" s="140"/>
      <c r="P724" s="140"/>
      <c r="Q724" s="140"/>
      <c r="R724" s="140"/>
      <c r="S724" s="140"/>
      <c r="T724" s="140"/>
      <c r="U724" s="140"/>
      <c r="V724" s="140"/>
      <c r="W724" s="140"/>
      <c r="X724" s="140"/>
      <c r="Y724" s="140"/>
      <c r="Z724" s="140"/>
      <c r="AA724" s="140"/>
      <c r="AB724" s="140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</row>
    <row r="725" spans="1:44" ht="14.25" x14ac:dyDescent="0.2">
      <c r="A725" s="140"/>
      <c r="B725" s="140"/>
      <c r="C725" s="140"/>
      <c r="D725" s="140"/>
      <c r="E725" s="140"/>
      <c r="F725" s="28"/>
      <c r="G725" s="140"/>
      <c r="H725" s="140"/>
      <c r="I725" s="140"/>
      <c r="J725" s="140"/>
      <c r="K725" s="140"/>
      <c r="L725" s="140"/>
      <c r="M725" s="140"/>
      <c r="N725" s="140"/>
      <c r="O725" s="140"/>
      <c r="P725" s="140"/>
      <c r="Q725" s="140"/>
      <c r="R725" s="140"/>
      <c r="S725" s="140"/>
      <c r="T725" s="140"/>
      <c r="U725" s="140"/>
      <c r="V725" s="140"/>
      <c r="W725" s="140"/>
      <c r="X725" s="140"/>
      <c r="Y725" s="140"/>
      <c r="Z725" s="140"/>
      <c r="AA725" s="140"/>
      <c r="AB725" s="140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</row>
    <row r="726" spans="1:44" ht="14.25" x14ac:dyDescent="0.2">
      <c r="A726" s="140"/>
      <c r="B726" s="140"/>
      <c r="C726" s="140"/>
      <c r="D726" s="140"/>
      <c r="E726" s="140"/>
      <c r="F726" s="28"/>
      <c r="G726" s="140"/>
      <c r="H726" s="140"/>
      <c r="I726" s="140"/>
      <c r="J726" s="140"/>
      <c r="K726" s="140"/>
      <c r="L726" s="140"/>
      <c r="M726" s="140"/>
      <c r="N726" s="140"/>
      <c r="O726" s="140"/>
      <c r="P726" s="140"/>
      <c r="Q726" s="140"/>
      <c r="R726" s="140"/>
      <c r="S726" s="140"/>
      <c r="T726" s="140"/>
      <c r="U726" s="140"/>
      <c r="V726" s="140"/>
      <c r="W726" s="140"/>
      <c r="X726" s="140"/>
      <c r="Y726" s="140"/>
      <c r="Z726" s="140"/>
      <c r="AA726" s="140"/>
      <c r="AB726" s="140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</row>
    <row r="727" spans="1:44" ht="14.25" x14ac:dyDescent="0.2">
      <c r="A727" s="140"/>
      <c r="B727" s="140"/>
      <c r="C727" s="140"/>
      <c r="D727" s="140"/>
      <c r="E727" s="140"/>
      <c r="F727" s="28"/>
      <c r="G727" s="140"/>
      <c r="H727" s="140"/>
      <c r="I727" s="140"/>
      <c r="J727" s="140"/>
      <c r="K727" s="140"/>
      <c r="L727" s="140"/>
      <c r="M727" s="140"/>
      <c r="N727" s="140"/>
      <c r="O727" s="140"/>
      <c r="P727" s="140"/>
      <c r="Q727" s="140"/>
      <c r="R727" s="140"/>
      <c r="S727" s="140"/>
      <c r="T727" s="140"/>
      <c r="U727" s="140"/>
      <c r="V727" s="140"/>
      <c r="W727" s="140"/>
      <c r="X727" s="140"/>
      <c r="Y727" s="140"/>
      <c r="Z727" s="140"/>
      <c r="AA727" s="140"/>
      <c r="AB727" s="140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</row>
    <row r="728" spans="1:44" ht="14.25" x14ac:dyDescent="0.2">
      <c r="A728" s="140"/>
      <c r="B728" s="140"/>
      <c r="C728" s="140"/>
      <c r="D728" s="140"/>
      <c r="E728" s="140"/>
      <c r="F728" s="28"/>
      <c r="G728" s="140"/>
      <c r="H728" s="140"/>
      <c r="I728" s="140"/>
      <c r="J728" s="140"/>
      <c r="K728" s="140"/>
      <c r="L728" s="140"/>
      <c r="M728" s="140"/>
      <c r="N728" s="140"/>
      <c r="O728" s="140"/>
      <c r="P728" s="140"/>
      <c r="Q728" s="140"/>
      <c r="R728" s="140"/>
      <c r="S728" s="140"/>
      <c r="T728" s="140"/>
      <c r="U728" s="140"/>
      <c r="V728" s="140"/>
      <c r="W728" s="140"/>
      <c r="X728" s="140"/>
      <c r="Y728" s="140"/>
      <c r="Z728" s="140"/>
      <c r="AA728" s="140"/>
      <c r="AB728" s="140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</row>
    <row r="729" spans="1:44" ht="14.25" x14ac:dyDescent="0.2">
      <c r="A729" s="140"/>
      <c r="B729" s="140"/>
      <c r="C729" s="140"/>
      <c r="D729" s="140"/>
      <c r="E729" s="140"/>
      <c r="F729" s="28"/>
      <c r="G729" s="140"/>
      <c r="H729" s="140"/>
      <c r="I729" s="140"/>
      <c r="J729" s="140"/>
      <c r="K729" s="140"/>
      <c r="L729" s="140"/>
      <c r="M729" s="140"/>
      <c r="N729" s="140"/>
      <c r="O729" s="140"/>
      <c r="P729" s="140"/>
      <c r="Q729" s="140"/>
      <c r="R729" s="140"/>
      <c r="S729" s="140"/>
      <c r="T729" s="140"/>
      <c r="U729" s="140"/>
      <c r="V729" s="140"/>
      <c r="W729" s="140"/>
      <c r="X729" s="140"/>
      <c r="Y729" s="140"/>
      <c r="Z729" s="140"/>
      <c r="AA729" s="140"/>
      <c r="AB729" s="140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</row>
    <row r="730" spans="1:44" ht="14.25" x14ac:dyDescent="0.2">
      <c r="A730" s="140"/>
      <c r="B730" s="140"/>
      <c r="C730" s="140"/>
      <c r="D730" s="140"/>
      <c r="E730" s="140"/>
      <c r="F730" s="28"/>
      <c r="G730" s="140"/>
      <c r="H730" s="140"/>
      <c r="I730" s="140"/>
      <c r="J730" s="140"/>
      <c r="K730" s="140"/>
      <c r="L730" s="140"/>
      <c r="M730" s="140"/>
      <c r="N730" s="140"/>
      <c r="O730" s="140"/>
      <c r="P730" s="140"/>
      <c r="Q730" s="140"/>
      <c r="R730" s="140"/>
      <c r="S730" s="140"/>
      <c r="T730" s="140"/>
      <c r="U730" s="140"/>
      <c r="V730" s="140"/>
      <c r="W730" s="140"/>
      <c r="X730" s="140"/>
      <c r="Y730" s="140"/>
      <c r="Z730" s="140"/>
      <c r="AA730" s="140"/>
      <c r="AB730" s="140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</row>
    <row r="731" spans="1:44" ht="14.25" x14ac:dyDescent="0.2">
      <c r="A731" s="140"/>
      <c r="B731" s="140"/>
      <c r="C731" s="140"/>
      <c r="D731" s="140"/>
      <c r="E731" s="140"/>
      <c r="F731" s="28"/>
      <c r="G731" s="140"/>
      <c r="H731" s="140"/>
      <c r="I731" s="140"/>
      <c r="J731" s="140"/>
      <c r="K731" s="140"/>
      <c r="L731" s="140"/>
      <c r="M731" s="140"/>
      <c r="N731" s="140"/>
      <c r="O731" s="140"/>
      <c r="P731" s="140"/>
      <c r="Q731" s="140"/>
      <c r="R731" s="140"/>
      <c r="S731" s="140"/>
      <c r="T731" s="140"/>
      <c r="U731" s="140"/>
      <c r="V731" s="140"/>
      <c r="W731" s="140"/>
      <c r="X731" s="140"/>
      <c r="Y731" s="140"/>
      <c r="Z731" s="140"/>
      <c r="AA731" s="140"/>
      <c r="AB731" s="140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</row>
    <row r="732" spans="1:44" ht="14.25" x14ac:dyDescent="0.2">
      <c r="A732" s="140"/>
      <c r="B732" s="140"/>
      <c r="C732" s="140"/>
      <c r="D732" s="140"/>
      <c r="E732" s="140"/>
      <c r="F732" s="28"/>
      <c r="G732" s="140"/>
      <c r="H732" s="140"/>
      <c r="I732" s="140"/>
      <c r="J732" s="140"/>
      <c r="K732" s="140"/>
      <c r="L732" s="140"/>
      <c r="M732" s="140"/>
      <c r="N732" s="140"/>
      <c r="O732" s="140"/>
      <c r="P732" s="140"/>
      <c r="Q732" s="140"/>
      <c r="R732" s="140"/>
      <c r="S732" s="140"/>
      <c r="T732" s="140"/>
      <c r="U732" s="140"/>
      <c r="V732" s="140"/>
      <c r="W732" s="140"/>
      <c r="X732" s="140"/>
      <c r="Y732" s="140"/>
      <c r="Z732" s="140"/>
      <c r="AA732" s="140"/>
      <c r="AB732" s="140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</row>
    <row r="733" spans="1:44" ht="14.25" x14ac:dyDescent="0.2">
      <c r="A733" s="140"/>
      <c r="B733" s="140"/>
      <c r="C733" s="140"/>
      <c r="D733" s="140"/>
      <c r="E733" s="140"/>
      <c r="F733" s="28"/>
      <c r="G733" s="140"/>
      <c r="H733" s="140"/>
      <c r="I733" s="140"/>
      <c r="J733" s="140"/>
      <c r="K733" s="140"/>
      <c r="L733" s="140"/>
      <c r="M733" s="140"/>
      <c r="N733" s="140"/>
      <c r="O733" s="140"/>
      <c r="P733" s="140"/>
      <c r="Q733" s="140"/>
      <c r="R733" s="140"/>
      <c r="S733" s="140"/>
      <c r="T733" s="140"/>
      <c r="U733" s="140"/>
      <c r="V733" s="140"/>
      <c r="W733" s="140"/>
      <c r="X733" s="140"/>
      <c r="Y733" s="140"/>
      <c r="Z733" s="140"/>
      <c r="AA733" s="140"/>
      <c r="AB733" s="140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</row>
    <row r="734" spans="1:44" ht="14.25" x14ac:dyDescent="0.2">
      <c r="A734" s="140"/>
      <c r="B734" s="140"/>
      <c r="C734" s="140"/>
      <c r="D734" s="140"/>
      <c r="E734" s="140"/>
      <c r="F734" s="28"/>
      <c r="G734" s="140"/>
      <c r="H734" s="140"/>
      <c r="I734" s="140"/>
      <c r="J734" s="140"/>
      <c r="K734" s="140"/>
      <c r="L734" s="140"/>
      <c r="M734" s="140"/>
      <c r="N734" s="140"/>
      <c r="O734" s="140"/>
      <c r="P734" s="140"/>
      <c r="Q734" s="140"/>
      <c r="R734" s="140"/>
      <c r="S734" s="140"/>
      <c r="T734" s="140"/>
      <c r="U734" s="140"/>
      <c r="V734" s="140"/>
      <c r="W734" s="140"/>
      <c r="X734" s="140"/>
      <c r="Y734" s="140"/>
      <c r="Z734" s="140"/>
      <c r="AA734" s="140"/>
      <c r="AB734" s="140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</row>
    <row r="735" spans="1:44" ht="14.25" x14ac:dyDescent="0.2">
      <c r="A735" s="140"/>
      <c r="B735" s="140"/>
      <c r="C735" s="140"/>
      <c r="D735" s="140"/>
      <c r="E735" s="140"/>
      <c r="F735" s="28"/>
      <c r="G735" s="140"/>
      <c r="H735" s="140"/>
      <c r="I735" s="140"/>
      <c r="J735" s="140"/>
      <c r="K735" s="140"/>
      <c r="L735" s="140"/>
      <c r="M735" s="140"/>
      <c r="N735" s="140"/>
      <c r="O735" s="140"/>
      <c r="P735" s="140"/>
      <c r="Q735" s="140"/>
      <c r="R735" s="140"/>
      <c r="S735" s="140"/>
      <c r="T735" s="140"/>
      <c r="U735" s="140"/>
      <c r="V735" s="140"/>
      <c r="W735" s="140"/>
      <c r="X735" s="140"/>
      <c r="Y735" s="140"/>
      <c r="Z735" s="140"/>
      <c r="AA735" s="140"/>
      <c r="AB735" s="140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</row>
    <row r="736" spans="1:44" ht="14.25" x14ac:dyDescent="0.2">
      <c r="A736" s="140"/>
      <c r="B736" s="140"/>
      <c r="C736" s="140"/>
      <c r="D736" s="140"/>
      <c r="E736" s="140"/>
      <c r="F736" s="28"/>
      <c r="G736" s="140"/>
      <c r="H736" s="140"/>
      <c r="I736" s="140"/>
      <c r="J736" s="140"/>
      <c r="K736" s="140"/>
      <c r="L736" s="140"/>
      <c r="M736" s="140"/>
      <c r="N736" s="140"/>
      <c r="O736" s="140"/>
      <c r="P736" s="140"/>
      <c r="Q736" s="140"/>
      <c r="R736" s="140"/>
      <c r="S736" s="140"/>
      <c r="T736" s="140"/>
      <c r="U736" s="140"/>
      <c r="V736" s="140"/>
      <c r="W736" s="140"/>
      <c r="X736" s="140"/>
      <c r="Y736" s="140"/>
      <c r="Z736" s="140"/>
      <c r="AA736" s="140"/>
      <c r="AB736" s="140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</row>
    <row r="737" spans="1:44" ht="14.25" x14ac:dyDescent="0.2">
      <c r="A737" s="140"/>
      <c r="B737" s="140"/>
      <c r="C737" s="140"/>
      <c r="D737" s="140"/>
      <c r="E737" s="140"/>
      <c r="F737" s="28"/>
      <c r="G737" s="140"/>
      <c r="H737" s="140"/>
      <c r="I737" s="140"/>
      <c r="J737" s="140"/>
      <c r="K737" s="140"/>
      <c r="L737" s="140"/>
      <c r="M737" s="140"/>
      <c r="N737" s="140"/>
      <c r="O737" s="140"/>
      <c r="P737" s="140"/>
      <c r="Q737" s="140"/>
      <c r="R737" s="140"/>
      <c r="S737" s="140"/>
      <c r="T737" s="140"/>
      <c r="U737" s="140"/>
      <c r="V737" s="140"/>
      <c r="W737" s="140"/>
      <c r="X737" s="140"/>
      <c r="Y737" s="140"/>
      <c r="Z737" s="140"/>
      <c r="AA737" s="140"/>
      <c r="AB737" s="140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</row>
    <row r="738" spans="1:44" ht="14.25" x14ac:dyDescent="0.2">
      <c r="A738" s="140"/>
      <c r="B738" s="140"/>
      <c r="C738" s="140"/>
      <c r="D738" s="140"/>
      <c r="E738" s="140"/>
      <c r="F738" s="28"/>
      <c r="G738" s="140"/>
      <c r="H738" s="140"/>
      <c r="I738" s="140"/>
      <c r="J738" s="140"/>
      <c r="K738" s="140"/>
      <c r="L738" s="140"/>
      <c r="M738" s="140"/>
      <c r="N738" s="140"/>
      <c r="O738" s="140"/>
      <c r="P738" s="140"/>
      <c r="Q738" s="140"/>
      <c r="R738" s="140"/>
      <c r="S738" s="140"/>
      <c r="T738" s="140"/>
      <c r="U738" s="140"/>
      <c r="V738" s="140"/>
      <c r="W738" s="140"/>
      <c r="X738" s="140"/>
      <c r="Y738" s="140"/>
      <c r="Z738" s="140"/>
      <c r="AA738" s="140"/>
      <c r="AB738" s="140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</row>
    <row r="739" spans="1:44" ht="14.25" x14ac:dyDescent="0.2">
      <c r="A739" s="140"/>
      <c r="B739" s="140"/>
      <c r="C739" s="140"/>
      <c r="D739" s="140"/>
      <c r="E739" s="140"/>
      <c r="F739" s="28"/>
      <c r="G739" s="140"/>
      <c r="H739" s="140"/>
      <c r="I739" s="140"/>
      <c r="J739" s="140"/>
      <c r="K739" s="140"/>
      <c r="L739" s="140"/>
      <c r="M739" s="140"/>
      <c r="N739" s="140"/>
      <c r="O739" s="140"/>
      <c r="P739" s="140"/>
      <c r="Q739" s="140"/>
      <c r="R739" s="140"/>
      <c r="S739" s="140"/>
      <c r="T739" s="140"/>
      <c r="U739" s="140"/>
      <c r="V739" s="140"/>
      <c r="W739" s="140"/>
      <c r="X739" s="140"/>
      <c r="Y739" s="140"/>
      <c r="Z739" s="140"/>
      <c r="AA739" s="140"/>
      <c r="AB739" s="140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</row>
    <row r="740" spans="1:44" ht="14.25" x14ac:dyDescent="0.2">
      <c r="A740" s="140"/>
      <c r="B740" s="140"/>
      <c r="C740" s="140"/>
      <c r="D740" s="140"/>
      <c r="E740" s="140"/>
      <c r="F740" s="28"/>
      <c r="G740" s="140"/>
      <c r="H740" s="140"/>
      <c r="I740" s="140"/>
      <c r="J740" s="140"/>
      <c r="K740" s="140"/>
      <c r="L740" s="140"/>
      <c r="M740" s="140"/>
      <c r="N740" s="140"/>
      <c r="O740" s="140"/>
      <c r="P740" s="140"/>
      <c r="Q740" s="140"/>
      <c r="R740" s="140"/>
      <c r="S740" s="140"/>
      <c r="T740" s="140"/>
      <c r="U740" s="140"/>
      <c r="V740" s="140"/>
      <c r="W740" s="140"/>
      <c r="X740" s="140"/>
      <c r="Y740" s="140"/>
      <c r="Z740" s="140"/>
      <c r="AA740" s="140"/>
      <c r="AB740" s="140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</row>
    <row r="741" spans="1:44" ht="14.25" x14ac:dyDescent="0.2">
      <c r="A741" s="140"/>
      <c r="B741" s="140"/>
      <c r="C741" s="140"/>
      <c r="D741" s="140"/>
      <c r="E741" s="140"/>
      <c r="F741" s="28"/>
      <c r="G741" s="140"/>
      <c r="H741" s="140"/>
      <c r="I741" s="140"/>
      <c r="J741" s="140"/>
      <c r="K741" s="140"/>
      <c r="L741" s="140"/>
      <c r="M741" s="140"/>
      <c r="N741" s="140"/>
      <c r="O741" s="140"/>
      <c r="P741" s="140"/>
      <c r="Q741" s="140"/>
      <c r="R741" s="140"/>
      <c r="S741" s="140"/>
      <c r="T741" s="140"/>
      <c r="U741" s="140"/>
      <c r="V741" s="140"/>
      <c r="W741" s="140"/>
      <c r="X741" s="140"/>
      <c r="Y741" s="140"/>
      <c r="Z741" s="140"/>
      <c r="AA741" s="140"/>
      <c r="AB741" s="140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</row>
    <row r="742" spans="1:44" ht="14.25" x14ac:dyDescent="0.2">
      <c r="A742" s="140"/>
      <c r="B742" s="140"/>
      <c r="C742" s="140"/>
      <c r="D742" s="140"/>
      <c r="E742" s="140"/>
      <c r="F742" s="28"/>
      <c r="G742" s="140"/>
      <c r="H742" s="140"/>
      <c r="I742" s="140"/>
      <c r="J742" s="140"/>
      <c r="K742" s="140"/>
      <c r="L742" s="140"/>
      <c r="M742" s="140"/>
      <c r="N742" s="140"/>
      <c r="O742" s="140"/>
      <c r="P742" s="140"/>
      <c r="Q742" s="140"/>
      <c r="R742" s="140"/>
      <c r="S742" s="140"/>
      <c r="T742" s="140"/>
      <c r="U742" s="140"/>
      <c r="V742" s="140"/>
      <c r="W742" s="140"/>
      <c r="X742" s="140"/>
      <c r="Y742" s="140"/>
      <c r="Z742" s="140"/>
      <c r="AA742" s="140"/>
      <c r="AB742" s="140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</row>
    <row r="743" spans="1:44" ht="14.25" x14ac:dyDescent="0.2">
      <c r="A743" s="140"/>
      <c r="B743" s="140"/>
      <c r="C743" s="140"/>
      <c r="D743" s="140"/>
      <c r="E743" s="140"/>
      <c r="F743" s="28"/>
      <c r="G743" s="140"/>
      <c r="H743" s="140"/>
      <c r="I743" s="140"/>
      <c r="J743" s="140"/>
      <c r="K743" s="140"/>
      <c r="L743" s="140"/>
      <c r="M743" s="140"/>
      <c r="N743" s="140"/>
      <c r="O743" s="140"/>
      <c r="P743" s="140"/>
      <c r="Q743" s="140"/>
      <c r="R743" s="140"/>
      <c r="S743" s="140"/>
      <c r="T743" s="140"/>
      <c r="U743" s="140"/>
      <c r="V743" s="140"/>
      <c r="W743" s="140"/>
      <c r="X743" s="140"/>
      <c r="Y743" s="140"/>
      <c r="Z743" s="140"/>
      <c r="AA743" s="140"/>
      <c r="AB743" s="140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</row>
    <row r="744" spans="1:44" ht="14.25" x14ac:dyDescent="0.2">
      <c r="A744" s="140"/>
      <c r="B744" s="140"/>
      <c r="C744" s="140"/>
      <c r="D744" s="140"/>
      <c r="E744" s="140"/>
      <c r="F744" s="28"/>
      <c r="G744" s="140"/>
      <c r="H744" s="140"/>
      <c r="I744" s="140"/>
      <c r="J744" s="140"/>
      <c r="K744" s="140"/>
      <c r="L744" s="140"/>
      <c r="M744" s="140"/>
      <c r="N744" s="140"/>
      <c r="O744" s="140"/>
      <c r="P744" s="140"/>
      <c r="Q744" s="140"/>
      <c r="R744" s="140"/>
      <c r="S744" s="140"/>
      <c r="T744" s="140"/>
      <c r="U744" s="140"/>
      <c r="V744" s="140"/>
      <c r="W744" s="140"/>
      <c r="X744" s="140"/>
      <c r="Y744" s="140"/>
      <c r="Z744" s="140"/>
      <c r="AA744" s="140"/>
      <c r="AB744" s="140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</row>
    <row r="745" spans="1:44" ht="14.25" x14ac:dyDescent="0.2">
      <c r="A745" s="140"/>
      <c r="B745" s="140"/>
      <c r="C745" s="140"/>
      <c r="D745" s="140"/>
      <c r="E745" s="140"/>
      <c r="F745" s="28"/>
      <c r="G745" s="140"/>
      <c r="H745" s="140"/>
      <c r="I745" s="140"/>
      <c r="J745" s="140"/>
      <c r="K745" s="140"/>
      <c r="L745" s="140"/>
      <c r="M745" s="140"/>
      <c r="N745" s="140"/>
      <c r="O745" s="140"/>
      <c r="P745" s="140"/>
      <c r="Q745" s="140"/>
      <c r="R745" s="140"/>
      <c r="S745" s="140"/>
      <c r="T745" s="140"/>
      <c r="U745" s="140"/>
      <c r="V745" s="140"/>
      <c r="W745" s="140"/>
      <c r="X745" s="140"/>
      <c r="Y745" s="140"/>
      <c r="Z745" s="140"/>
      <c r="AA745" s="140"/>
      <c r="AB745" s="140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</row>
    <row r="746" spans="1:44" ht="14.25" x14ac:dyDescent="0.2">
      <c r="A746" s="140"/>
      <c r="B746" s="140"/>
      <c r="C746" s="140"/>
      <c r="D746" s="140"/>
      <c r="E746" s="140"/>
      <c r="F746" s="28"/>
      <c r="G746" s="140"/>
      <c r="H746" s="140"/>
      <c r="I746" s="140"/>
      <c r="J746" s="140"/>
      <c r="K746" s="140"/>
      <c r="L746" s="140"/>
      <c r="M746" s="140"/>
      <c r="N746" s="140"/>
      <c r="O746" s="140"/>
      <c r="P746" s="140"/>
      <c r="Q746" s="140"/>
      <c r="R746" s="140"/>
      <c r="S746" s="140"/>
      <c r="T746" s="140"/>
      <c r="U746" s="140"/>
      <c r="V746" s="140"/>
      <c r="W746" s="140"/>
      <c r="X746" s="140"/>
      <c r="Y746" s="140"/>
      <c r="Z746" s="140"/>
      <c r="AA746" s="140"/>
      <c r="AB746" s="140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</row>
    <row r="747" spans="1:44" ht="14.25" x14ac:dyDescent="0.2">
      <c r="A747" s="140"/>
      <c r="B747" s="140"/>
      <c r="C747" s="140"/>
      <c r="D747" s="140"/>
      <c r="E747" s="140"/>
      <c r="F747" s="28"/>
      <c r="G747" s="140"/>
      <c r="H747" s="140"/>
      <c r="I747" s="140"/>
      <c r="J747" s="140"/>
      <c r="K747" s="140"/>
      <c r="L747" s="140"/>
      <c r="M747" s="140"/>
      <c r="N747" s="140"/>
      <c r="O747" s="140"/>
      <c r="P747" s="140"/>
      <c r="Q747" s="140"/>
      <c r="R747" s="140"/>
      <c r="S747" s="140"/>
      <c r="T747" s="140"/>
      <c r="U747" s="140"/>
      <c r="V747" s="140"/>
      <c r="W747" s="140"/>
      <c r="X747" s="140"/>
      <c r="Y747" s="140"/>
      <c r="Z747" s="140"/>
      <c r="AA747" s="140"/>
      <c r="AB747" s="140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</row>
    <row r="748" spans="1:44" ht="14.25" x14ac:dyDescent="0.2">
      <c r="A748" s="140"/>
      <c r="B748" s="140"/>
      <c r="C748" s="140"/>
      <c r="D748" s="140"/>
      <c r="E748" s="140"/>
      <c r="F748" s="28"/>
      <c r="G748" s="140"/>
      <c r="H748" s="140"/>
      <c r="I748" s="140"/>
      <c r="J748" s="140"/>
      <c r="K748" s="140"/>
      <c r="L748" s="140"/>
      <c r="M748" s="140"/>
      <c r="N748" s="140"/>
      <c r="O748" s="140"/>
      <c r="P748" s="140"/>
      <c r="Q748" s="140"/>
      <c r="R748" s="140"/>
      <c r="S748" s="140"/>
      <c r="T748" s="140"/>
      <c r="U748" s="140"/>
      <c r="V748" s="140"/>
      <c r="W748" s="140"/>
      <c r="X748" s="140"/>
      <c r="Y748" s="140"/>
      <c r="Z748" s="140"/>
      <c r="AA748" s="140"/>
      <c r="AB748" s="140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</row>
    <row r="749" spans="1:44" ht="14.25" x14ac:dyDescent="0.2">
      <c r="A749" s="140"/>
      <c r="B749" s="140"/>
      <c r="C749" s="140"/>
      <c r="D749" s="140"/>
      <c r="E749" s="140"/>
      <c r="F749" s="28"/>
      <c r="G749" s="140"/>
      <c r="H749" s="140"/>
      <c r="I749" s="140"/>
      <c r="J749" s="140"/>
      <c r="K749" s="140"/>
      <c r="L749" s="140"/>
      <c r="M749" s="140"/>
      <c r="N749" s="140"/>
      <c r="O749" s="140"/>
      <c r="P749" s="140"/>
      <c r="Q749" s="140"/>
      <c r="R749" s="140"/>
      <c r="S749" s="140"/>
      <c r="T749" s="140"/>
      <c r="U749" s="140"/>
      <c r="V749" s="140"/>
      <c r="W749" s="140"/>
      <c r="X749" s="140"/>
      <c r="Y749" s="140"/>
      <c r="Z749" s="140"/>
      <c r="AA749" s="140"/>
      <c r="AB749" s="140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</row>
    <row r="750" spans="1:44" ht="14.25" x14ac:dyDescent="0.2">
      <c r="A750" s="140"/>
      <c r="B750" s="140"/>
      <c r="C750" s="140"/>
      <c r="D750" s="140"/>
      <c r="E750" s="140"/>
      <c r="F750" s="28"/>
      <c r="G750" s="140"/>
      <c r="H750" s="140"/>
      <c r="I750" s="140"/>
      <c r="J750" s="140"/>
      <c r="K750" s="140"/>
      <c r="L750" s="140"/>
      <c r="M750" s="140"/>
      <c r="N750" s="140"/>
      <c r="O750" s="140"/>
      <c r="P750" s="140"/>
      <c r="Q750" s="140"/>
      <c r="R750" s="140"/>
      <c r="S750" s="140"/>
      <c r="T750" s="140"/>
      <c r="U750" s="140"/>
      <c r="V750" s="140"/>
      <c r="W750" s="140"/>
      <c r="X750" s="140"/>
      <c r="Y750" s="140"/>
      <c r="Z750" s="140"/>
      <c r="AA750" s="140"/>
      <c r="AB750" s="140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</row>
    <row r="751" spans="1:44" ht="14.25" x14ac:dyDescent="0.2">
      <c r="A751" s="140"/>
      <c r="B751" s="140"/>
      <c r="C751" s="140"/>
      <c r="D751" s="140"/>
      <c r="E751" s="140"/>
      <c r="F751" s="28"/>
      <c r="G751" s="140"/>
      <c r="H751" s="140"/>
      <c r="I751" s="140"/>
      <c r="J751" s="140"/>
      <c r="K751" s="140"/>
      <c r="L751" s="140"/>
      <c r="M751" s="140"/>
      <c r="N751" s="140"/>
      <c r="O751" s="140"/>
      <c r="P751" s="140"/>
      <c r="Q751" s="140"/>
      <c r="R751" s="140"/>
      <c r="S751" s="140"/>
      <c r="T751" s="140"/>
      <c r="U751" s="140"/>
      <c r="V751" s="140"/>
      <c r="W751" s="140"/>
      <c r="X751" s="140"/>
      <c r="Y751" s="140"/>
      <c r="Z751" s="140"/>
      <c r="AA751" s="140"/>
      <c r="AB751" s="140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</row>
    <row r="752" spans="1:44" ht="14.25" x14ac:dyDescent="0.2">
      <c r="A752" s="140"/>
      <c r="B752" s="140"/>
      <c r="C752" s="140"/>
      <c r="D752" s="140"/>
      <c r="E752" s="140"/>
      <c r="F752" s="28"/>
      <c r="G752" s="140"/>
      <c r="H752" s="140"/>
      <c r="I752" s="140"/>
      <c r="J752" s="140"/>
      <c r="K752" s="140"/>
      <c r="L752" s="140"/>
      <c r="M752" s="140"/>
      <c r="N752" s="140"/>
      <c r="O752" s="140"/>
      <c r="P752" s="140"/>
      <c r="Q752" s="140"/>
      <c r="R752" s="140"/>
      <c r="S752" s="140"/>
      <c r="T752" s="140"/>
      <c r="U752" s="140"/>
      <c r="V752" s="140"/>
      <c r="W752" s="140"/>
      <c r="X752" s="140"/>
      <c r="Y752" s="140"/>
      <c r="Z752" s="140"/>
      <c r="AA752" s="140"/>
      <c r="AB752" s="140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</row>
    <row r="753" spans="1:44" ht="14.25" x14ac:dyDescent="0.2">
      <c r="A753" s="140"/>
      <c r="B753" s="140"/>
      <c r="C753" s="140"/>
      <c r="D753" s="140"/>
      <c r="E753" s="140"/>
      <c r="F753" s="28"/>
      <c r="G753" s="140"/>
      <c r="H753" s="140"/>
      <c r="I753" s="140"/>
      <c r="J753" s="140"/>
      <c r="K753" s="140"/>
      <c r="L753" s="140"/>
      <c r="M753" s="140"/>
      <c r="N753" s="140"/>
      <c r="O753" s="140"/>
      <c r="P753" s="140"/>
      <c r="Q753" s="140"/>
      <c r="R753" s="140"/>
      <c r="S753" s="140"/>
      <c r="T753" s="140"/>
      <c r="U753" s="140"/>
      <c r="V753" s="140"/>
      <c r="W753" s="140"/>
      <c r="X753" s="140"/>
      <c r="Y753" s="140"/>
      <c r="Z753" s="140"/>
      <c r="AA753" s="140"/>
      <c r="AB753" s="140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</row>
    <row r="754" spans="1:44" ht="14.25" x14ac:dyDescent="0.2">
      <c r="A754" s="140"/>
      <c r="B754" s="140"/>
      <c r="C754" s="140"/>
      <c r="D754" s="140"/>
      <c r="E754" s="140"/>
      <c r="F754" s="28"/>
      <c r="G754" s="140"/>
      <c r="H754" s="140"/>
      <c r="I754" s="140"/>
      <c r="J754" s="140"/>
      <c r="K754" s="140"/>
      <c r="L754" s="140"/>
      <c r="M754" s="140"/>
      <c r="N754" s="140"/>
      <c r="O754" s="140"/>
      <c r="P754" s="140"/>
      <c r="Q754" s="140"/>
      <c r="R754" s="140"/>
      <c r="S754" s="140"/>
      <c r="T754" s="140"/>
      <c r="U754" s="140"/>
      <c r="V754" s="140"/>
      <c r="W754" s="140"/>
      <c r="X754" s="140"/>
      <c r="Y754" s="140"/>
      <c r="Z754" s="140"/>
      <c r="AA754" s="140"/>
      <c r="AB754" s="140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</row>
    <row r="755" spans="1:44" ht="14.25" x14ac:dyDescent="0.2">
      <c r="A755" s="140"/>
      <c r="B755" s="140"/>
      <c r="C755" s="140"/>
      <c r="D755" s="140"/>
      <c r="E755" s="140"/>
      <c r="F755" s="28"/>
      <c r="G755" s="140"/>
      <c r="H755" s="140"/>
      <c r="I755" s="140"/>
      <c r="J755" s="140"/>
      <c r="K755" s="140"/>
      <c r="L755" s="140"/>
      <c r="M755" s="140"/>
      <c r="N755" s="140"/>
      <c r="O755" s="140"/>
      <c r="P755" s="140"/>
      <c r="Q755" s="140"/>
      <c r="R755" s="140"/>
      <c r="S755" s="140"/>
      <c r="T755" s="140"/>
      <c r="U755" s="140"/>
      <c r="V755" s="140"/>
      <c r="W755" s="140"/>
      <c r="X755" s="140"/>
      <c r="Y755" s="140"/>
      <c r="Z755" s="140"/>
      <c r="AA755" s="140"/>
      <c r="AB755" s="140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</row>
    <row r="756" spans="1:44" ht="14.25" x14ac:dyDescent="0.2">
      <c r="A756" s="140"/>
      <c r="B756" s="140"/>
      <c r="C756" s="140"/>
      <c r="D756" s="140"/>
      <c r="E756" s="140"/>
      <c r="F756" s="28"/>
      <c r="G756" s="140"/>
      <c r="H756" s="140"/>
      <c r="I756" s="140"/>
      <c r="J756" s="140"/>
      <c r="K756" s="140"/>
      <c r="L756" s="140"/>
      <c r="M756" s="140"/>
      <c r="N756" s="140"/>
      <c r="O756" s="140"/>
      <c r="P756" s="140"/>
      <c r="Q756" s="140"/>
      <c r="R756" s="140"/>
      <c r="S756" s="140"/>
      <c r="T756" s="140"/>
      <c r="U756" s="140"/>
      <c r="V756" s="140"/>
      <c r="W756" s="140"/>
      <c r="X756" s="140"/>
      <c r="Y756" s="140"/>
      <c r="Z756" s="140"/>
      <c r="AA756" s="140"/>
      <c r="AB756" s="140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</row>
    <row r="757" spans="1:44" ht="14.25" x14ac:dyDescent="0.2">
      <c r="A757" s="140"/>
      <c r="B757" s="140"/>
      <c r="C757" s="140"/>
      <c r="D757" s="140"/>
      <c r="E757" s="140"/>
      <c r="F757" s="28"/>
      <c r="G757" s="140"/>
      <c r="H757" s="140"/>
      <c r="I757" s="140"/>
      <c r="J757" s="140"/>
      <c r="K757" s="140"/>
      <c r="L757" s="140"/>
      <c r="M757" s="140"/>
      <c r="N757" s="140"/>
      <c r="O757" s="140"/>
      <c r="P757" s="140"/>
      <c r="Q757" s="140"/>
      <c r="R757" s="140"/>
      <c r="S757" s="140"/>
      <c r="T757" s="140"/>
      <c r="U757" s="140"/>
      <c r="V757" s="140"/>
      <c r="W757" s="140"/>
      <c r="X757" s="140"/>
      <c r="Y757" s="140"/>
      <c r="Z757" s="140"/>
      <c r="AA757" s="140"/>
      <c r="AB757" s="140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</row>
    <row r="758" spans="1:44" ht="14.25" x14ac:dyDescent="0.2">
      <c r="A758" s="140"/>
      <c r="B758" s="140"/>
      <c r="C758" s="140"/>
      <c r="D758" s="140"/>
      <c r="E758" s="140"/>
      <c r="F758" s="28"/>
      <c r="G758" s="140"/>
      <c r="H758" s="140"/>
      <c r="I758" s="140"/>
      <c r="J758" s="140"/>
      <c r="K758" s="140"/>
      <c r="L758" s="140"/>
      <c r="M758" s="140"/>
      <c r="N758" s="140"/>
      <c r="O758" s="140"/>
      <c r="P758" s="140"/>
      <c r="Q758" s="140"/>
      <c r="R758" s="140"/>
      <c r="S758" s="140"/>
      <c r="T758" s="140"/>
      <c r="U758" s="140"/>
      <c r="V758" s="140"/>
      <c r="W758" s="140"/>
      <c r="X758" s="140"/>
      <c r="Y758" s="140"/>
      <c r="Z758" s="140"/>
      <c r="AA758" s="140"/>
      <c r="AB758" s="140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</row>
    <row r="759" spans="1:44" ht="14.25" x14ac:dyDescent="0.2">
      <c r="A759" s="140"/>
      <c r="B759" s="140"/>
      <c r="C759" s="140"/>
      <c r="D759" s="140"/>
      <c r="E759" s="140"/>
      <c r="F759" s="28"/>
      <c r="G759" s="140"/>
      <c r="H759" s="140"/>
      <c r="I759" s="140"/>
      <c r="J759" s="140"/>
      <c r="K759" s="140"/>
      <c r="L759" s="140"/>
      <c r="M759" s="140"/>
      <c r="N759" s="140"/>
      <c r="O759" s="140"/>
      <c r="P759" s="140"/>
      <c r="Q759" s="140"/>
      <c r="R759" s="140"/>
      <c r="S759" s="140"/>
      <c r="T759" s="140"/>
      <c r="U759" s="140"/>
      <c r="V759" s="140"/>
      <c r="W759" s="140"/>
      <c r="X759" s="140"/>
      <c r="Y759" s="140"/>
      <c r="Z759" s="140"/>
      <c r="AA759" s="140"/>
      <c r="AB759" s="140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</row>
    <row r="760" spans="1:44" ht="14.25" x14ac:dyDescent="0.2">
      <c r="A760" s="140"/>
      <c r="B760" s="140"/>
      <c r="C760" s="140"/>
      <c r="D760" s="140"/>
      <c r="E760" s="140"/>
      <c r="F760" s="28"/>
      <c r="G760" s="140"/>
      <c r="H760" s="140"/>
      <c r="I760" s="140"/>
      <c r="J760" s="140"/>
      <c r="K760" s="140"/>
      <c r="L760" s="140"/>
      <c r="M760" s="140"/>
      <c r="N760" s="140"/>
      <c r="O760" s="140"/>
      <c r="P760" s="140"/>
      <c r="Q760" s="140"/>
      <c r="R760" s="140"/>
      <c r="S760" s="140"/>
      <c r="T760" s="140"/>
      <c r="U760" s="140"/>
      <c r="V760" s="140"/>
      <c r="W760" s="140"/>
      <c r="X760" s="140"/>
      <c r="Y760" s="140"/>
      <c r="Z760" s="140"/>
      <c r="AA760" s="140"/>
      <c r="AB760" s="140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</row>
    <row r="761" spans="1:44" ht="14.25" x14ac:dyDescent="0.2">
      <c r="A761" s="140"/>
      <c r="B761" s="140"/>
      <c r="C761" s="140"/>
      <c r="D761" s="140"/>
      <c r="E761" s="140"/>
      <c r="F761" s="28"/>
      <c r="G761" s="140"/>
      <c r="H761" s="140"/>
      <c r="I761" s="140"/>
      <c r="J761" s="140"/>
      <c r="K761" s="140"/>
      <c r="L761" s="140"/>
      <c r="M761" s="140"/>
      <c r="N761" s="140"/>
      <c r="O761" s="140"/>
      <c r="P761" s="140"/>
      <c r="Q761" s="140"/>
      <c r="R761" s="140"/>
      <c r="S761" s="140"/>
      <c r="T761" s="140"/>
      <c r="U761" s="140"/>
      <c r="V761" s="140"/>
      <c r="W761" s="140"/>
      <c r="X761" s="140"/>
      <c r="Y761" s="140"/>
      <c r="Z761" s="140"/>
      <c r="AA761" s="140"/>
      <c r="AB761" s="140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</row>
    <row r="762" spans="1:44" ht="14.25" x14ac:dyDescent="0.2">
      <c r="A762" s="140"/>
      <c r="B762" s="140"/>
      <c r="C762" s="140"/>
      <c r="D762" s="140"/>
      <c r="E762" s="140"/>
      <c r="F762" s="28"/>
      <c r="G762" s="140"/>
      <c r="H762" s="140"/>
      <c r="I762" s="140"/>
      <c r="J762" s="140"/>
      <c r="K762" s="140"/>
      <c r="L762" s="140"/>
      <c r="M762" s="140"/>
      <c r="N762" s="140"/>
      <c r="O762" s="140"/>
      <c r="P762" s="140"/>
      <c r="Q762" s="140"/>
      <c r="R762" s="140"/>
      <c r="S762" s="140"/>
      <c r="T762" s="140"/>
      <c r="U762" s="140"/>
      <c r="V762" s="140"/>
      <c r="W762" s="140"/>
      <c r="X762" s="140"/>
      <c r="Y762" s="140"/>
      <c r="Z762" s="140"/>
      <c r="AA762" s="140"/>
      <c r="AB762" s="140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</row>
    <row r="763" spans="1:44" ht="14.25" x14ac:dyDescent="0.2">
      <c r="A763" s="140"/>
      <c r="B763" s="140"/>
      <c r="C763" s="140"/>
      <c r="D763" s="140"/>
      <c r="E763" s="140"/>
      <c r="F763" s="28"/>
      <c r="G763" s="140"/>
      <c r="H763" s="140"/>
      <c r="I763" s="140"/>
      <c r="J763" s="140"/>
      <c r="K763" s="140"/>
      <c r="L763" s="140"/>
      <c r="M763" s="140"/>
      <c r="N763" s="140"/>
      <c r="O763" s="140"/>
      <c r="P763" s="140"/>
      <c r="Q763" s="140"/>
      <c r="R763" s="140"/>
      <c r="S763" s="140"/>
      <c r="T763" s="140"/>
      <c r="U763" s="140"/>
      <c r="V763" s="140"/>
      <c r="W763" s="140"/>
      <c r="X763" s="140"/>
      <c r="Y763" s="140"/>
      <c r="Z763" s="140"/>
      <c r="AA763" s="140"/>
      <c r="AB763" s="140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</row>
    <row r="764" spans="1:44" ht="14.25" x14ac:dyDescent="0.2">
      <c r="A764" s="140"/>
      <c r="B764" s="140"/>
      <c r="C764" s="140"/>
      <c r="D764" s="140"/>
      <c r="E764" s="140"/>
      <c r="F764" s="28"/>
      <c r="G764" s="140"/>
      <c r="H764" s="140"/>
      <c r="I764" s="140"/>
      <c r="J764" s="140"/>
      <c r="K764" s="140"/>
      <c r="L764" s="140"/>
      <c r="M764" s="140"/>
      <c r="N764" s="140"/>
      <c r="O764" s="140"/>
      <c r="P764" s="140"/>
      <c r="Q764" s="140"/>
      <c r="R764" s="140"/>
      <c r="S764" s="140"/>
      <c r="T764" s="140"/>
      <c r="U764" s="140"/>
      <c r="V764" s="140"/>
      <c r="W764" s="140"/>
      <c r="X764" s="140"/>
      <c r="Y764" s="140"/>
      <c r="Z764" s="140"/>
      <c r="AA764" s="140"/>
      <c r="AB764" s="140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</row>
    <row r="765" spans="1:44" ht="14.25" x14ac:dyDescent="0.2">
      <c r="A765" s="140"/>
      <c r="B765" s="140"/>
      <c r="C765" s="140"/>
      <c r="D765" s="140"/>
      <c r="E765" s="140"/>
      <c r="F765" s="28"/>
      <c r="G765" s="140"/>
      <c r="H765" s="140"/>
      <c r="I765" s="140"/>
      <c r="J765" s="140"/>
      <c r="K765" s="140"/>
      <c r="L765" s="140"/>
      <c r="M765" s="140"/>
      <c r="N765" s="140"/>
      <c r="O765" s="140"/>
      <c r="P765" s="140"/>
      <c r="Q765" s="140"/>
      <c r="R765" s="140"/>
      <c r="S765" s="140"/>
      <c r="T765" s="140"/>
      <c r="U765" s="140"/>
      <c r="V765" s="140"/>
      <c r="W765" s="140"/>
      <c r="X765" s="140"/>
      <c r="Y765" s="140"/>
      <c r="Z765" s="140"/>
      <c r="AA765" s="140"/>
      <c r="AB765" s="140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</row>
    <row r="766" spans="1:44" ht="14.25" x14ac:dyDescent="0.2">
      <c r="A766" s="140"/>
      <c r="B766" s="140"/>
      <c r="C766" s="140"/>
      <c r="D766" s="140"/>
      <c r="E766" s="140"/>
      <c r="F766" s="28"/>
      <c r="G766" s="140"/>
      <c r="H766" s="140"/>
      <c r="I766" s="140"/>
      <c r="J766" s="140"/>
      <c r="K766" s="140"/>
      <c r="L766" s="140"/>
      <c r="M766" s="140"/>
      <c r="N766" s="140"/>
      <c r="O766" s="140"/>
      <c r="P766" s="140"/>
      <c r="Q766" s="140"/>
      <c r="R766" s="140"/>
      <c r="S766" s="140"/>
      <c r="T766" s="140"/>
      <c r="U766" s="140"/>
      <c r="V766" s="140"/>
      <c r="W766" s="140"/>
      <c r="X766" s="140"/>
      <c r="Y766" s="140"/>
      <c r="Z766" s="140"/>
      <c r="AA766" s="140"/>
      <c r="AB766" s="140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</row>
    <row r="767" spans="1:44" ht="14.25" x14ac:dyDescent="0.2">
      <c r="A767" s="140"/>
      <c r="B767" s="140"/>
      <c r="C767" s="140"/>
      <c r="D767" s="140"/>
      <c r="E767" s="140"/>
      <c r="F767" s="28"/>
      <c r="G767" s="140"/>
      <c r="H767" s="140"/>
      <c r="I767" s="140"/>
      <c r="J767" s="140"/>
      <c r="K767" s="140"/>
      <c r="L767" s="140"/>
      <c r="M767" s="140"/>
      <c r="N767" s="140"/>
      <c r="O767" s="140"/>
      <c r="P767" s="140"/>
      <c r="Q767" s="140"/>
      <c r="R767" s="140"/>
      <c r="S767" s="140"/>
      <c r="T767" s="140"/>
      <c r="U767" s="140"/>
      <c r="V767" s="140"/>
      <c r="W767" s="140"/>
      <c r="X767" s="140"/>
      <c r="Y767" s="140"/>
      <c r="Z767" s="140"/>
      <c r="AA767" s="140"/>
      <c r="AB767" s="140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</row>
    <row r="768" spans="1:44" ht="14.25" x14ac:dyDescent="0.2">
      <c r="A768" s="140"/>
      <c r="B768" s="140"/>
      <c r="C768" s="140"/>
      <c r="D768" s="140"/>
      <c r="E768" s="140"/>
      <c r="F768" s="28"/>
      <c r="G768" s="140"/>
      <c r="H768" s="140"/>
      <c r="I768" s="140"/>
      <c r="J768" s="140"/>
      <c r="K768" s="140"/>
      <c r="L768" s="140"/>
      <c r="M768" s="140"/>
      <c r="N768" s="140"/>
      <c r="O768" s="140"/>
      <c r="P768" s="140"/>
      <c r="Q768" s="140"/>
      <c r="R768" s="140"/>
      <c r="S768" s="140"/>
      <c r="T768" s="140"/>
      <c r="U768" s="140"/>
      <c r="V768" s="140"/>
      <c r="W768" s="140"/>
      <c r="X768" s="140"/>
      <c r="Y768" s="140"/>
      <c r="Z768" s="140"/>
      <c r="AA768" s="140"/>
      <c r="AB768" s="140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</row>
    <row r="769" spans="1:44" ht="14.25" x14ac:dyDescent="0.2">
      <c r="A769" s="140"/>
      <c r="B769" s="140"/>
      <c r="C769" s="140"/>
      <c r="D769" s="140"/>
      <c r="E769" s="140"/>
      <c r="F769" s="28"/>
      <c r="G769" s="140"/>
      <c r="H769" s="140"/>
      <c r="I769" s="140"/>
      <c r="J769" s="140"/>
      <c r="K769" s="140"/>
      <c r="L769" s="140"/>
      <c r="M769" s="140"/>
      <c r="N769" s="140"/>
      <c r="O769" s="140"/>
      <c r="P769" s="140"/>
      <c r="Q769" s="140"/>
      <c r="R769" s="140"/>
      <c r="S769" s="140"/>
      <c r="T769" s="140"/>
      <c r="U769" s="140"/>
      <c r="V769" s="140"/>
      <c r="W769" s="140"/>
      <c r="X769" s="140"/>
      <c r="Y769" s="140"/>
      <c r="Z769" s="140"/>
      <c r="AA769" s="140"/>
      <c r="AB769" s="140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</row>
    <row r="770" spans="1:44" ht="14.25" x14ac:dyDescent="0.2">
      <c r="A770" s="140"/>
      <c r="B770" s="140"/>
      <c r="C770" s="140"/>
      <c r="D770" s="140"/>
      <c r="E770" s="140"/>
      <c r="F770" s="28"/>
      <c r="G770" s="140"/>
      <c r="H770" s="140"/>
      <c r="I770" s="140"/>
      <c r="J770" s="140"/>
      <c r="K770" s="140"/>
      <c r="L770" s="140"/>
      <c r="M770" s="140"/>
      <c r="N770" s="140"/>
      <c r="O770" s="140"/>
      <c r="P770" s="140"/>
      <c r="Q770" s="140"/>
      <c r="R770" s="140"/>
      <c r="S770" s="140"/>
      <c r="T770" s="140"/>
      <c r="U770" s="140"/>
      <c r="V770" s="140"/>
      <c r="W770" s="140"/>
      <c r="X770" s="140"/>
      <c r="Y770" s="140"/>
      <c r="Z770" s="140"/>
      <c r="AA770" s="140"/>
      <c r="AB770" s="140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</row>
    <row r="771" spans="1:44" ht="14.25" x14ac:dyDescent="0.2">
      <c r="A771" s="140"/>
      <c r="B771" s="140"/>
      <c r="C771" s="140"/>
      <c r="D771" s="140"/>
      <c r="E771" s="140"/>
      <c r="F771" s="28"/>
      <c r="G771" s="140"/>
      <c r="H771" s="140"/>
      <c r="I771" s="140"/>
      <c r="J771" s="140"/>
      <c r="K771" s="140"/>
      <c r="L771" s="140"/>
      <c r="M771" s="140"/>
      <c r="N771" s="140"/>
      <c r="O771" s="140"/>
      <c r="P771" s="140"/>
      <c r="Q771" s="140"/>
      <c r="R771" s="140"/>
      <c r="S771" s="140"/>
      <c r="T771" s="140"/>
      <c r="U771" s="140"/>
      <c r="V771" s="140"/>
      <c r="W771" s="140"/>
      <c r="X771" s="140"/>
      <c r="Y771" s="140"/>
      <c r="Z771" s="140"/>
      <c r="AA771" s="140"/>
      <c r="AB771" s="140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</row>
    <row r="772" spans="1:44" ht="14.25" x14ac:dyDescent="0.2">
      <c r="A772" s="140"/>
      <c r="B772" s="140"/>
      <c r="C772" s="140"/>
      <c r="D772" s="140"/>
      <c r="E772" s="140"/>
      <c r="F772" s="28"/>
      <c r="G772" s="140"/>
      <c r="H772" s="140"/>
      <c r="I772" s="140"/>
      <c r="J772" s="140"/>
      <c r="K772" s="140"/>
      <c r="L772" s="140"/>
      <c r="M772" s="140"/>
      <c r="N772" s="140"/>
      <c r="O772" s="140"/>
      <c r="P772" s="140"/>
      <c r="Q772" s="140"/>
      <c r="R772" s="140"/>
      <c r="S772" s="140"/>
      <c r="T772" s="140"/>
      <c r="U772" s="140"/>
      <c r="V772" s="140"/>
      <c r="W772" s="140"/>
      <c r="X772" s="140"/>
      <c r="Y772" s="140"/>
      <c r="Z772" s="140"/>
      <c r="AA772" s="140"/>
      <c r="AB772" s="140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</row>
  </sheetData>
  <mergeCells count="231">
    <mergeCell ref="A248:C248"/>
    <mergeCell ref="D248:G248"/>
    <mergeCell ref="H248:AR248"/>
    <mergeCell ref="A249:C249"/>
    <mergeCell ref="D249:G249"/>
    <mergeCell ref="H249:AR249"/>
    <mergeCell ref="A246:C246"/>
    <mergeCell ref="D246:G246"/>
    <mergeCell ref="H246:AR246"/>
    <mergeCell ref="A247:C247"/>
    <mergeCell ref="D247:G247"/>
    <mergeCell ref="H247:AR247"/>
    <mergeCell ref="A242:C242"/>
    <mergeCell ref="D242:G242"/>
    <mergeCell ref="H242:AR242"/>
    <mergeCell ref="H243:AR243"/>
    <mergeCell ref="A245:C245"/>
    <mergeCell ref="D245:G245"/>
    <mergeCell ref="H245:AR245"/>
    <mergeCell ref="H237:AR237"/>
    <mergeCell ref="A238:C238"/>
    <mergeCell ref="D238:G238"/>
    <mergeCell ref="H238:AR238"/>
    <mergeCell ref="A241:C241"/>
    <mergeCell ref="D241:G241"/>
    <mergeCell ref="H241:AR241"/>
    <mergeCell ref="H212:AR212"/>
    <mergeCell ref="A235:C235"/>
    <mergeCell ref="D235:G235"/>
    <mergeCell ref="H235:AR235"/>
    <mergeCell ref="A236:C236"/>
    <mergeCell ref="D236:G236"/>
    <mergeCell ref="H236:AR236"/>
    <mergeCell ref="H207:AR207"/>
    <mergeCell ref="A209:C209"/>
    <mergeCell ref="D209:G209"/>
    <mergeCell ref="H209:AR209"/>
    <mergeCell ref="H210:AR210"/>
    <mergeCell ref="H211:AR211"/>
    <mergeCell ref="A202:C202"/>
    <mergeCell ref="D202:G202"/>
    <mergeCell ref="H202:AR202"/>
    <mergeCell ref="A205:C205"/>
    <mergeCell ref="D205:G205"/>
    <mergeCell ref="A206:C206"/>
    <mergeCell ref="D206:G206"/>
    <mergeCell ref="H206:AR206"/>
    <mergeCell ref="A188:C188"/>
    <mergeCell ref="D188:G188"/>
    <mergeCell ref="H198:AR198"/>
    <mergeCell ref="A201:C201"/>
    <mergeCell ref="D201:G201"/>
    <mergeCell ref="H201:AR201"/>
    <mergeCell ref="H162:AR162"/>
    <mergeCell ref="H166:AR166"/>
    <mergeCell ref="H172:AR172"/>
    <mergeCell ref="H179:AR179"/>
    <mergeCell ref="H181:AR182"/>
    <mergeCell ref="H183:AR183"/>
    <mergeCell ref="H152:AR152"/>
    <mergeCell ref="H153:AR153"/>
    <mergeCell ref="A159:C159"/>
    <mergeCell ref="D159:G159"/>
    <mergeCell ref="A161:C161"/>
    <mergeCell ref="D161:G161"/>
    <mergeCell ref="H161:AR161"/>
    <mergeCell ref="A150:C150"/>
    <mergeCell ref="D150:G150"/>
    <mergeCell ref="H150:AR150"/>
    <mergeCell ref="A151:C151"/>
    <mergeCell ref="D151:G151"/>
    <mergeCell ref="H151:AR151"/>
    <mergeCell ref="A148:C148"/>
    <mergeCell ref="D148:G148"/>
    <mergeCell ref="H148:AR148"/>
    <mergeCell ref="A149:C149"/>
    <mergeCell ref="D149:G149"/>
    <mergeCell ref="H149:AR149"/>
    <mergeCell ref="H86:AR86"/>
    <mergeCell ref="H87:AR87"/>
    <mergeCell ref="H88:AR88"/>
    <mergeCell ref="A147:C147"/>
    <mergeCell ref="D147:G147"/>
    <mergeCell ref="H147:AR147"/>
    <mergeCell ref="H80:AR80"/>
    <mergeCell ref="H81:AR81"/>
    <mergeCell ref="H82:AR82"/>
    <mergeCell ref="H83:AR83"/>
    <mergeCell ref="H84:AR84"/>
    <mergeCell ref="H85:AR85"/>
    <mergeCell ref="H74:AR74"/>
    <mergeCell ref="H75:AR75"/>
    <mergeCell ref="H76:AR76"/>
    <mergeCell ref="H77:AR77"/>
    <mergeCell ref="H78:AR78"/>
    <mergeCell ref="H79:AR79"/>
    <mergeCell ref="H68:AR68"/>
    <mergeCell ref="H69:AR69"/>
    <mergeCell ref="H70:AR70"/>
    <mergeCell ref="H71:AR71"/>
    <mergeCell ref="H72:AR72"/>
    <mergeCell ref="H73:AR73"/>
    <mergeCell ref="H62:AR62"/>
    <mergeCell ref="H63:AR63"/>
    <mergeCell ref="H64:AR64"/>
    <mergeCell ref="H65:AR65"/>
    <mergeCell ref="H66:AR66"/>
    <mergeCell ref="H67:AR67"/>
    <mergeCell ref="H56:AR56"/>
    <mergeCell ref="H57:AR57"/>
    <mergeCell ref="H58:AR58"/>
    <mergeCell ref="H59:AR59"/>
    <mergeCell ref="H60:AR60"/>
    <mergeCell ref="H61:AR61"/>
    <mergeCell ref="H50:AR50"/>
    <mergeCell ref="H51:AR51"/>
    <mergeCell ref="H52:AR52"/>
    <mergeCell ref="H53:AR53"/>
    <mergeCell ref="H54:AR54"/>
    <mergeCell ref="H55:AR55"/>
    <mergeCell ref="H44:AR44"/>
    <mergeCell ref="H45:AR45"/>
    <mergeCell ref="H46:AR46"/>
    <mergeCell ref="H47:AR47"/>
    <mergeCell ref="H48:AR48"/>
    <mergeCell ref="H49:AR49"/>
    <mergeCell ref="H38:AR38"/>
    <mergeCell ref="H39:AR39"/>
    <mergeCell ref="H40:AR40"/>
    <mergeCell ref="H41:AR41"/>
    <mergeCell ref="H42:AR42"/>
    <mergeCell ref="H43:AR43"/>
    <mergeCell ref="A36:C36"/>
    <mergeCell ref="D36:G36"/>
    <mergeCell ref="H36:AR36"/>
    <mergeCell ref="A37:C37"/>
    <mergeCell ref="D37:G37"/>
    <mergeCell ref="H37:AR37"/>
    <mergeCell ref="A34:C34"/>
    <mergeCell ref="D34:G34"/>
    <mergeCell ref="H34:AR34"/>
    <mergeCell ref="A35:C35"/>
    <mergeCell ref="D35:G35"/>
    <mergeCell ref="H35:AR35"/>
    <mergeCell ref="A32:C32"/>
    <mergeCell ref="D32:G32"/>
    <mergeCell ref="H32:AR32"/>
    <mergeCell ref="A33:C33"/>
    <mergeCell ref="D33:G33"/>
    <mergeCell ref="H33:AR33"/>
    <mergeCell ref="A30:C30"/>
    <mergeCell ref="D30:G30"/>
    <mergeCell ref="H30:AR30"/>
    <mergeCell ref="A31:C31"/>
    <mergeCell ref="D31:G31"/>
    <mergeCell ref="H31:AR31"/>
    <mergeCell ref="A28:C28"/>
    <mergeCell ref="D28:G28"/>
    <mergeCell ref="H28:AR28"/>
    <mergeCell ref="A29:C29"/>
    <mergeCell ref="D29:G29"/>
    <mergeCell ref="H29:AR29"/>
    <mergeCell ref="A26:C26"/>
    <mergeCell ref="D26:G26"/>
    <mergeCell ref="H26:AR26"/>
    <mergeCell ref="A27:C27"/>
    <mergeCell ref="D27:G27"/>
    <mergeCell ref="H27:AR27"/>
    <mergeCell ref="A24:C24"/>
    <mergeCell ref="D24:G24"/>
    <mergeCell ref="H24:AR24"/>
    <mergeCell ref="A25:C25"/>
    <mergeCell ref="D25:G25"/>
    <mergeCell ref="H25:AR25"/>
    <mergeCell ref="H21:AR21"/>
    <mergeCell ref="A22:C22"/>
    <mergeCell ref="D22:G22"/>
    <mergeCell ref="H22:AR22"/>
    <mergeCell ref="A23:C23"/>
    <mergeCell ref="D23:G23"/>
    <mergeCell ref="H23:AR23"/>
    <mergeCell ref="A19:C19"/>
    <mergeCell ref="D19:G19"/>
    <mergeCell ref="H19:AR19"/>
    <mergeCell ref="A20:C20"/>
    <mergeCell ref="D20:G20"/>
    <mergeCell ref="H20:AR20"/>
    <mergeCell ref="H16:AR16"/>
    <mergeCell ref="A17:C17"/>
    <mergeCell ref="D17:G17"/>
    <mergeCell ref="H17:AR17"/>
    <mergeCell ref="A18:C18"/>
    <mergeCell ref="D18:G18"/>
    <mergeCell ref="H18:AR18"/>
    <mergeCell ref="A14:C14"/>
    <mergeCell ref="D14:G14"/>
    <mergeCell ref="H14:AR14"/>
    <mergeCell ref="A15:C15"/>
    <mergeCell ref="D15:G15"/>
    <mergeCell ref="H15:AR15"/>
    <mergeCell ref="A12:C12"/>
    <mergeCell ref="D12:G12"/>
    <mergeCell ref="H12:AR12"/>
    <mergeCell ref="A13:C13"/>
    <mergeCell ref="D13:G13"/>
    <mergeCell ref="H13:AR13"/>
    <mergeCell ref="A10:C10"/>
    <mergeCell ref="D10:G10"/>
    <mergeCell ref="H10:AR10"/>
    <mergeCell ref="A11:C11"/>
    <mergeCell ref="D11:G11"/>
    <mergeCell ref="H11:AR11"/>
    <mergeCell ref="A9:C9"/>
    <mergeCell ref="D9:G9"/>
    <mergeCell ref="H9:AR9"/>
    <mergeCell ref="A6:F6"/>
    <mergeCell ref="G6:O6"/>
    <mergeCell ref="P6:U6"/>
    <mergeCell ref="V6:AD6"/>
    <mergeCell ref="AE6:AJ6"/>
    <mergeCell ref="AK6:AR6"/>
    <mergeCell ref="A1:AR1"/>
    <mergeCell ref="A3:F4"/>
    <mergeCell ref="G3:O4"/>
    <mergeCell ref="P3:U4"/>
    <mergeCell ref="V3:AD4"/>
    <mergeCell ref="AE3:AJ4"/>
    <mergeCell ref="AK3:AR4"/>
    <mergeCell ref="A8:C8"/>
    <mergeCell ref="D8:G8"/>
    <mergeCell ref="H8:AR8"/>
  </mergeCells>
  <phoneticPr fontId="128" type="noConversion"/>
  <printOptions horizontalCentered="1"/>
  <pageMargins left="0.15748031496062992" right="0.15748031496062992" top="0.39370078740157483" bottom="0.39370078740157483" header="0.51181102362204722" footer="0.51181102362204722"/>
  <pageSetup paperSize="9" scale="62" firstPageNumber="0" fitToHeight="0" orientation="landscape" r:id="rId1"/>
  <headerFooter alignWithMargins="0"/>
  <rowBreaks count="2" manualBreakCount="2">
    <brk id="233" max="43" man="1"/>
    <brk id="249" max="43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746"/>
  <sheetViews>
    <sheetView showGridLines="0" view="pageBreakPreview" zoomScale="80" zoomScaleNormal="75" zoomScaleSheetLayoutView="80" workbookViewId="0">
      <selection activeCell="AU211" sqref="AU211"/>
    </sheetView>
  </sheetViews>
  <sheetFormatPr defaultColWidth="11.42578125" defaultRowHeight="12.75" x14ac:dyDescent="0.2"/>
  <cols>
    <col min="1" max="1" width="6" style="1" customWidth="1"/>
    <col min="2" max="2" width="5.85546875" style="1" customWidth="1"/>
    <col min="3" max="3" width="5.42578125" style="1" customWidth="1"/>
    <col min="4" max="5" width="4.7109375" style="1" customWidth="1"/>
    <col min="6" max="6" width="4.7109375" style="2" customWidth="1"/>
    <col min="7" max="7" width="4.7109375" style="1" customWidth="1"/>
    <col min="8" max="8" width="7.140625" style="1" customWidth="1"/>
    <col min="9" max="9" width="20.140625" style="1" customWidth="1"/>
    <col min="10" max="23" width="4.7109375" style="1" customWidth="1"/>
    <col min="24" max="28" width="5.28515625" style="1" customWidth="1"/>
    <col min="29" max="32" width="4.7109375" style="3" customWidth="1"/>
    <col min="33" max="33" width="6.42578125" style="3" customWidth="1"/>
    <col min="34" max="34" width="6.140625" style="3" customWidth="1"/>
    <col min="35" max="35" width="5.7109375" style="3" customWidth="1"/>
    <col min="36" max="36" width="4.7109375" style="3" customWidth="1"/>
    <col min="37" max="37" width="6.5703125" style="3" customWidth="1"/>
    <col min="38" max="43" width="4.42578125" style="3" customWidth="1"/>
    <col min="44" max="44" width="7.140625" style="3" customWidth="1"/>
    <col min="45" max="48" width="4.7109375" style="3" customWidth="1"/>
    <col min="49" max="16384" width="11.42578125" style="3"/>
  </cols>
  <sheetData>
    <row r="1" spans="1:256" ht="46.5" customHeight="1" x14ac:dyDescent="0.2">
      <c r="A1" s="1360" t="s">
        <v>50</v>
      </c>
      <c r="B1" s="1360"/>
      <c r="C1" s="1360"/>
      <c r="D1" s="1360"/>
      <c r="E1" s="1360"/>
      <c r="F1" s="1360"/>
      <c r="G1" s="1360"/>
      <c r="H1" s="1360"/>
      <c r="I1" s="1360"/>
      <c r="J1" s="1360"/>
      <c r="K1" s="1360"/>
      <c r="L1" s="1360"/>
      <c r="M1" s="1360"/>
      <c r="N1" s="1360"/>
      <c r="O1" s="1360"/>
      <c r="P1" s="1360"/>
      <c r="Q1" s="1360"/>
      <c r="R1" s="1360"/>
      <c r="S1" s="1360"/>
      <c r="T1" s="1360"/>
      <c r="U1" s="1360"/>
      <c r="V1" s="1360"/>
      <c r="W1" s="1360"/>
      <c r="X1" s="1360"/>
      <c r="Y1" s="1360"/>
      <c r="Z1" s="1360"/>
      <c r="AA1" s="1360"/>
      <c r="AB1" s="1360"/>
      <c r="AC1" s="1360"/>
      <c r="AD1" s="1360"/>
      <c r="AE1" s="1360"/>
      <c r="AF1" s="1360"/>
      <c r="AG1" s="1360"/>
      <c r="AH1" s="1360"/>
      <c r="AI1" s="1360"/>
      <c r="AJ1" s="1360"/>
      <c r="AK1" s="1360"/>
      <c r="AL1" s="1360"/>
      <c r="AM1" s="1360"/>
      <c r="AN1" s="1360"/>
      <c r="AO1" s="1360"/>
      <c r="AP1" s="1360"/>
      <c r="AQ1" s="1360" t="s">
        <v>0</v>
      </c>
      <c r="AR1" s="1361">
        <v>7</v>
      </c>
    </row>
    <row r="2" spans="1:256" ht="6" customHeight="1" x14ac:dyDescent="0.2">
      <c r="A2" s="182"/>
      <c r="B2" s="25"/>
      <c r="C2" s="26"/>
      <c r="D2" s="26"/>
      <c r="E2" s="26"/>
      <c r="F2" s="26"/>
      <c r="G2" s="26"/>
      <c r="H2" s="26"/>
      <c r="I2" s="26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28"/>
      <c r="AB2" s="28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183"/>
    </row>
    <row r="3" spans="1:256" ht="14.25" customHeight="1" thickBot="1" x14ac:dyDescent="0.25">
      <c r="A3" s="698" t="s">
        <v>45</v>
      </c>
      <c r="B3" s="698"/>
      <c r="C3" s="698"/>
      <c r="D3" s="698"/>
      <c r="E3" s="698"/>
      <c r="F3" s="698"/>
      <c r="G3" s="749" t="str">
        <f>'DESCRIBING SHEET'!N3</f>
        <v>DISTRICT 3 IN 1 JKT M</v>
      </c>
      <c r="H3" s="749"/>
      <c r="I3" s="749"/>
      <c r="J3" s="749"/>
      <c r="K3" s="749"/>
      <c r="L3" s="749"/>
      <c r="M3" s="749"/>
      <c r="N3" s="749"/>
      <c r="O3" s="749"/>
      <c r="P3" s="698" t="s">
        <v>1</v>
      </c>
      <c r="Q3" s="698"/>
      <c r="R3" s="698"/>
      <c r="S3" s="698"/>
      <c r="T3" s="698"/>
      <c r="U3" s="698"/>
      <c r="V3" s="749" t="str">
        <f>'DESCRIBING SHEET'!Z3</f>
        <v>EIV4462</v>
      </c>
      <c r="W3" s="749"/>
      <c r="X3" s="749"/>
      <c r="Y3" s="749"/>
      <c r="Z3" s="749"/>
      <c r="AA3" s="749"/>
      <c r="AB3" s="749"/>
      <c r="AC3" s="749"/>
      <c r="AD3" s="749"/>
      <c r="AE3" s="698" t="s">
        <v>30</v>
      </c>
      <c r="AF3" s="698"/>
      <c r="AG3" s="698"/>
      <c r="AH3" s="698"/>
      <c r="AI3" s="698"/>
      <c r="AJ3" s="698"/>
      <c r="AK3" s="1362" t="str">
        <f>'DESCRIBING SHEET'!AL3</f>
        <v xml:space="preserve">NEW DEFENDER DISCOVERY + DEFENDER MOTLEY </v>
      </c>
      <c r="AL3" s="1362"/>
      <c r="AM3" s="1362"/>
      <c r="AN3" s="1362"/>
      <c r="AO3" s="1362"/>
      <c r="AP3" s="1362"/>
      <c r="AQ3" s="1362"/>
      <c r="AR3" s="1362"/>
    </row>
    <row r="4" spans="1:256" ht="31.5" customHeight="1" thickTop="1" x14ac:dyDescent="0.2">
      <c r="A4" s="699"/>
      <c r="B4" s="699"/>
      <c r="C4" s="699"/>
      <c r="D4" s="699"/>
      <c r="E4" s="699"/>
      <c r="F4" s="699"/>
      <c r="G4" s="750"/>
      <c r="H4" s="750"/>
      <c r="I4" s="750"/>
      <c r="J4" s="750"/>
      <c r="K4" s="750"/>
      <c r="L4" s="750"/>
      <c r="M4" s="750"/>
      <c r="N4" s="750"/>
      <c r="O4" s="750"/>
      <c r="P4" s="699"/>
      <c r="Q4" s="699"/>
      <c r="R4" s="699"/>
      <c r="S4" s="699"/>
      <c r="T4" s="699"/>
      <c r="U4" s="699"/>
      <c r="V4" s="750"/>
      <c r="W4" s="750"/>
      <c r="X4" s="750"/>
      <c r="Y4" s="750"/>
      <c r="Z4" s="750"/>
      <c r="AA4" s="750"/>
      <c r="AB4" s="750"/>
      <c r="AC4" s="750"/>
      <c r="AD4" s="750"/>
      <c r="AE4" s="699"/>
      <c r="AF4" s="699"/>
      <c r="AG4" s="699"/>
      <c r="AH4" s="699"/>
      <c r="AI4" s="699"/>
      <c r="AJ4" s="699"/>
      <c r="AK4" s="1363"/>
      <c r="AL4" s="1363"/>
      <c r="AM4" s="1363"/>
      <c r="AN4" s="1363"/>
      <c r="AO4" s="1363"/>
      <c r="AP4" s="1363"/>
      <c r="AQ4" s="1363"/>
      <c r="AR4" s="1363"/>
    </row>
    <row r="5" spans="1:256" ht="5.25" customHeight="1" x14ac:dyDescent="0.2">
      <c r="A5" s="59"/>
      <c r="B5" s="25"/>
      <c r="C5" s="32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9"/>
      <c r="AF5" s="29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191"/>
    </row>
    <row r="6" spans="1:256" ht="39.75" customHeight="1" x14ac:dyDescent="0.2">
      <c r="A6" s="1381" t="s">
        <v>35</v>
      </c>
      <c r="B6" s="1382"/>
      <c r="C6" s="1382"/>
      <c r="D6" s="1382"/>
      <c r="E6" s="1382"/>
      <c r="F6" s="1383"/>
      <c r="G6" s="1384" t="str">
        <f>'DESCRIBING SHEET'!N6</f>
        <v>CROSSOVER SERIES</v>
      </c>
      <c r="H6" s="1385"/>
      <c r="I6" s="1385"/>
      <c r="J6" s="1385"/>
      <c r="K6" s="1385"/>
      <c r="L6" s="1385"/>
      <c r="M6" s="1385"/>
      <c r="N6" s="1385"/>
      <c r="O6" s="1385"/>
      <c r="P6" s="1381" t="s">
        <v>31</v>
      </c>
      <c r="Q6" s="1382"/>
      <c r="R6" s="1382"/>
      <c r="S6" s="1382"/>
      <c r="T6" s="1382"/>
      <c r="U6" s="1386"/>
      <c r="V6" s="1387" t="str">
        <f>'DESCRIBING SHEET'!Z6</f>
        <v>FW18/19</v>
      </c>
      <c r="W6" s="1388"/>
      <c r="X6" s="1388"/>
      <c r="Y6" s="1388"/>
      <c r="Z6" s="1388"/>
      <c r="AA6" s="1388"/>
      <c r="AB6" s="1388"/>
      <c r="AC6" s="1388"/>
      <c r="AD6" s="1389"/>
      <c r="AE6" s="1381" t="s">
        <v>32</v>
      </c>
      <c r="AF6" s="1382"/>
      <c r="AG6" s="1382"/>
      <c r="AH6" s="1382"/>
      <c r="AI6" s="1382"/>
      <c r="AJ6" s="1386"/>
      <c r="AK6" s="1390" t="str">
        <f>'DESCRIBING SHEET'!AL6</f>
        <v>PRIMA</v>
      </c>
      <c r="AL6" s="1391"/>
      <c r="AM6" s="1391"/>
      <c r="AN6" s="1391"/>
      <c r="AO6" s="1391"/>
      <c r="AP6" s="1391"/>
      <c r="AQ6" s="1391"/>
      <c r="AR6" s="1392"/>
    </row>
    <row r="7" spans="1:256" ht="30.75" customHeight="1" x14ac:dyDescent="0.2">
      <c r="A7" s="182"/>
      <c r="B7" s="25"/>
      <c r="C7" s="26"/>
      <c r="D7" s="25"/>
      <c r="E7" s="25"/>
      <c r="F7" s="25"/>
      <c r="G7" s="35"/>
      <c r="H7" s="35"/>
      <c r="I7" s="35"/>
      <c r="J7" s="25"/>
      <c r="K7" s="35"/>
      <c r="L7" s="35"/>
      <c r="M7" s="35"/>
      <c r="N7" s="35"/>
      <c r="O7" s="35"/>
      <c r="P7" s="35"/>
      <c r="Q7" s="35"/>
      <c r="R7" s="3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8"/>
      <c r="AF7" s="29"/>
      <c r="AG7" s="30"/>
      <c r="AH7" s="30"/>
      <c r="AI7" s="30"/>
      <c r="AJ7" s="30"/>
      <c r="AK7" s="31"/>
      <c r="AL7" s="31"/>
      <c r="AM7" s="31"/>
      <c r="AN7" s="31"/>
      <c r="AO7" s="31"/>
      <c r="AP7" s="31"/>
      <c r="AQ7" s="31"/>
      <c r="AR7" s="183"/>
    </row>
    <row r="8" spans="1:256" ht="18" customHeight="1" x14ac:dyDescent="0.2">
      <c r="A8" s="1364" t="s">
        <v>23</v>
      </c>
      <c r="B8" s="1365"/>
      <c r="C8" s="1366"/>
      <c r="D8" s="1367" t="s">
        <v>29</v>
      </c>
      <c r="E8" s="1368"/>
      <c r="F8" s="1368"/>
      <c r="G8" s="1369"/>
      <c r="H8" s="1370" t="s">
        <v>51</v>
      </c>
      <c r="I8" s="1370"/>
      <c r="J8" s="1370"/>
      <c r="K8" s="1370"/>
      <c r="L8" s="1370"/>
      <c r="M8" s="1370"/>
      <c r="N8" s="1370"/>
      <c r="O8" s="1370"/>
      <c r="P8" s="1370"/>
      <c r="Q8" s="1370"/>
      <c r="R8" s="1370"/>
      <c r="S8" s="1370"/>
      <c r="T8" s="1370"/>
      <c r="U8" s="1370"/>
      <c r="V8" s="1370"/>
      <c r="W8" s="1370"/>
      <c r="X8" s="1370"/>
      <c r="Y8" s="1370"/>
      <c r="Z8" s="1370"/>
      <c r="AA8" s="1370"/>
      <c r="AB8" s="1370"/>
      <c r="AC8" s="1370"/>
      <c r="AD8" s="1370"/>
      <c r="AE8" s="1370"/>
      <c r="AF8" s="1370"/>
      <c r="AG8" s="1370"/>
      <c r="AH8" s="1370"/>
      <c r="AI8" s="1370"/>
      <c r="AJ8" s="1370"/>
      <c r="AK8" s="1370"/>
      <c r="AL8" s="1370"/>
      <c r="AM8" s="1370"/>
      <c r="AN8" s="1370"/>
      <c r="AO8" s="1370"/>
      <c r="AP8" s="1370"/>
      <c r="AQ8" s="1370"/>
      <c r="AR8" s="1371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</row>
    <row r="9" spans="1:256" ht="21" customHeight="1" x14ac:dyDescent="0.2">
      <c r="A9" s="1372"/>
      <c r="B9" s="1373"/>
      <c r="C9" s="1374"/>
      <c r="D9" s="1375"/>
      <c r="E9" s="1376"/>
      <c r="F9" s="1376"/>
      <c r="G9" s="1377"/>
      <c r="H9" s="1378"/>
      <c r="I9" s="1379"/>
      <c r="J9" s="1379"/>
      <c r="K9" s="1379"/>
      <c r="L9" s="1379"/>
      <c r="M9" s="1379"/>
      <c r="N9" s="1379"/>
      <c r="O9" s="1379"/>
      <c r="P9" s="1379"/>
      <c r="Q9" s="1379"/>
      <c r="R9" s="1379"/>
      <c r="S9" s="1379"/>
      <c r="T9" s="1379"/>
      <c r="U9" s="1379"/>
      <c r="V9" s="1379"/>
      <c r="W9" s="1379"/>
      <c r="X9" s="1379"/>
      <c r="Y9" s="1379"/>
      <c r="Z9" s="1379"/>
      <c r="AA9" s="1379"/>
      <c r="AB9" s="1379"/>
      <c r="AC9" s="1379"/>
      <c r="AD9" s="1379"/>
      <c r="AE9" s="1379"/>
      <c r="AF9" s="1379"/>
      <c r="AG9" s="1379"/>
      <c r="AH9" s="1379"/>
      <c r="AI9" s="1379"/>
      <c r="AJ9" s="1379"/>
      <c r="AK9" s="1379"/>
      <c r="AL9" s="1379"/>
      <c r="AM9" s="1379"/>
      <c r="AN9" s="1379"/>
      <c r="AO9" s="1379"/>
      <c r="AP9" s="1379"/>
      <c r="AQ9" s="1379"/>
      <c r="AR9" s="1380"/>
    </row>
    <row r="10" spans="1:256" ht="15.75" customHeight="1" x14ac:dyDescent="0.2">
      <c r="A10" s="1399"/>
      <c r="B10" s="1400"/>
      <c r="C10" s="1401"/>
      <c r="D10" s="1402"/>
      <c r="E10" s="1403"/>
      <c r="F10" s="1403"/>
      <c r="G10" s="1404"/>
      <c r="H10" s="1405" t="s">
        <v>202</v>
      </c>
      <c r="I10" s="1406"/>
      <c r="J10" s="1406"/>
      <c r="K10" s="1406"/>
      <c r="L10" s="1406"/>
      <c r="M10" s="1406"/>
      <c r="N10" s="1406"/>
      <c r="O10" s="1406"/>
      <c r="P10" s="1406"/>
      <c r="Q10" s="1406"/>
      <c r="R10" s="1406"/>
      <c r="S10" s="1406"/>
      <c r="T10" s="1406"/>
      <c r="U10" s="1406"/>
      <c r="V10" s="1406"/>
      <c r="W10" s="1406"/>
      <c r="X10" s="1406"/>
      <c r="Y10" s="1406"/>
      <c r="Z10" s="1406"/>
      <c r="AA10" s="1406"/>
      <c r="AB10" s="1406"/>
      <c r="AC10" s="1406"/>
      <c r="AD10" s="1406"/>
      <c r="AE10" s="1406"/>
      <c r="AF10" s="1406"/>
      <c r="AG10" s="1406"/>
      <c r="AH10" s="1406"/>
      <c r="AI10" s="1406"/>
      <c r="AJ10" s="1406"/>
      <c r="AK10" s="1406"/>
      <c r="AL10" s="1406"/>
      <c r="AM10" s="1406"/>
      <c r="AN10" s="1406"/>
      <c r="AO10" s="1406"/>
      <c r="AP10" s="1406"/>
      <c r="AQ10" s="1406"/>
      <c r="AR10" s="1407"/>
    </row>
    <row r="11" spans="1:256" ht="16.5" customHeight="1" x14ac:dyDescent="0.2">
      <c r="A11" s="1372"/>
      <c r="B11" s="1373"/>
      <c r="C11" s="1374"/>
      <c r="D11" s="1375"/>
      <c r="E11" s="1376"/>
      <c r="F11" s="1376"/>
      <c r="G11" s="1377"/>
      <c r="H11" s="1408"/>
      <c r="I11" s="1409"/>
      <c r="J11" s="1409"/>
      <c r="K11" s="1409"/>
      <c r="L11" s="1409"/>
      <c r="M11" s="1409"/>
      <c r="N11" s="1409"/>
      <c r="O11" s="1409"/>
      <c r="P11" s="1409"/>
      <c r="Q11" s="1409"/>
      <c r="R11" s="1409"/>
      <c r="S11" s="1409"/>
      <c r="T11" s="1409"/>
      <c r="U11" s="1409"/>
      <c r="V11" s="1409"/>
      <c r="W11" s="1409"/>
      <c r="X11" s="1409"/>
      <c r="Y11" s="1409"/>
      <c r="Z11" s="1409"/>
      <c r="AA11" s="1409"/>
      <c r="AB11" s="1409"/>
      <c r="AC11" s="1409"/>
      <c r="AD11" s="1409"/>
      <c r="AE11" s="1409"/>
      <c r="AF11" s="1409"/>
      <c r="AG11" s="1409"/>
      <c r="AH11" s="1409"/>
      <c r="AI11" s="1409"/>
      <c r="AJ11" s="1409"/>
      <c r="AK11" s="1409"/>
      <c r="AL11" s="1409"/>
      <c r="AM11" s="1409"/>
      <c r="AN11" s="1409"/>
      <c r="AO11" s="1409"/>
      <c r="AP11" s="1409"/>
      <c r="AQ11" s="1409"/>
      <c r="AR11" s="1410"/>
    </row>
    <row r="12" spans="1:256" ht="16.5" customHeight="1" x14ac:dyDescent="0.25">
      <c r="A12" s="1372">
        <v>42886</v>
      </c>
      <c r="B12" s="1373"/>
      <c r="C12" s="1374"/>
      <c r="D12" s="1375" t="s">
        <v>297</v>
      </c>
      <c r="E12" s="1376"/>
      <c r="F12" s="1376"/>
      <c r="G12" s="1377"/>
      <c r="H12" s="1393" t="s">
        <v>112</v>
      </c>
      <c r="I12" s="1394"/>
      <c r="J12" s="1394"/>
      <c r="K12" s="1394"/>
      <c r="L12" s="1394"/>
      <c r="M12" s="1394"/>
      <c r="N12" s="1394"/>
      <c r="O12" s="1394"/>
      <c r="P12" s="1394"/>
      <c r="Q12" s="1394"/>
      <c r="R12" s="1394"/>
      <c r="S12" s="1394"/>
      <c r="T12" s="1394"/>
      <c r="U12" s="1394"/>
      <c r="V12" s="1394"/>
      <c r="W12" s="1394"/>
      <c r="X12" s="1394"/>
      <c r="Y12" s="1394"/>
      <c r="Z12" s="1394"/>
      <c r="AA12" s="1394"/>
      <c r="AB12" s="1394"/>
      <c r="AC12" s="1394"/>
      <c r="AD12" s="1394"/>
      <c r="AE12" s="1394"/>
      <c r="AF12" s="1394"/>
      <c r="AG12" s="1394"/>
      <c r="AH12" s="1394"/>
      <c r="AI12" s="1394"/>
      <c r="AJ12" s="1394"/>
      <c r="AK12" s="1394"/>
      <c r="AL12" s="1394"/>
      <c r="AM12" s="1394"/>
      <c r="AN12" s="1394"/>
      <c r="AO12" s="1394"/>
      <c r="AP12" s="1394"/>
      <c r="AQ12" s="1394"/>
      <c r="AR12" s="1395"/>
      <c r="AZ12" s="429"/>
    </row>
    <row r="13" spans="1:256" ht="16.5" customHeight="1" x14ac:dyDescent="0.25">
      <c r="A13" s="1372"/>
      <c r="B13" s="1373"/>
      <c r="C13" s="1374"/>
      <c r="D13" s="1375"/>
      <c r="E13" s="1376"/>
      <c r="F13" s="1376"/>
      <c r="G13" s="1377"/>
      <c r="H13" s="1396"/>
      <c r="I13" s="1397"/>
      <c r="J13" s="1397"/>
      <c r="K13" s="1397"/>
      <c r="L13" s="1397"/>
      <c r="M13" s="1397"/>
      <c r="N13" s="1397"/>
      <c r="O13" s="1397"/>
      <c r="P13" s="1397"/>
      <c r="Q13" s="1397"/>
      <c r="R13" s="1397"/>
      <c r="S13" s="1397"/>
      <c r="T13" s="1397"/>
      <c r="U13" s="1397"/>
      <c r="V13" s="1397"/>
      <c r="W13" s="1397"/>
      <c r="X13" s="1397"/>
      <c r="Y13" s="1397"/>
      <c r="Z13" s="1397"/>
      <c r="AA13" s="1397"/>
      <c r="AB13" s="1397"/>
      <c r="AC13" s="1397"/>
      <c r="AD13" s="1397"/>
      <c r="AE13" s="1397"/>
      <c r="AF13" s="1397"/>
      <c r="AG13" s="1397"/>
      <c r="AH13" s="1397"/>
      <c r="AI13" s="1397"/>
      <c r="AJ13" s="1397"/>
      <c r="AK13" s="1397"/>
      <c r="AL13" s="1397"/>
      <c r="AM13" s="1397"/>
      <c r="AN13" s="1397"/>
      <c r="AO13" s="1397"/>
      <c r="AP13" s="1397"/>
      <c r="AQ13" s="1397"/>
      <c r="AR13" s="1398"/>
    </row>
    <row r="14" spans="1:256" ht="16.5" customHeight="1" x14ac:dyDescent="0.2">
      <c r="A14" s="1372"/>
      <c r="B14" s="1373"/>
      <c r="C14" s="1374"/>
      <c r="D14" s="1375"/>
      <c r="E14" s="1376"/>
      <c r="F14" s="1376"/>
      <c r="G14" s="1377"/>
      <c r="H14" s="1426" t="s">
        <v>334</v>
      </c>
      <c r="I14" s="1427"/>
      <c r="J14" s="1427"/>
      <c r="K14" s="1427"/>
      <c r="L14" s="1427"/>
      <c r="M14" s="1427"/>
      <c r="N14" s="1427"/>
      <c r="O14" s="1427"/>
      <c r="P14" s="1427"/>
      <c r="Q14" s="1427"/>
      <c r="R14" s="1427"/>
      <c r="S14" s="1427"/>
      <c r="T14" s="1427"/>
      <c r="U14" s="1427"/>
      <c r="V14" s="1427"/>
      <c r="W14" s="1427"/>
      <c r="X14" s="1427"/>
      <c r="Y14" s="1427"/>
      <c r="Z14" s="1427"/>
      <c r="AA14" s="1427"/>
      <c r="AB14" s="1427"/>
      <c r="AC14" s="1427"/>
      <c r="AD14" s="1427"/>
      <c r="AE14" s="1427"/>
      <c r="AF14" s="1427"/>
      <c r="AG14" s="1427"/>
      <c r="AH14" s="1427"/>
      <c r="AI14" s="1427"/>
      <c r="AJ14" s="1427"/>
      <c r="AK14" s="1427"/>
      <c r="AL14" s="1427"/>
      <c r="AM14" s="1427"/>
      <c r="AN14" s="1427"/>
      <c r="AO14" s="1427"/>
      <c r="AP14" s="1427"/>
      <c r="AQ14" s="1427"/>
      <c r="AR14" s="1428"/>
    </row>
    <row r="15" spans="1:256" ht="16.5" customHeight="1" x14ac:dyDescent="0.25">
      <c r="A15" s="1372"/>
      <c r="B15" s="1373"/>
      <c r="C15" s="1374"/>
      <c r="D15" s="1375"/>
      <c r="E15" s="1376"/>
      <c r="F15" s="1376"/>
      <c r="G15" s="1377"/>
      <c r="H15" s="1396" t="s">
        <v>325</v>
      </c>
      <c r="I15" s="1397"/>
      <c r="J15" s="1397"/>
      <c r="K15" s="1397"/>
      <c r="L15" s="1397"/>
      <c r="M15" s="1397"/>
      <c r="N15" s="1397"/>
      <c r="O15" s="1397"/>
      <c r="P15" s="1397"/>
      <c r="Q15" s="1397"/>
      <c r="R15" s="1397"/>
      <c r="S15" s="1397"/>
      <c r="T15" s="1397"/>
      <c r="U15" s="1397"/>
      <c r="V15" s="1397"/>
      <c r="W15" s="1397"/>
      <c r="X15" s="1397"/>
      <c r="Y15" s="1397"/>
      <c r="Z15" s="1397"/>
      <c r="AA15" s="1397"/>
      <c r="AB15" s="1397"/>
      <c r="AC15" s="1397"/>
      <c r="AD15" s="1397"/>
      <c r="AE15" s="1397"/>
      <c r="AF15" s="1397"/>
      <c r="AG15" s="1397"/>
      <c r="AH15" s="1397"/>
      <c r="AI15" s="1397"/>
      <c r="AJ15" s="1397"/>
      <c r="AK15" s="1397"/>
      <c r="AL15" s="1397"/>
      <c r="AM15" s="1397"/>
      <c r="AN15" s="1397"/>
      <c r="AO15" s="1397"/>
      <c r="AP15" s="1397"/>
      <c r="AQ15" s="1397"/>
      <c r="AR15" s="1398"/>
    </row>
    <row r="16" spans="1:256" ht="16.5" customHeight="1" x14ac:dyDescent="0.25">
      <c r="A16" s="439"/>
      <c r="B16" s="436"/>
      <c r="C16" s="438"/>
      <c r="D16" s="437"/>
      <c r="E16" s="326"/>
      <c r="F16" s="326"/>
      <c r="G16" s="412"/>
      <c r="H16" s="1411"/>
      <c r="I16" s="1412"/>
      <c r="J16" s="1412"/>
      <c r="K16" s="1412"/>
      <c r="L16" s="1412"/>
      <c r="M16" s="1412"/>
      <c r="N16" s="1412"/>
      <c r="O16" s="1412"/>
      <c r="P16" s="1412"/>
      <c r="Q16" s="1412"/>
      <c r="R16" s="1412"/>
      <c r="S16" s="1412"/>
      <c r="T16" s="1412"/>
      <c r="U16" s="1412"/>
      <c r="V16" s="1412"/>
      <c r="W16" s="1412"/>
      <c r="X16" s="1412"/>
      <c r="Y16" s="1412"/>
      <c r="Z16" s="1412"/>
      <c r="AA16" s="1412"/>
      <c r="AB16" s="1412"/>
      <c r="AC16" s="1412"/>
      <c r="AD16" s="1412"/>
      <c r="AE16" s="1412"/>
      <c r="AF16" s="1412"/>
      <c r="AG16" s="1412"/>
      <c r="AH16" s="1412"/>
      <c r="AI16" s="1412"/>
      <c r="AJ16" s="1412"/>
      <c r="AK16" s="1412"/>
      <c r="AL16" s="1412"/>
      <c r="AM16" s="1412"/>
      <c r="AN16" s="1412"/>
      <c r="AO16" s="1412"/>
      <c r="AP16" s="1412"/>
      <c r="AQ16" s="1412"/>
      <c r="AR16" s="1413"/>
    </row>
    <row r="17" spans="1:44" ht="261.75" customHeight="1" x14ac:dyDescent="0.2">
      <c r="A17" s="1414"/>
      <c r="B17" s="1415"/>
      <c r="C17" s="1416"/>
      <c r="D17" s="1417"/>
      <c r="E17" s="1417"/>
      <c r="F17" s="1417"/>
      <c r="G17" s="1418"/>
      <c r="H17" s="1419" t="s">
        <v>335</v>
      </c>
      <c r="I17" s="1420"/>
      <c r="J17" s="1420"/>
      <c r="K17" s="1420"/>
      <c r="L17" s="1420"/>
      <c r="M17" s="1420"/>
      <c r="N17" s="1420"/>
      <c r="O17" s="1420"/>
      <c r="P17" s="1420"/>
      <c r="Q17" s="1420"/>
      <c r="R17" s="1420"/>
      <c r="S17" s="1420"/>
      <c r="T17" s="1420"/>
      <c r="U17" s="1420"/>
      <c r="V17" s="1420"/>
      <c r="W17" s="1420"/>
      <c r="X17" s="1420"/>
      <c r="Y17" s="1420"/>
      <c r="Z17" s="1420"/>
      <c r="AA17" s="1420"/>
      <c r="AB17" s="1420"/>
      <c r="AC17" s="1420"/>
      <c r="AD17" s="1420"/>
      <c r="AE17" s="1420"/>
      <c r="AF17" s="1420"/>
      <c r="AG17" s="1420"/>
      <c r="AH17" s="1420"/>
      <c r="AI17" s="1420"/>
      <c r="AJ17" s="1420"/>
      <c r="AK17" s="1420"/>
      <c r="AL17" s="1420"/>
      <c r="AM17" s="1420"/>
      <c r="AN17" s="1420"/>
      <c r="AO17" s="1420"/>
      <c r="AP17" s="1420"/>
      <c r="AQ17" s="1420"/>
      <c r="AR17" s="1421"/>
    </row>
    <row r="18" spans="1:44" ht="16.5" x14ac:dyDescent="0.2">
      <c r="A18" s="1372"/>
      <c r="B18" s="1373"/>
      <c r="C18" s="1422"/>
      <c r="D18" s="1423"/>
      <c r="E18" s="1376"/>
      <c r="F18" s="1376"/>
      <c r="G18" s="1377"/>
      <c r="H18" s="1424" t="s">
        <v>337</v>
      </c>
      <c r="I18" s="1424"/>
      <c r="J18" s="1424"/>
      <c r="K18" s="1424"/>
      <c r="L18" s="1424"/>
      <c r="M18" s="1424"/>
      <c r="N18" s="1424"/>
      <c r="O18" s="1424"/>
      <c r="P18" s="1424"/>
      <c r="Q18" s="1424"/>
      <c r="R18" s="1424"/>
      <c r="S18" s="1424"/>
      <c r="T18" s="1424"/>
      <c r="U18" s="1424"/>
      <c r="V18" s="1424"/>
      <c r="W18" s="1424"/>
      <c r="X18" s="1424"/>
      <c r="Y18" s="1424"/>
      <c r="Z18" s="1424"/>
      <c r="AA18" s="1424"/>
      <c r="AB18" s="1424"/>
      <c r="AC18" s="1424"/>
      <c r="AD18" s="1424"/>
      <c r="AE18" s="1424"/>
      <c r="AF18" s="1424"/>
      <c r="AG18" s="1424"/>
      <c r="AH18" s="1424"/>
      <c r="AI18" s="1424"/>
      <c r="AJ18" s="1424"/>
      <c r="AK18" s="1424"/>
      <c r="AL18" s="1424"/>
      <c r="AM18" s="1424"/>
      <c r="AN18" s="1424"/>
      <c r="AO18" s="1424"/>
      <c r="AP18" s="1424"/>
      <c r="AQ18" s="1424"/>
      <c r="AR18" s="1425"/>
    </row>
    <row r="19" spans="1:44" ht="75" customHeight="1" x14ac:dyDescent="0.2">
      <c r="A19" s="1372"/>
      <c r="B19" s="1373"/>
      <c r="C19" s="1422"/>
      <c r="D19" s="1423"/>
      <c r="E19" s="1376"/>
      <c r="F19" s="1376"/>
      <c r="G19" s="1377"/>
      <c r="H19" s="1434" t="s">
        <v>296</v>
      </c>
      <c r="I19" s="1424"/>
      <c r="J19" s="1424"/>
      <c r="K19" s="1424"/>
      <c r="L19" s="1424"/>
      <c r="M19" s="1424"/>
      <c r="N19" s="1424"/>
      <c r="O19" s="1424"/>
      <c r="P19" s="1424"/>
      <c r="Q19" s="1424"/>
      <c r="R19" s="1424"/>
      <c r="S19" s="1424"/>
      <c r="T19" s="1424"/>
      <c r="U19" s="1424"/>
      <c r="V19" s="1424"/>
      <c r="W19" s="1424"/>
      <c r="X19" s="1424"/>
      <c r="Y19" s="1424"/>
      <c r="Z19" s="1424"/>
      <c r="AA19" s="1424"/>
      <c r="AB19" s="1424"/>
      <c r="AC19" s="1424"/>
      <c r="AD19" s="1424"/>
      <c r="AE19" s="1424"/>
      <c r="AF19" s="1424"/>
      <c r="AG19" s="1424"/>
      <c r="AH19" s="1424"/>
      <c r="AI19" s="1424"/>
      <c r="AJ19" s="1424"/>
      <c r="AK19" s="1424"/>
      <c r="AL19" s="1424"/>
      <c r="AM19" s="1424"/>
      <c r="AN19" s="1424"/>
      <c r="AO19" s="1424"/>
      <c r="AP19" s="1424"/>
      <c r="AQ19" s="1424"/>
      <c r="AR19" s="1425"/>
    </row>
    <row r="20" spans="1:44" ht="16.5" customHeight="1" x14ac:dyDescent="0.25">
      <c r="A20" s="1435">
        <v>42921</v>
      </c>
      <c r="B20" s="1436"/>
      <c r="C20" s="1437"/>
      <c r="D20" s="1438" t="s">
        <v>358</v>
      </c>
      <c r="E20" s="1439"/>
      <c r="F20" s="1439"/>
      <c r="G20" s="1440"/>
      <c r="H20" s="1441" t="s">
        <v>359</v>
      </c>
      <c r="I20" s="1442"/>
      <c r="J20" s="1442"/>
      <c r="K20" s="1442"/>
      <c r="L20" s="1442"/>
      <c r="M20" s="1442"/>
      <c r="N20" s="1442"/>
      <c r="O20" s="1442"/>
      <c r="P20" s="1442"/>
      <c r="Q20" s="1442"/>
      <c r="R20" s="1442"/>
      <c r="S20" s="1442"/>
      <c r="T20" s="1442"/>
      <c r="U20" s="1442"/>
      <c r="V20" s="1442"/>
      <c r="W20" s="1442"/>
      <c r="X20" s="1442"/>
      <c r="Y20" s="1442"/>
      <c r="Z20" s="1442"/>
      <c r="AA20" s="1442"/>
      <c r="AB20" s="1442"/>
      <c r="AC20" s="1442"/>
      <c r="AD20" s="1442"/>
      <c r="AE20" s="1442"/>
      <c r="AF20" s="1442"/>
      <c r="AG20" s="1442"/>
      <c r="AH20" s="1442"/>
      <c r="AI20" s="1442"/>
      <c r="AJ20" s="1442"/>
      <c r="AK20" s="1442"/>
      <c r="AL20" s="1442"/>
      <c r="AM20" s="1442"/>
      <c r="AN20" s="1442"/>
      <c r="AO20" s="1442"/>
      <c r="AP20" s="1442"/>
      <c r="AQ20" s="1442"/>
      <c r="AR20" s="1443"/>
    </row>
    <row r="21" spans="1:44" s="426" customFormat="1" ht="19.5" x14ac:dyDescent="0.2">
      <c r="A21" s="423"/>
      <c r="B21" s="424"/>
      <c r="C21" s="441"/>
      <c r="D21" s="227"/>
      <c r="E21" s="227"/>
      <c r="F21" s="227"/>
      <c r="G21" s="425"/>
      <c r="H21" s="1429" t="s">
        <v>370</v>
      </c>
      <c r="I21" s="1429"/>
      <c r="J21" s="1429"/>
      <c r="K21" s="1429"/>
      <c r="L21" s="1429"/>
      <c r="M21" s="1429"/>
      <c r="N21" s="1429"/>
      <c r="O21" s="1429"/>
      <c r="P21" s="1429"/>
      <c r="Q21" s="1429"/>
      <c r="R21" s="1429"/>
      <c r="S21" s="1429"/>
      <c r="T21" s="1429"/>
      <c r="U21" s="1429"/>
      <c r="V21" s="1429"/>
      <c r="W21" s="1429"/>
      <c r="X21" s="1429"/>
      <c r="Y21" s="1429"/>
      <c r="Z21" s="1429"/>
      <c r="AA21" s="1429"/>
      <c r="AB21" s="1429"/>
      <c r="AC21" s="1429"/>
      <c r="AD21" s="1429"/>
      <c r="AE21" s="1429"/>
      <c r="AF21" s="1429"/>
      <c r="AG21" s="1429"/>
      <c r="AH21" s="1429"/>
      <c r="AI21" s="1429"/>
      <c r="AJ21" s="1429"/>
      <c r="AK21" s="1429"/>
      <c r="AL21" s="1429"/>
      <c r="AM21" s="1429"/>
      <c r="AN21" s="1429"/>
      <c r="AO21" s="1429"/>
      <c r="AP21" s="1429"/>
      <c r="AQ21" s="1429"/>
      <c r="AR21" s="1430"/>
    </row>
    <row r="22" spans="1:44" ht="16.5" customHeight="1" x14ac:dyDescent="0.2">
      <c r="A22" s="1415"/>
      <c r="B22" s="1415"/>
      <c r="C22" s="1416"/>
      <c r="D22" s="1417"/>
      <c r="E22" s="1417"/>
      <c r="F22" s="1417"/>
      <c r="G22" s="1418"/>
      <c r="H22" s="1431"/>
      <c r="I22" s="1432"/>
      <c r="J22" s="1432"/>
      <c r="K22" s="1432"/>
      <c r="L22" s="1432"/>
      <c r="M22" s="1432"/>
      <c r="N22" s="1432"/>
      <c r="O22" s="1432"/>
      <c r="P22" s="1432"/>
      <c r="Q22" s="1432"/>
      <c r="R22" s="1432"/>
      <c r="S22" s="1432"/>
      <c r="T22" s="1432"/>
      <c r="U22" s="1432"/>
      <c r="V22" s="1432"/>
      <c r="W22" s="1432"/>
      <c r="X22" s="1432"/>
      <c r="Y22" s="1432"/>
      <c r="Z22" s="1432"/>
      <c r="AA22" s="1432"/>
      <c r="AB22" s="1432"/>
      <c r="AC22" s="1432"/>
      <c r="AD22" s="1432"/>
      <c r="AE22" s="1432"/>
      <c r="AF22" s="1432"/>
      <c r="AG22" s="1432"/>
      <c r="AH22" s="1432"/>
      <c r="AI22" s="1432"/>
      <c r="AJ22" s="1432"/>
      <c r="AK22" s="1432"/>
      <c r="AL22" s="1432"/>
      <c r="AM22" s="1432"/>
      <c r="AN22" s="1432"/>
      <c r="AO22" s="1432"/>
      <c r="AP22" s="1432"/>
      <c r="AQ22" s="1432"/>
      <c r="AR22" s="1432"/>
    </row>
    <row r="23" spans="1:44" ht="16.5" customHeight="1" x14ac:dyDescent="0.2">
      <c r="A23" s="1415"/>
      <c r="B23" s="1415"/>
      <c r="C23" s="1416"/>
      <c r="D23" s="1417"/>
      <c r="E23" s="1417"/>
      <c r="F23" s="1417"/>
      <c r="G23" s="1418"/>
      <c r="H23" s="1433"/>
      <c r="I23" s="1433"/>
      <c r="J23" s="1433"/>
      <c r="K23" s="1433"/>
      <c r="L23" s="1433"/>
      <c r="M23" s="1433"/>
      <c r="N23" s="1433"/>
      <c r="O23" s="1433"/>
      <c r="P23" s="1433"/>
      <c r="Q23" s="1433"/>
      <c r="R23" s="1433"/>
      <c r="S23" s="1433"/>
      <c r="T23" s="1433"/>
      <c r="U23" s="1433"/>
      <c r="V23" s="1433"/>
      <c r="W23" s="1433"/>
      <c r="X23" s="1433"/>
      <c r="Y23" s="1433"/>
      <c r="Z23" s="1433"/>
      <c r="AA23" s="1433"/>
      <c r="AB23" s="1433"/>
      <c r="AC23" s="1433"/>
      <c r="AD23" s="1433"/>
      <c r="AE23" s="1433"/>
      <c r="AF23" s="1433"/>
      <c r="AG23" s="1433"/>
      <c r="AH23" s="1433"/>
      <c r="AI23" s="1433"/>
      <c r="AJ23" s="1433"/>
      <c r="AK23" s="1433"/>
      <c r="AL23" s="1433"/>
      <c r="AM23" s="1433"/>
      <c r="AN23" s="1433"/>
      <c r="AO23" s="1433"/>
      <c r="AP23" s="1433"/>
      <c r="AQ23" s="1433"/>
      <c r="AR23" s="1433"/>
    </row>
    <row r="24" spans="1:44" ht="16.5" customHeight="1" x14ac:dyDescent="0.25">
      <c r="A24" s="1415"/>
      <c r="B24" s="1415"/>
      <c r="C24" s="1416"/>
      <c r="D24" s="1417"/>
      <c r="E24" s="1417"/>
      <c r="F24" s="1417"/>
      <c r="G24" s="1418"/>
      <c r="H24" s="1444" t="s">
        <v>43</v>
      </c>
      <c r="I24" s="1444"/>
      <c r="J24" s="1444"/>
      <c r="K24" s="1444"/>
      <c r="L24" s="1444"/>
      <c r="M24" s="1444"/>
      <c r="N24" s="1444"/>
      <c r="O24" s="1444"/>
      <c r="P24" s="1444"/>
      <c r="Q24" s="1444"/>
      <c r="R24" s="1444"/>
      <c r="S24" s="1444"/>
      <c r="T24" s="1444"/>
      <c r="U24" s="1444"/>
      <c r="V24" s="1444"/>
      <c r="W24" s="1444"/>
      <c r="X24" s="1444"/>
      <c r="Y24" s="1444"/>
      <c r="Z24" s="1444"/>
      <c r="AA24" s="1444"/>
      <c r="AB24" s="1444"/>
      <c r="AC24" s="1444"/>
      <c r="AD24" s="1444"/>
      <c r="AE24" s="1444"/>
      <c r="AF24" s="1444"/>
      <c r="AG24" s="1444"/>
      <c r="AH24" s="1444"/>
      <c r="AI24" s="1444"/>
      <c r="AJ24" s="1444"/>
      <c r="AK24" s="1444"/>
      <c r="AL24" s="1444"/>
      <c r="AM24" s="1444"/>
      <c r="AN24" s="1444"/>
      <c r="AO24" s="1444"/>
      <c r="AP24" s="1444"/>
      <c r="AQ24" s="1444"/>
      <c r="AR24" s="1445"/>
    </row>
    <row r="25" spans="1:44" ht="16.5" customHeight="1" x14ac:dyDescent="0.2">
      <c r="A25" s="1415"/>
      <c r="B25" s="1415"/>
      <c r="C25" s="1416"/>
      <c r="D25" s="1417"/>
      <c r="E25" s="1417"/>
      <c r="F25" s="1417"/>
      <c r="G25" s="1418"/>
      <c r="H25" s="1431"/>
      <c r="I25" s="1432"/>
      <c r="J25" s="1432"/>
      <c r="K25" s="1432"/>
      <c r="L25" s="1432"/>
      <c r="M25" s="1432"/>
      <c r="N25" s="1432"/>
      <c r="O25" s="1432"/>
      <c r="P25" s="1432"/>
      <c r="Q25" s="1432"/>
      <c r="R25" s="1432"/>
      <c r="S25" s="1432"/>
      <c r="T25" s="1432"/>
      <c r="U25" s="1432"/>
      <c r="V25" s="1432"/>
      <c r="W25" s="1432"/>
      <c r="X25" s="1432"/>
      <c r="Y25" s="1432"/>
      <c r="Z25" s="1432"/>
      <c r="AA25" s="1432"/>
      <c r="AB25" s="1432"/>
      <c r="AC25" s="1432"/>
      <c r="AD25" s="1432"/>
      <c r="AE25" s="1432"/>
      <c r="AF25" s="1432"/>
      <c r="AG25" s="1432"/>
      <c r="AH25" s="1432"/>
      <c r="AI25" s="1432"/>
      <c r="AJ25" s="1432"/>
      <c r="AK25" s="1432"/>
      <c r="AL25" s="1432"/>
      <c r="AM25" s="1432"/>
      <c r="AN25" s="1432"/>
      <c r="AO25" s="1432"/>
      <c r="AP25" s="1432"/>
      <c r="AQ25" s="1432"/>
      <c r="AR25" s="1432"/>
    </row>
    <row r="26" spans="1:44" ht="16.5" customHeight="1" x14ac:dyDescent="0.2">
      <c r="A26" s="1415"/>
      <c r="B26" s="1415"/>
      <c r="C26" s="1416"/>
      <c r="D26" s="1417"/>
      <c r="E26" s="1417"/>
      <c r="F26" s="1417"/>
      <c r="G26" s="1418"/>
      <c r="H26" s="1431"/>
      <c r="I26" s="1432"/>
      <c r="J26" s="1432"/>
      <c r="K26" s="1432"/>
      <c r="L26" s="1432"/>
      <c r="M26" s="1432"/>
      <c r="N26" s="1432"/>
      <c r="O26" s="1432"/>
      <c r="P26" s="1432"/>
      <c r="Q26" s="1432"/>
      <c r="R26" s="1432"/>
      <c r="S26" s="1432"/>
      <c r="T26" s="1432"/>
      <c r="U26" s="1432"/>
      <c r="V26" s="1432"/>
      <c r="W26" s="1432"/>
      <c r="X26" s="1432"/>
      <c r="Y26" s="1432"/>
      <c r="Z26" s="1432"/>
      <c r="AA26" s="1432"/>
      <c r="AB26" s="1432"/>
      <c r="AC26" s="1432"/>
      <c r="AD26" s="1432"/>
      <c r="AE26" s="1432"/>
      <c r="AF26" s="1432"/>
      <c r="AG26" s="1432"/>
      <c r="AH26" s="1432"/>
      <c r="AI26" s="1432"/>
      <c r="AJ26" s="1432"/>
      <c r="AK26" s="1432"/>
      <c r="AL26" s="1432"/>
      <c r="AM26" s="1432"/>
      <c r="AN26" s="1432"/>
      <c r="AO26" s="1432"/>
      <c r="AP26" s="1432"/>
      <c r="AQ26" s="1432"/>
      <c r="AR26" s="1432"/>
    </row>
    <row r="27" spans="1:44" ht="16.5" customHeight="1" x14ac:dyDescent="0.2">
      <c r="A27" s="1415"/>
      <c r="B27" s="1415"/>
      <c r="C27" s="1416"/>
      <c r="D27" s="1417"/>
      <c r="E27" s="1417"/>
      <c r="F27" s="1417"/>
      <c r="G27" s="1418"/>
      <c r="H27" s="1432"/>
      <c r="I27" s="1432"/>
      <c r="J27" s="1432"/>
      <c r="K27" s="1432"/>
      <c r="L27" s="1432"/>
      <c r="M27" s="1432"/>
      <c r="N27" s="1432"/>
      <c r="O27" s="1432"/>
      <c r="P27" s="1432"/>
      <c r="Q27" s="1432"/>
      <c r="R27" s="1432"/>
      <c r="S27" s="1432"/>
      <c r="T27" s="1432"/>
      <c r="U27" s="1432"/>
      <c r="V27" s="1432"/>
      <c r="W27" s="1432"/>
      <c r="X27" s="1432"/>
      <c r="Y27" s="1432"/>
      <c r="Z27" s="1432"/>
      <c r="AA27" s="1432"/>
      <c r="AB27" s="1432"/>
      <c r="AC27" s="1432"/>
      <c r="AD27" s="1432"/>
      <c r="AE27" s="1432"/>
      <c r="AF27" s="1432"/>
      <c r="AG27" s="1432"/>
      <c r="AH27" s="1432"/>
      <c r="AI27" s="1432"/>
      <c r="AJ27" s="1432"/>
      <c r="AK27" s="1432"/>
      <c r="AL27" s="1432"/>
      <c r="AM27" s="1432"/>
      <c r="AN27" s="1432"/>
      <c r="AO27" s="1432"/>
      <c r="AP27" s="1432"/>
      <c r="AQ27" s="1432"/>
      <c r="AR27" s="1432"/>
    </row>
    <row r="28" spans="1:44" ht="16.5" customHeight="1" x14ac:dyDescent="0.2">
      <c r="A28" s="1415"/>
      <c r="B28" s="1415"/>
      <c r="C28" s="1416"/>
      <c r="D28" s="1417"/>
      <c r="E28" s="1417"/>
      <c r="F28" s="1417"/>
      <c r="G28" s="1418"/>
      <c r="H28" s="1431"/>
      <c r="I28" s="1431"/>
      <c r="J28" s="1431"/>
      <c r="K28" s="1431"/>
      <c r="L28" s="1431"/>
      <c r="M28" s="1431"/>
      <c r="N28" s="1431"/>
      <c r="O28" s="1431"/>
      <c r="P28" s="1431"/>
      <c r="Q28" s="1431"/>
      <c r="R28" s="1431"/>
      <c r="S28" s="1431"/>
      <c r="T28" s="1431"/>
      <c r="U28" s="1431"/>
      <c r="V28" s="1431"/>
      <c r="W28" s="1431"/>
      <c r="X28" s="1431"/>
      <c r="Y28" s="1431"/>
      <c r="Z28" s="1431"/>
      <c r="AA28" s="1431"/>
      <c r="AB28" s="1431"/>
      <c r="AC28" s="1431"/>
      <c r="AD28" s="1431"/>
      <c r="AE28" s="1431"/>
      <c r="AF28" s="1431"/>
      <c r="AG28" s="1431"/>
      <c r="AH28" s="1431"/>
      <c r="AI28" s="1431"/>
      <c r="AJ28" s="1431"/>
      <c r="AK28" s="1431"/>
      <c r="AL28" s="1431"/>
      <c r="AM28" s="1431"/>
      <c r="AN28" s="1431"/>
      <c r="AO28" s="1431"/>
      <c r="AP28" s="1431"/>
      <c r="AQ28" s="1431"/>
      <c r="AR28" s="1431"/>
    </row>
    <row r="29" spans="1:44" ht="16.5" customHeight="1" x14ac:dyDescent="0.2">
      <c r="A29" s="1415"/>
      <c r="B29" s="1415"/>
      <c r="C29" s="1416"/>
      <c r="D29" s="1417"/>
      <c r="E29" s="1417"/>
      <c r="F29" s="1417"/>
      <c r="G29" s="1418"/>
      <c r="H29" s="1432"/>
      <c r="I29" s="1432"/>
      <c r="J29" s="1432"/>
      <c r="K29" s="1432"/>
      <c r="L29" s="1432"/>
      <c r="M29" s="1432"/>
      <c r="N29" s="1432"/>
      <c r="O29" s="1432"/>
      <c r="P29" s="1432"/>
      <c r="Q29" s="1432"/>
      <c r="R29" s="1432"/>
      <c r="S29" s="1432"/>
      <c r="T29" s="1432"/>
      <c r="U29" s="1432"/>
      <c r="V29" s="1432"/>
      <c r="W29" s="1432"/>
      <c r="X29" s="1432"/>
      <c r="Y29" s="1432"/>
      <c r="Z29" s="1432"/>
      <c r="AA29" s="1432"/>
      <c r="AB29" s="1432"/>
      <c r="AC29" s="1432"/>
      <c r="AD29" s="1432"/>
      <c r="AE29" s="1432"/>
      <c r="AF29" s="1432"/>
      <c r="AG29" s="1432"/>
      <c r="AH29" s="1432"/>
      <c r="AI29" s="1432"/>
      <c r="AJ29" s="1432"/>
      <c r="AK29" s="1432"/>
      <c r="AL29" s="1432"/>
      <c r="AM29" s="1432"/>
      <c r="AN29" s="1432"/>
      <c r="AO29" s="1432"/>
      <c r="AP29" s="1432"/>
      <c r="AQ29" s="1432"/>
      <c r="AR29" s="1432"/>
    </row>
    <row r="30" spans="1:44" ht="16.5" customHeight="1" x14ac:dyDescent="0.2">
      <c r="A30" s="1415"/>
      <c r="B30" s="1415"/>
      <c r="C30" s="1416"/>
      <c r="D30" s="1417"/>
      <c r="E30" s="1417"/>
      <c r="F30" s="1417"/>
      <c r="G30" s="1418"/>
      <c r="H30" s="1431"/>
      <c r="I30" s="1432"/>
      <c r="J30" s="1432"/>
      <c r="K30" s="1432"/>
      <c r="L30" s="1432"/>
      <c r="M30" s="1432"/>
      <c r="N30" s="1432"/>
      <c r="O30" s="1432"/>
      <c r="P30" s="1432"/>
      <c r="Q30" s="1432"/>
      <c r="R30" s="1432"/>
      <c r="S30" s="1432"/>
      <c r="T30" s="1432"/>
      <c r="U30" s="1432"/>
      <c r="V30" s="1432"/>
      <c r="W30" s="1432"/>
      <c r="X30" s="1432"/>
      <c r="Y30" s="1432"/>
      <c r="Z30" s="1432"/>
      <c r="AA30" s="1432"/>
      <c r="AB30" s="1432"/>
      <c r="AC30" s="1432"/>
      <c r="AD30" s="1432"/>
      <c r="AE30" s="1432"/>
      <c r="AF30" s="1432"/>
      <c r="AG30" s="1432"/>
      <c r="AH30" s="1432"/>
      <c r="AI30" s="1432"/>
      <c r="AJ30" s="1432"/>
      <c r="AK30" s="1432"/>
      <c r="AL30" s="1432"/>
      <c r="AM30" s="1432"/>
      <c r="AN30" s="1432"/>
      <c r="AO30" s="1432"/>
      <c r="AP30" s="1432"/>
      <c r="AQ30" s="1432"/>
      <c r="AR30" s="1432"/>
    </row>
    <row r="31" spans="1:44" ht="16.5" customHeight="1" x14ac:dyDescent="0.2">
      <c r="A31" s="1415"/>
      <c r="B31" s="1415"/>
      <c r="C31" s="1416"/>
      <c r="D31" s="1417"/>
      <c r="E31" s="1417"/>
      <c r="F31" s="1417"/>
      <c r="G31" s="1418"/>
      <c r="H31" s="1431"/>
      <c r="I31" s="1432"/>
      <c r="J31" s="1432"/>
      <c r="K31" s="1432"/>
      <c r="L31" s="1432"/>
      <c r="M31" s="1432"/>
      <c r="N31" s="1432"/>
      <c r="O31" s="1432"/>
      <c r="P31" s="1432"/>
      <c r="Q31" s="1432"/>
      <c r="R31" s="1432"/>
      <c r="S31" s="1432"/>
      <c r="T31" s="1432"/>
      <c r="U31" s="1432"/>
      <c r="V31" s="1432"/>
      <c r="W31" s="1432"/>
      <c r="X31" s="1432"/>
      <c r="Y31" s="1432"/>
      <c r="Z31" s="1432"/>
      <c r="AA31" s="1432"/>
      <c r="AB31" s="1432"/>
      <c r="AC31" s="1432"/>
      <c r="AD31" s="1432"/>
      <c r="AE31" s="1432"/>
      <c r="AF31" s="1432"/>
      <c r="AG31" s="1432"/>
      <c r="AH31" s="1432"/>
      <c r="AI31" s="1432"/>
      <c r="AJ31" s="1432"/>
      <c r="AK31" s="1432"/>
      <c r="AL31" s="1432"/>
      <c r="AM31" s="1432"/>
      <c r="AN31" s="1432"/>
      <c r="AO31" s="1432"/>
      <c r="AP31" s="1432"/>
      <c r="AQ31" s="1432"/>
      <c r="AR31" s="1432"/>
    </row>
    <row r="32" spans="1:44" ht="16.5" customHeight="1" x14ac:dyDescent="0.2">
      <c r="A32" s="1415"/>
      <c r="B32" s="1415"/>
      <c r="C32" s="1416"/>
      <c r="D32" s="1417"/>
      <c r="E32" s="1417"/>
      <c r="F32" s="1417"/>
      <c r="G32" s="1418"/>
      <c r="H32" s="1446"/>
      <c r="I32" s="1447"/>
      <c r="J32" s="1447"/>
      <c r="K32" s="1447"/>
      <c r="L32" s="1447"/>
      <c r="M32" s="1447"/>
      <c r="N32" s="1447"/>
      <c r="O32" s="1447"/>
      <c r="P32" s="1447"/>
      <c r="Q32" s="1447"/>
      <c r="R32" s="1447"/>
      <c r="S32" s="1447"/>
      <c r="T32" s="1447"/>
      <c r="U32" s="1447"/>
      <c r="V32" s="1447"/>
      <c r="W32" s="1447"/>
      <c r="X32" s="1447"/>
      <c r="Y32" s="1447"/>
      <c r="Z32" s="1447"/>
      <c r="AA32" s="1447"/>
      <c r="AB32" s="1447"/>
      <c r="AC32" s="1447"/>
      <c r="AD32" s="1447"/>
      <c r="AE32" s="1447"/>
      <c r="AF32" s="1447"/>
      <c r="AG32" s="1447"/>
      <c r="AH32" s="1447"/>
      <c r="AI32" s="1447"/>
      <c r="AJ32" s="1447"/>
      <c r="AK32" s="1447"/>
      <c r="AL32" s="1447"/>
      <c r="AM32" s="1447"/>
      <c r="AN32" s="1447"/>
      <c r="AO32" s="1447"/>
      <c r="AP32" s="1447"/>
      <c r="AQ32" s="1447"/>
      <c r="AR32" s="1447"/>
    </row>
    <row r="33" spans="1:44" ht="16.5" customHeight="1" x14ac:dyDescent="0.2">
      <c r="A33" s="1415"/>
      <c r="B33" s="1415"/>
      <c r="C33" s="1416"/>
      <c r="D33" s="1417"/>
      <c r="E33" s="1417"/>
      <c r="F33" s="1417"/>
      <c r="G33" s="1418"/>
      <c r="H33" s="1431"/>
      <c r="I33" s="1432"/>
      <c r="J33" s="1432"/>
      <c r="K33" s="1432"/>
      <c r="L33" s="1432"/>
      <c r="M33" s="1432"/>
      <c r="N33" s="1432"/>
      <c r="O33" s="1432"/>
      <c r="P33" s="1432"/>
      <c r="Q33" s="1432"/>
      <c r="R33" s="1432"/>
      <c r="S33" s="1432"/>
      <c r="T33" s="1432"/>
      <c r="U33" s="1432"/>
      <c r="V33" s="1432"/>
      <c r="W33" s="1432"/>
      <c r="X33" s="1432"/>
      <c r="Y33" s="1432"/>
      <c r="Z33" s="1432"/>
      <c r="AA33" s="1432"/>
      <c r="AB33" s="1432"/>
      <c r="AC33" s="1432"/>
      <c r="AD33" s="1432"/>
      <c r="AE33" s="1432"/>
      <c r="AF33" s="1432"/>
      <c r="AG33" s="1432"/>
      <c r="AH33" s="1432"/>
      <c r="AI33" s="1432"/>
      <c r="AJ33" s="1432"/>
      <c r="AK33" s="1432"/>
      <c r="AL33" s="1432"/>
      <c r="AM33" s="1432"/>
      <c r="AN33" s="1432"/>
      <c r="AO33" s="1432"/>
      <c r="AP33" s="1432"/>
      <c r="AQ33" s="1432"/>
      <c r="AR33" s="1432"/>
    </row>
    <row r="34" spans="1:44" ht="16.5" customHeight="1" x14ac:dyDescent="0.2">
      <c r="A34" s="1415"/>
      <c r="B34" s="1415"/>
      <c r="C34" s="1416"/>
      <c r="D34" s="1417"/>
      <c r="E34" s="1417"/>
      <c r="F34" s="1417"/>
      <c r="G34" s="1418"/>
      <c r="H34" s="1432"/>
      <c r="I34" s="1432"/>
      <c r="J34" s="1432"/>
      <c r="K34" s="1432"/>
      <c r="L34" s="1432"/>
      <c r="M34" s="1432"/>
      <c r="N34" s="1432"/>
      <c r="O34" s="1432"/>
      <c r="P34" s="1432"/>
      <c r="Q34" s="1432"/>
      <c r="R34" s="1432"/>
      <c r="S34" s="1432"/>
      <c r="T34" s="1432"/>
      <c r="U34" s="1432"/>
      <c r="V34" s="1432"/>
      <c r="W34" s="1432"/>
      <c r="X34" s="1432"/>
      <c r="Y34" s="1432"/>
      <c r="Z34" s="1432"/>
      <c r="AA34" s="1432"/>
      <c r="AB34" s="1432"/>
      <c r="AC34" s="1432"/>
      <c r="AD34" s="1432"/>
      <c r="AE34" s="1432"/>
      <c r="AF34" s="1432"/>
      <c r="AG34" s="1432"/>
      <c r="AH34" s="1432"/>
      <c r="AI34" s="1432"/>
      <c r="AJ34" s="1432"/>
      <c r="AK34" s="1432"/>
      <c r="AL34" s="1432"/>
      <c r="AM34" s="1432"/>
      <c r="AN34" s="1432"/>
      <c r="AO34" s="1432"/>
      <c r="AP34" s="1432"/>
      <c r="AQ34" s="1432"/>
      <c r="AR34" s="1432"/>
    </row>
    <row r="35" spans="1:44" ht="16.5" customHeight="1" x14ac:dyDescent="0.2">
      <c r="A35" s="1415"/>
      <c r="B35" s="1415"/>
      <c r="C35" s="1416"/>
      <c r="D35" s="1417"/>
      <c r="E35" s="1417"/>
      <c r="F35" s="1417"/>
      <c r="G35" s="1418"/>
      <c r="H35" s="1433"/>
      <c r="I35" s="1433"/>
      <c r="J35" s="1433"/>
      <c r="K35" s="1433"/>
      <c r="L35" s="1433"/>
      <c r="M35" s="1433"/>
      <c r="N35" s="1433"/>
      <c r="O35" s="1433"/>
      <c r="P35" s="1433"/>
      <c r="Q35" s="1433"/>
      <c r="R35" s="1433"/>
      <c r="S35" s="1433"/>
      <c r="T35" s="1433"/>
      <c r="U35" s="1433"/>
      <c r="V35" s="1433"/>
      <c r="W35" s="1433"/>
      <c r="X35" s="1433"/>
      <c r="Y35" s="1433"/>
      <c r="Z35" s="1433"/>
      <c r="AA35" s="1433"/>
      <c r="AB35" s="1433"/>
      <c r="AC35" s="1433"/>
      <c r="AD35" s="1433"/>
      <c r="AE35" s="1433"/>
      <c r="AF35" s="1433"/>
      <c r="AG35" s="1433"/>
      <c r="AH35" s="1433"/>
      <c r="AI35" s="1433"/>
      <c r="AJ35" s="1433"/>
      <c r="AK35" s="1433"/>
      <c r="AL35" s="1433"/>
      <c r="AM35" s="1433"/>
      <c r="AN35" s="1433"/>
      <c r="AO35" s="1433"/>
      <c r="AP35" s="1433"/>
      <c r="AQ35" s="1433"/>
      <c r="AR35" s="1433"/>
    </row>
    <row r="36" spans="1:44" ht="16.5" customHeight="1" x14ac:dyDescent="0.2">
      <c r="A36" s="1415"/>
      <c r="B36" s="1415"/>
      <c r="C36" s="1416"/>
      <c r="D36" s="1417"/>
      <c r="E36" s="1417"/>
      <c r="F36" s="1417"/>
      <c r="G36" s="1418"/>
      <c r="H36" s="1433"/>
      <c r="I36" s="1433"/>
      <c r="J36" s="1433"/>
      <c r="K36" s="1433"/>
      <c r="L36" s="1433"/>
      <c r="M36" s="1433"/>
      <c r="N36" s="1433"/>
      <c r="O36" s="1433"/>
      <c r="P36" s="1433"/>
      <c r="Q36" s="1433"/>
      <c r="R36" s="1433"/>
      <c r="S36" s="1433"/>
      <c r="T36" s="1433"/>
      <c r="U36" s="1433"/>
      <c r="V36" s="1433"/>
      <c r="W36" s="1433"/>
      <c r="X36" s="1433"/>
      <c r="Y36" s="1433"/>
      <c r="Z36" s="1433"/>
      <c r="AA36" s="1433"/>
      <c r="AB36" s="1433"/>
      <c r="AC36" s="1433"/>
      <c r="AD36" s="1433"/>
      <c r="AE36" s="1433"/>
      <c r="AF36" s="1433"/>
      <c r="AG36" s="1433"/>
      <c r="AH36" s="1433"/>
      <c r="AI36" s="1433"/>
      <c r="AJ36" s="1433"/>
      <c r="AK36" s="1433"/>
      <c r="AL36" s="1433"/>
      <c r="AM36" s="1433"/>
      <c r="AN36" s="1433"/>
      <c r="AO36" s="1433"/>
      <c r="AP36" s="1433"/>
      <c r="AQ36" s="1433"/>
      <c r="AR36" s="1433"/>
    </row>
    <row r="37" spans="1:44" ht="16.5" customHeight="1" x14ac:dyDescent="0.2">
      <c r="A37" s="1415"/>
      <c r="B37" s="1415"/>
      <c r="C37" s="1416"/>
      <c r="D37" s="1417"/>
      <c r="E37" s="1417"/>
      <c r="F37" s="1417"/>
      <c r="G37" s="1418"/>
      <c r="H37" s="1433"/>
      <c r="I37" s="1433"/>
      <c r="J37" s="1433"/>
      <c r="K37" s="1433"/>
      <c r="L37" s="1433"/>
      <c r="M37" s="1433"/>
      <c r="N37" s="1433"/>
      <c r="O37" s="1433"/>
      <c r="P37" s="1433"/>
      <c r="Q37" s="1433"/>
      <c r="R37" s="1433"/>
      <c r="S37" s="1433"/>
      <c r="T37" s="1433"/>
      <c r="U37" s="1433"/>
      <c r="V37" s="1433"/>
      <c r="W37" s="1433"/>
      <c r="X37" s="1433"/>
      <c r="Y37" s="1433"/>
      <c r="Z37" s="1433"/>
      <c r="AA37" s="1433"/>
      <c r="AB37" s="1433"/>
      <c r="AC37" s="1433"/>
      <c r="AD37" s="1433"/>
      <c r="AE37" s="1433"/>
      <c r="AF37" s="1433"/>
      <c r="AG37" s="1433"/>
      <c r="AH37" s="1433"/>
      <c r="AI37" s="1433"/>
      <c r="AJ37" s="1433"/>
      <c r="AK37" s="1433"/>
      <c r="AL37" s="1433"/>
      <c r="AM37" s="1433"/>
      <c r="AN37" s="1433"/>
      <c r="AO37" s="1433"/>
      <c r="AP37" s="1433"/>
      <c r="AQ37" s="1433"/>
      <c r="AR37" s="1433"/>
    </row>
    <row r="38" spans="1:44" ht="16.5" x14ac:dyDescent="0.2">
      <c r="A38" s="28"/>
      <c r="B38" s="28"/>
      <c r="C38" s="440"/>
      <c r="D38" s="28"/>
      <c r="E38" s="28"/>
      <c r="F38" s="28"/>
      <c r="G38" s="440"/>
      <c r="H38" s="1433"/>
      <c r="I38" s="1433"/>
      <c r="J38" s="1433"/>
      <c r="K38" s="1433"/>
      <c r="L38" s="1433"/>
      <c r="M38" s="1433"/>
      <c r="N38" s="1433"/>
      <c r="O38" s="1433"/>
      <c r="P38" s="1433"/>
      <c r="Q38" s="1433"/>
      <c r="R38" s="1433"/>
      <c r="S38" s="1433"/>
      <c r="T38" s="1433"/>
      <c r="U38" s="1433"/>
      <c r="V38" s="1433"/>
      <c r="W38" s="1433"/>
      <c r="X38" s="1433"/>
      <c r="Y38" s="1433"/>
      <c r="Z38" s="1433"/>
      <c r="AA38" s="1433"/>
      <c r="AB38" s="1433"/>
      <c r="AC38" s="1433"/>
      <c r="AD38" s="1433"/>
      <c r="AE38" s="1433"/>
      <c r="AF38" s="1433"/>
      <c r="AG38" s="1433"/>
      <c r="AH38" s="1433"/>
      <c r="AI38" s="1433"/>
      <c r="AJ38" s="1433"/>
      <c r="AK38" s="1433"/>
      <c r="AL38" s="1433"/>
      <c r="AM38" s="1433"/>
      <c r="AN38" s="1433"/>
      <c r="AO38" s="1433"/>
      <c r="AP38" s="1433"/>
      <c r="AQ38" s="1433"/>
      <c r="AR38" s="1433"/>
    </row>
    <row r="39" spans="1:44" ht="16.5" x14ac:dyDescent="0.2">
      <c r="A39" s="28"/>
      <c r="B39" s="28"/>
      <c r="C39" s="440"/>
      <c r="D39" s="28"/>
      <c r="E39" s="28"/>
      <c r="F39" s="28"/>
      <c r="G39" s="440"/>
      <c r="H39" s="1433"/>
      <c r="I39" s="1433"/>
      <c r="J39" s="1433"/>
      <c r="K39" s="1433"/>
      <c r="L39" s="1433"/>
      <c r="M39" s="1433"/>
      <c r="N39" s="1433"/>
      <c r="O39" s="1433"/>
      <c r="P39" s="1433"/>
      <c r="Q39" s="1433"/>
      <c r="R39" s="1433"/>
      <c r="S39" s="1433"/>
      <c r="T39" s="1433"/>
      <c r="U39" s="1433"/>
      <c r="V39" s="1433"/>
      <c r="W39" s="1433"/>
      <c r="X39" s="1433"/>
      <c r="Y39" s="1433"/>
      <c r="Z39" s="1433"/>
      <c r="AA39" s="1433"/>
      <c r="AB39" s="1433"/>
      <c r="AC39" s="1433"/>
      <c r="AD39" s="1433"/>
      <c r="AE39" s="1433"/>
      <c r="AF39" s="1433"/>
      <c r="AG39" s="1433"/>
      <c r="AH39" s="1433"/>
      <c r="AI39" s="1433"/>
      <c r="AJ39" s="1433"/>
      <c r="AK39" s="1433"/>
      <c r="AL39" s="1433"/>
      <c r="AM39" s="1433"/>
      <c r="AN39" s="1433"/>
      <c r="AO39" s="1433"/>
      <c r="AP39" s="1433"/>
      <c r="AQ39" s="1433"/>
      <c r="AR39" s="1433"/>
    </row>
    <row r="40" spans="1:44" ht="16.5" x14ac:dyDescent="0.2">
      <c r="A40" s="28"/>
      <c r="B40" s="28"/>
      <c r="C40" s="440"/>
      <c r="D40" s="28"/>
      <c r="E40" s="28"/>
      <c r="F40" s="28"/>
      <c r="G40" s="440"/>
      <c r="H40" s="1433"/>
      <c r="I40" s="1433"/>
      <c r="J40" s="1433"/>
      <c r="K40" s="1433"/>
      <c r="L40" s="1433"/>
      <c r="M40" s="1433"/>
      <c r="N40" s="1433"/>
      <c r="O40" s="1433"/>
      <c r="P40" s="1433"/>
      <c r="Q40" s="1433"/>
      <c r="R40" s="1433"/>
      <c r="S40" s="1433"/>
      <c r="T40" s="1433"/>
      <c r="U40" s="1433"/>
      <c r="V40" s="1433"/>
      <c r="W40" s="1433"/>
      <c r="X40" s="1433"/>
      <c r="Y40" s="1433"/>
      <c r="Z40" s="1433"/>
      <c r="AA40" s="1433"/>
      <c r="AB40" s="1433"/>
      <c r="AC40" s="1433"/>
      <c r="AD40" s="1433"/>
      <c r="AE40" s="1433"/>
      <c r="AF40" s="1433"/>
      <c r="AG40" s="1433"/>
      <c r="AH40" s="1433"/>
      <c r="AI40" s="1433"/>
      <c r="AJ40" s="1433"/>
      <c r="AK40" s="1433"/>
      <c r="AL40" s="1433"/>
      <c r="AM40" s="1433"/>
      <c r="AN40" s="1433"/>
      <c r="AO40" s="1433"/>
      <c r="AP40" s="1433"/>
      <c r="AQ40" s="1433"/>
      <c r="AR40" s="1433"/>
    </row>
    <row r="41" spans="1:44" ht="16.5" x14ac:dyDescent="0.2">
      <c r="A41" s="28"/>
      <c r="B41" s="28"/>
      <c r="C41" s="440"/>
      <c r="D41" s="28"/>
      <c r="E41" s="28"/>
      <c r="F41" s="28"/>
      <c r="G41" s="440"/>
      <c r="H41" s="1433"/>
      <c r="I41" s="1433"/>
      <c r="J41" s="1433"/>
      <c r="K41" s="1433"/>
      <c r="L41" s="1433"/>
      <c r="M41" s="1433"/>
      <c r="N41" s="1433"/>
      <c r="O41" s="1433"/>
      <c r="P41" s="1433"/>
      <c r="Q41" s="1433"/>
      <c r="R41" s="1433"/>
      <c r="S41" s="1433"/>
      <c r="T41" s="1433"/>
      <c r="U41" s="1433"/>
      <c r="V41" s="1433"/>
      <c r="W41" s="1433"/>
      <c r="X41" s="1433"/>
      <c r="Y41" s="1433"/>
      <c r="Z41" s="1433"/>
      <c r="AA41" s="1433"/>
      <c r="AB41" s="1433"/>
      <c r="AC41" s="1433"/>
      <c r="AD41" s="1433"/>
      <c r="AE41" s="1433"/>
      <c r="AF41" s="1433"/>
      <c r="AG41" s="1433"/>
      <c r="AH41" s="1433"/>
      <c r="AI41" s="1433"/>
      <c r="AJ41" s="1433"/>
      <c r="AK41" s="1433"/>
      <c r="AL41" s="1433"/>
      <c r="AM41" s="1433"/>
      <c r="AN41" s="1433"/>
      <c r="AO41" s="1433"/>
      <c r="AP41" s="1433"/>
      <c r="AQ41" s="1433"/>
      <c r="AR41" s="1433"/>
    </row>
    <row r="42" spans="1:44" ht="16.5" x14ac:dyDescent="0.2">
      <c r="A42" s="28"/>
      <c r="B42" s="28"/>
      <c r="C42" s="440"/>
      <c r="D42" s="28"/>
      <c r="E42" s="28"/>
      <c r="F42" s="28"/>
      <c r="G42" s="440"/>
      <c r="H42" s="1433"/>
      <c r="I42" s="1433"/>
      <c r="J42" s="1433"/>
      <c r="K42" s="1433"/>
      <c r="L42" s="1433"/>
      <c r="M42" s="1433"/>
      <c r="N42" s="1433"/>
      <c r="O42" s="1433"/>
      <c r="P42" s="1433"/>
      <c r="Q42" s="1433"/>
      <c r="R42" s="1433"/>
      <c r="S42" s="1433"/>
      <c r="T42" s="1433"/>
      <c r="U42" s="1433"/>
      <c r="V42" s="1433"/>
      <c r="W42" s="1433"/>
      <c r="X42" s="1433"/>
      <c r="Y42" s="1433"/>
      <c r="Z42" s="1433"/>
      <c r="AA42" s="1433"/>
      <c r="AB42" s="1433"/>
      <c r="AC42" s="1433"/>
      <c r="AD42" s="1433"/>
      <c r="AE42" s="1433"/>
      <c r="AF42" s="1433"/>
      <c r="AG42" s="1433"/>
      <c r="AH42" s="1433"/>
      <c r="AI42" s="1433"/>
      <c r="AJ42" s="1433"/>
      <c r="AK42" s="1433"/>
      <c r="AL42" s="1433"/>
      <c r="AM42" s="1433"/>
      <c r="AN42" s="1433"/>
      <c r="AO42" s="1433"/>
      <c r="AP42" s="1433"/>
      <c r="AQ42" s="1433"/>
      <c r="AR42" s="1433"/>
    </row>
    <row r="43" spans="1:44" ht="16.5" x14ac:dyDescent="0.2">
      <c r="A43" s="28"/>
      <c r="B43" s="28"/>
      <c r="C43" s="440"/>
      <c r="D43" s="28"/>
      <c r="E43" s="28"/>
      <c r="F43" s="28"/>
      <c r="G43" s="440"/>
      <c r="H43" s="1433"/>
      <c r="I43" s="1433"/>
      <c r="J43" s="1433"/>
      <c r="K43" s="1433"/>
      <c r="L43" s="1433"/>
      <c r="M43" s="1433"/>
      <c r="N43" s="1433"/>
      <c r="O43" s="1433"/>
      <c r="P43" s="1433"/>
      <c r="Q43" s="1433"/>
      <c r="R43" s="1433"/>
      <c r="S43" s="1433"/>
      <c r="T43" s="1433"/>
      <c r="U43" s="1433"/>
      <c r="V43" s="1433"/>
      <c r="W43" s="1433"/>
      <c r="X43" s="1433"/>
      <c r="Y43" s="1433"/>
      <c r="Z43" s="1433"/>
      <c r="AA43" s="1433"/>
      <c r="AB43" s="1433"/>
      <c r="AC43" s="1433"/>
      <c r="AD43" s="1433"/>
      <c r="AE43" s="1433"/>
      <c r="AF43" s="1433"/>
      <c r="AG43" s="1433"/>
      <c r="AH43" s="1433"/>
      <c r="AI43" s="1433"/>
      <c r="AJ43" s="1433"/>
      <c r="AK43" s="1433"/>
      <c r="AL43" s="1433"/>
      <c r="AM43" s="1433"/>
      <c r="AN43" s="1433"/>
      <c r="AO43" s="1433"/>
      <c r="AP43" s="1433"/>
      <c r="AQ43" s="1433"/>
      <c r="AR43" s="1433"/>
    </row>
    <row r="44" spans="1:44" ht="16.5" x14ac:dyDescent="0.2">
      <c r="A44" s="28"/>
      <c r="B44" s="28"/>
      <c r="C44" s="440"/>
      <c r="D44" s="28"/>
      <c r="E44" s="28"/>
      <c r="F44" s="28"/>
      <c r="G44" s="440"/>
      <c r="H44" s="1433"/>
      <c r="I44" s="1433"/>
      <c r="J44" s="1433"/>
      <c r="K44" s="1433"/>
      <c r="L44" s="1433"/>
      <c r="M44" s="1433"/>
      <c r="N44" s="1433"/>
      <c r="O44" s="1433"/>
      <c r="P44" s="1433"/>
      <c r="Q44" s="1433"/>
      <c r="R44" s="1433"/>
      <c r="S44" s="1433"/>
      <c r="T44" s="1433"/>
      <c r="U44" s="1433"/>
      <c r="V44" s="1433"/>
      <c r="W44" s="1433"/>
      <c r="X44" s="1433"/>
      <c r="Y44" s="1433"/>
      <c r="Z44" s="1433"/>
      <c r="AA44" s="1433"/>
      <c r="AB44" s="1433"/>
      <c r="AC44" s="1433"/>
      <c r="AD44" s="1433"/>
      <c r="AE44" s="1433"/>
      <c r="AF44" s="1433"/>
      <c r="AG44" s="1433"/>
      <c r="AH44" s="1433"/>
      <c r="AI44" s="1433"/>
      <c r="AJ44" s="1433"/>
      <c r="AK44" s="1433"/>
      <c r="AL44" s="1433"/>
      <c r="AM44" s="1433"/>
      <c r="AN44" s="1433"/>
      <c r="AO44" s="1433"/>
      <c r="AP44" s="1433"/>
      <c r="AQ44" s="1433"/>
      <c r="AR44" s="1433"/>
    </row>
    <row r="45" spans="1:44" ht="16.5" x14ac:dyDescent="0.2">
      <c r="A45" s="28"/>
      <c r="B45" s="28"/>
      <c r="C45" s="440"/>
      <c r="D45" s="28"/>
      <c r="E45" s="28"/>
      <c r="F45" s="28"/>
      <c r="G45" s="440"/>
      <c r="H45" s="1433"/>
      <c r="I45" s="1433"/>
      <c r="J45" s="1433"/>
      <c r="K45" s="1433"/>
      <c r="L45" s="1433"/>
      <c r="M45" s="1433"/>
      <c r="N45" s="1433"/>
      <c r="O45" s="1433"/>
      <c r="P45" s="1433"/>
      <c r="Q45" s="1433"/>
      <c r="R45" s="1433"/>
      <c r="S45" s="1433"/>
      <c r="T45" s="1433"/>
      <c r="U45" s="1433"/>
      <c r="V45" s="1433"/>
      <c r="W45" s="1433"/>
      <c r="X45" s="1433"/>
      <c r="Y45" s="1433"/>
      <c r="Z45" s="1433"/>
      <c r="AA45" s="1433"/>
      <c r="AB45" s="1433"/>
      <c r="AC45" s="1433"/>
      <c r="AD45" s="1433"/>
      <c r="AE45" s="1433"/>
      <c r="AF45" s="1433"/>
      <c r="AG45" s="1433"/>
      <c r="AH45" s="1433"/>
      <c r="AI45" s="1433"/>
      <c r="AJ45" s="1433"/>
      <c r="AK45" s="1433"/>
      <c r="AL45" s="1433"/>
      <c r="AM45" s="1433"/>
      <c r="AN45" s="1433"/>
      <c r="AO45" s="1433"/>
      <c r="AP45" s="1433"/>
      <c r="AQ45" s="1433"/>
      <c r="AR45" s="1433"/>
    </row>
    <row r="46" spans="1:44" ht="16.5" x14ac:dyDescent="0.2">
      <c r="A46" s="28"/>
      <c r="B46" s="28"/>
      <c r="C46" s="440"/>
      <c r="D46" s="28"/>
      <c r="E46" s="28"/>
      <c r="F46" s="28"/>
      <c r="G46" s="440"/>
      <c r="H46" s="1433"/>
      <c r="I46" s="1433"/>
      <c r="J46" s="1433"/>
      <c r="K46" s="1433"/>
      <c r="L46" s="1433"/>
      <c r="M46" s="1433"/>
      <c r="N46" s="1433"/>
      <c r="O46" s="1433"/>
      <c r="P46" s="1433"/>
      <c r="Q46" s="1433"/>
      <c r="R46" s="1433"/>
      <c r="S46" s="1433"/>
      <c r="T46" s="1433"/>
      <c r="U46" s="1433"/>
      <c r="V46" s="1433"/>
      <c r="W46" s="1433"/>
      <c r="X46" s="1433"/>
      <c r="Y46" s="1433"/>
      <c r="Z46" s="1433"/>
      <c r="AA46" s="1433"/>
      <c r="AB46" s="1433"/>
      <c r="AC46" s="1433"/>
      <c r="AD46" s="1433"/>
      <c r="AE46" s="1433"/>
      <c r="AF46" s="1433"/>
      <c r="AG46" s="1433"/>
      <c r="AH46" s="1433"/>
      <c r="AI46" s="1433"/>
      <c r="AJ46" s="1433"/>
      <c r="AK46" s="1433"/>
      <c r="AL46" s="1433"/>
      <c r="AM46" s="1433"/>
      <c r="AN46" s="1433"/>
      <c r="AO46" s="1433"/>
      <c r="AP46" s="1433"/>
      <c r="AQ46" s="1433"/>
      <c r="AR46" s="1433"/>
    </row>
    <row r="47" spans="1:44" ht="16.5" x14ac:dyDescent="0.2">
      <c r="A47" s="28"/>
      <c r="B47" s="28"/>
      <c r="C47" s="440"/>
      <c r="D47" s="28"/>
      <c r="E47" s="28"/>
      <c r="F47" s="28"/>
      <c r="G47" s="440"/>
      <c r="H47" s="1433"/>
      <c r="I47" s="1433"/>
      <c r="J47" s="1433"/>
      <c r="K47" s="1433"/>
      <c r="L47" s="1433"/>
      <c r="M47" s="1433"/>
      <c r="N47" s="1433"/>
      <c r="O47" s="1433"/>
      <c r="P47" s="1433"/>
      <c r="Q47" s="1433"/>
      <c r="R47" s="1433"/>
      <c r="S47" s="1433"/>
      <c r="T47" s="1433"/>
      <c r="U47" s="1433"/>
      <c r="V47" s="1433"/>
      <c r="W47" s="1433"/>
      <c r="X47" s="1433"/>
      <c r="Y47" s="1433"/>
      <c r="Z47" s="1433"/>
      <c r="AA47" s="1433"/>
      <c r="AB47" s="1433"/>
      <c r="AC47" s="1433"/>
      <c r="AD47" s="1433"/>
      <c r="AE47" s="1433"/>
      <c r="AF47" s="1433"/>
      <c r="AG47" s="1433"/>
      <c r="AH47" s="1433"/>
      <c r="AI47" s="1433"/>
      <c r="AJ47" s="1433"/>
      <c r="AK47" s="1433"/>
      <c r="AL47" s="1433"/>
      <c r="AM47" s="1433"/>
      <c r="AN47" s="1433"/>
      <c r="AO47" s="1433"/>
      <c r="AP47" s="1433"/>
      <c r="AQ47" s="1433"/>
      <c r="AR47" s="1433"/>
    </row>
    <row r="48" spans="1:44" ht="16.5" x14ac:dyDescent="0.2">
      <c r="A48" s="28"/>
      <c r="B48" s="28"/>
      <c r="C48" s="440"/>
      <c r="D48" s="28"/>
      <c r="E48" s="28"/>
      <c r="F48" s="28"/>
      <c r="G48" s="440"/>
      <c r="H48" s="1433"/>
      <c r="I48" s="1433"/>
      <c r="J48" s="1433"/>
      <c r="K48" s="1433"/>
      <c r="L48" s="1433"/>
      <c r="M48" s="1433"/>
      <c r="N48" s="1433"/>
      <c r="O48" s="1433"/>
      <c r="P48" s="1433"/>
      <c r="Q48" s="1433"/>
      <c r="R48" s="1433"/>
      <c r="S48" s="1433"/>
      <c r="T48" s="1433"/>
      <c r="U48" s="1433"/>
      <c r="V48" s="1433"/>
      <c r="W48" s="1433"/>
      <c r="X48" s="1433"/>
      <c r="Y48" s="1433"/>
      <c r="Z48" s="1433"/>
      <c r="AA48" s="1433"/>
      <c r="AB48" s="1433"/>
      <c r="AC48" s="1433"/>
      <c r="AD48" s="1433"/>
      <c r="AE48" s="1433"/>
      <c r="AF48" s="1433"/>
      <c r="AG48" s="1433"/>
      <c r="AH48" s="1433"/>
      <c r="AI48" s="1433"/>
      <c r="AJ48" s="1433"/>
      <c r="AK48" s="1433"/>
      <c r="AL48" s="1433"/>
      <c r="AM48" s="1433"/>
      <c r="AN48" s="1433"/>
      <c r="AO48" s="1433"/>
      <c r="AP48" s="1433"/>
      <c r="AQ48" s="1433"/>
      <c r="AR48" s="1433"/>
    </row>
    <row r="49" spans="1:44" ht="16.5" x14ac:dyDescent="0.2">
      <c r="A49" s="28"/>
      <c r="B49" s="28"/>
      <c r="C49" s="440"/>
      <c r="D49" s="28"/>
      <c r="E49" s="28"/>
      <c r="F49" s="28"/>
      <c r="G49" s="440"/>
      <c r="H49" s="1433"/>
      <c r="I49" s="1433"/>
      <c r="J49" s="1433"/>
      <c r="K49" s="1433"/>
      <c r="L49" s="1433"/>
      <c r="M49" s="1433"/>
      <c r="N49" s="1433"/>
      <c r="O49" s="1433"/>
      <c r="P49" s="1433"/>
      <c r="Q49" s="1433"/>
      <c r="R49" s="1433"/>
      <c r="S49" s="1433"/>
      <c r="T49" s="1433"/>
      <c r="U49" s="1433"/>
      <c r="V49" s="1433"/>
      <c r="W49" s="1433"/>
      <c r="X49" s="1433"/>
      <c r="Y49" s="1433"/>
      <c r="Z49" s="1433"/>
      <c r="AA49" s="1433"/>
      <c r="AB49" s="1433"/>
      <c r="AC49" s="1433"/>
      <c r="AD49" s="1433"/>
      <c r="AE49" s="1433"/>
      <c r="AF49" s="1433"/>
      <c r="AG49" s="1433"/>
      <c r="AH49" s="1433"/>
      <c r="AI49" s="1433"/>
      <c r="AJ49" s="1433"/>
      <c r="AK49" s="1433"/>
      <c r="AL49" s="1433"/>
      <c r="AM49" s="1433"/>
      <c r="AN49" s="1433"/>
      <c r="AO49" s="1433"/>
      <c r="AP49" s="1433"/>
      <c r="AQ49" s="1433"/>
      <c r="AR49" s="1433"/>
    </row>
    <row r="50" spans="1:44" ht="16.5" x14ac:dyDescent="0.2">
      <c r="A50" s="28"/>
      <c r="B50" s="28"/>
      <c r="C50" s="440"/>
      <c r="D50" s="28"/>
      <c r="E50" s="28"/>
      <c r="F50" s="28"/>
      <c r="G50" s="440"/>
      <c r="H50" s="1433"/>
      <c r="I50" s="1433"/>
      <c r="J50" s="1433"/>
      <c r="K50" s="1433"/>
      <c r="L50" s="1433"/>
      <c r="M50" s="1433"/>
      <c r="N50" s="1433"/>
      <c r="O50" s="1433"/>
      <c r="P50" s="1433"/>
      <c r="Q50" s="1433"/>
      <c r="R50" s="1433"/>
      <c r="S50" s="1433"/>
      <c r="T50" s="1433"/>
      <c r="U50" s="1433"/>
      <c r="V50" s="1433"/>
      <c r="W50" s="1433"/>
      <c r="X50" s="1433"/>
      <c r="Y50" s="1433"/>
      <c r="Z50" s="1433"/>
      <c r="AA50" s="1433"/>
      <c r="AB50" s="1433"/>
      <c r="AC50" s="1433"/>
      <c r="AD50" s="1433"/>
      <c r="AE50" s="1433"/>
      <c r="AF50" s="1433"/>
      <c r="AG50" s="1433"/>
      <c r="AH50" s="1433"/>
      <c r="AI50" s="1433"/>
      <c r="AJ50" s="1433"/>
      <c r="AK50" s="1433"/>
      <c r="AL50" s="1433"/>
      <c r="AM50" s="1433"/>
      <c r="AN50" s="1433"/>
      <c r="AO50" s="1433"/>
      <c r="AP50" s="1433"/>
      <c r="AQ50" s="1433"/>
      <c r="AR50" s="1433"/>
    </row>
    <row r="51" spans="1:44" ht="16.5" x14ac:dyDescent="0.2">
      <c r="A51" s="28"/>
      <c r="B51" s="28"/>
      <c r="C51" s="440"/>
      <c r="D51" s="28"/>
      <c r="E51" s="28"/>
      <c r="F51" s="28"/>
      <c r="G51" s="440"/>
      <c r="H51" s="1433"/>
      <c r="I51" s="1433"/>
      <c r="J51" s="1433"/>
      <c r="K51" s="1433"/>
      <c r="L51" s="1433"/>
      <c r="M51" s="1433"/>
      <c r="N51" s="1433"/>
      <c r="O51" s="1433"/>
      <c r="P51" s="1433"/>
      <c r="Q51" s="1433"/>
      <c r="R51" s="1433"/>
      <c r="S51" s="1433"/>
      <c r="T51" s="1433"/>
      <c r="U51" s="1433"/>
      <c r="V51" s="1433"/>
      <c r="W51" s="1433"/>
      <c r="X51" s="1433"/>
      <c r="Y51" s="1433"/>
      <c r="Z51" s="1433"/>
      <c r="AA51" s="1433"/>
      <c r="AB51" s="1433"/>
      <c r="AC51" s="1433"/>
      <c r="AD51" s="1433"/>
      <c r="AE51" s="1433"/>
      <c r="AF51" s="1433"/>
      <c r="AG51" s="1433"/>
      <c r="AH51" s="1433"/>
      <c r="AI51" s="1433"/>
      <c r="AJ51" s="1433"/>
      <c r="AK51" s="1433"/>
      <c r="AL51" s="1433"/>
      <c r="AM51" s="1433"/>
      <c r="AN51" s="1433"/>
      <c r="AO51" s="1433"/>
      <c r="AP51" s="1433"/>
      <c r="AQ51" s="1433"/>
      <c r="AR51" s="1433"/>
    </row>
    <row r="52" spans="1:44" ht="16.5" x14ac:dyDescent="0.25">
      <c r="A52" s="28"/>
      <c r="B52" s="28"/>
      <c r="C52" s="440"/>
      <c r="D52" s="28"/>
      <c r="E52" s="28"/>
      <c r="F52" s="28"/>
      <c r="G52" s="440"/>
      <c r="H52" s="1448" t="s">
        <v>360</v>
      </c>
      <c r="I52" s="1449"/>
      <c r="J52" s="1449"/>
      <c r="K52" s="1449"/>
      <c r="L52" s="1449"/>
      <c r="M52" s="1449"/>
      <c r="N52" s="1449"/>
      <c r="O52" s="1449"/>
      <c r="P52" s="1449"/>
      <c r="Q52" s="1449"/>
      <c r="R52" s="1449"/>
      <c r="S52" s="1449"/>
      <c r="T52" s="1449"/>
      <c r="U52" s="1449"/>
      <c r="V52" s="1449"/>
      <c r="W52" s="1449"/>
      <c r="X52" s="1449"/>
      <c r="Y52" s="1449"/>
      <c r="Z52" s="1449"/>
      <c r="AA52" s="1449"/>
      <c r="AB52" s="1449"/>
      <c r="AC52" s="1449"/>
      <c r="AD52" s="1449"/>
      <c r="AE52" s="1449"/>
      <c r="AF52" s="1449"/>
      <c r="AG52" s="1449"/>
      <c r="AH52" s="1449"/>
      <c r="AI52" s="1449"/>
      <c r="AJ52" s="1449"/>
      <c r="AK52" s="1449"/>
      <c r="AL52" s="1449"/>
      <c r="AM52" s="1449"/>
      <c r="AN52" s="1449"/>
      <c r="AO52" s="1449"/>
      <c r="AP52" s="1449"/>
      <c r="AQ52" s="1449"/>
      <c r="AR52" s="1450"/>
    </row>
    <row r="53" spans="1:44" ht="36.75" customHeight="1" x14ac:dyDescent="0.2">
      <c r="A53" s="28"/>
      <c r="B53" s="28"/>
      <c r="C53" s="440"/>
      <c r="D53" s="28"/>
      <c r="E53" s="28"/>
      <c r="F53" s="28"/>
      <c r="G53" s="440"/>
      <c r="H53" s="1451"/>
      <c r="I53" s="1452"/>
      <c r="J53" s="1452"/>
      <c r="K53" s="1452"/>
      <c r="L53" s="1452"/>
      <c r="M53" s="1452"/>
      <c r="N53" s="1452"/>
      <c r="O53" s="1452"/>
      <c r="P53" s="1452"/>
      <c r="Q53" s="1452"/>
      <c r="R53" s="1452"/>
      <c r="S53" s="1452"/>
      <c r="T53" s="1452"/>
      <c r="U53" s="1452"/>
      <c r="V53" s="1452"/>
      <c r="W53" s="1452"/>
      <c r="X53" s="1452"/>
      <c r="Y53" s="1452"/>
      <c r="Z53" s="1452"/>
      <c r="AA53" s="1452"/>
      <c r="AB53" s="1452"/>
      <c r="AC53" s="1452"/>
      <c r="AD53" s="1452"/>
      <c r="AE53" s="1452"/>
      <c r="AF53" s="1452"/>
      <c r="AG53" s="1452"/>
      <c r="AH53" s="1452"/>
      <c r="AI53" s="1452"/>
      <c r="AJ53" s="1452"/>
      <c r="AK53" s="1452"/>
      <c r="AL53" s="1452"/>
      <c r="AM53" s="1452"/>
      <c r="AN53" s="1452"/>
      <c r="AO53" s="1452"/>
      <c r="AP53" s="1452"/>
      <c r="AQ53" s="1452"/>
      <c r="AR53" s="1452"/>
    </row>
    <row r="54" spans="1:44" ht="14.25" x14ac:dyDescent="0.2">
      <c r="A54" s="28"/>
      <c r="B54" s="28"/>
      <c r="C54" s="440"/>
      <c r="D54" s="28"/>
      <c r="E54" s="28"/>
      <c r="F54" s="28"/>
      <c r="G54" s="440"/>
      <c r="H54" s="1451"/>
      <c r="I54" s="1452"/>
      <c r="J54" s="1452"/>
      <c r="K54" s="1452"/>
      <c r="L54" s="1452"/>
      <c r="M54" s="1452"/>
      <c r="N54" s="1452"/>
      <c r="O54" s="1452"/>
      <c r="P54" s="1452"/>
      <c r="Q54" s="1452"/>
      <c r="R54" s="1452"/>
      <c r="S54" s="1452"/>
      <c r="T54" s="1452"/>
      <c r="U54" s="1452"/>
      <c r="V54" s="1452"/>
      <c r="W54" s="1452"/>
      <c r="X54" s="1452"/>
      <c r="Y54" s="1452"/>
      <c r="Z54" s="1452"/>
      <c r="AA54" s="1452"/>
      <c r="AB54" s="1452"/>
      <c r="AC54" s="1452"/>
      <c r="AD54" s="1452"/>
      <c r="AE54" s="1452"/>
      <c r="AF54" s="1452"/>
      <c r="AG54" s="1452"/>
      <c r="AH54" s="1452"/>
      <c r="AI54" s="1452"/>
      <c r="AJ54" s="1452"/>
      <c r="AK54" s="1452"/>
      <c r="AL54" s="1452"/>
      <c r="AM54" s="1452"/>
      <c r="AN54" s="1452"/>
      <c r="AO54" s="1452"/>
      <c r="AP54" s="1452"/>
      <c r="AQ54" s="1452"/>
      <c r="AR54" s="1452"/>
    </row>
    <row r="55" spans="1:44" ht="14.25" x14ac:dyDescent="0.2">
      <c r="A55" s="28"/>
      <c r="B55" s="28"/>
      <c r="C55" s="440"/>
      <c r="D55" s="28"/>
      <c r="E55" s="28"/>
      <c r="F55" s="28"/>
      <c r="G55" s="440"/>
      <c r="H55" s="1451"/>
      <c r="I55" s="1452"/>
      <c r="J55" s="1452"/>
      <c r="K55" s="1452"/>
      <c r="L55" s="1452"/>
      <c r="M55" s="1452"/>
      <c r="N55" s="1452"/>
      <c r="O55" s="1452"/>
      <c r="P55" s="1452"/>
      <c r="Q55" s="1452"/>
      <c r="R55" s="1452"/>
      <c r="S55" s="1452"/>
      <c r="T55" s="1452"/>
      <c r="U55" s="1452"/>
      <c r="V55" s="1452"/>
      <c r="W55" s="1452"/>
      <c r="X55" s="1452"/>
      <c r="Y55" s="1452"/>
      <c r="Z55" s="1452"/>
      <c r="AA55" s="1452"/>
      <c r="AB55" s="1452"/>
      <c r="AC55" s="1452"/>
      <c r="AD55" s="1452"/>
      <c r="AE55" s="1452"/>
      <c r="AF55" s="1452"/>
      <c r="AG55" s="1452"/>
      <c r="AH55" s="1452"/>
      <c r="AI55" s="1452"/>
      <c r="AJ55" s="1452"/>
      <c r="AK55" s="1452"/>
      <c r="AL55" s="1452"/>
      <c r="AM55" s="1452"/>
      <c r="AN55" s="1452"/>
      <c r="AO55" s="1452"/>
      <c r="AP55" s="1452"/>
      <c r="AQ55" s="1452"/>
      <c r="AR55" s="1452"/>
    </row>
    <row r="56" spans="1:44" ht="14.25" x14ac:dyDescent="0.2">
      <c r="A56" s="28"/>
      <c r="B56" s="28"/>
      <c r="C56" s="440"/>
      <c r="D56" s="28"/>
      <c r="E56" s="28"/>
      <c r="F56" s="28"/>
      <c r="G56" s="440"/>
      <c r="H56" s="1451"/>
      <c r="I56" s="1452"/>
      <c r="J56" s="1452"/>
      <c r="K56" s="1452"/>
      <c r="L56" s="1452"/>
      <c r="M56" s="1452"/>
      <c r="N56" s="1452"/>
      <c r="O56" s="1452"/>
      <c r="P56" s="1452"/>
      <c r="Q56" s="1452"/>
      <c r="R56" s="1452"/>
      <c r="S56" s="1452"/>
      <c r="T56" s="1452"/>
      <c r="U56" s="1452"/>
      <c r="V56" s="1452"/>
      <c r="W56" s="1452"/>
      <c r="X56" s="1452"/>
      <c r="Y56" s="1452"/>
      <c r="Z56" s="1452"/>
      <c r="AA56" s="1452"/>
      <c r="AB56" s="1452"/>
      <c r="AC56" s="1452"/>
      <c r="AD56" s="1452"/>
      <c r="AE56" s="1452"/>
      <c r="AF56" s="1452"/>
      <c r="AG56" s="1452"/>
      <c r="AH56" s="1452"/>
      <c r="AI56" s="1452"/>
      <c r="AJ56" s="1452"/>
      <c r="AK56" s="1452"/>
      <c r="AL56" s="1452"/>
      <c r="AM56" s="1452"/>
      <c r="AN56" s="1452"/>
      <c r="AO56" s="1452"/>
      <c r="AP56" s="1452"/>
      <c r="AQ56" s="1452"/>
      <c r="AR56" s="1452"/>
    </row>
    <row r="57" spans="1:44" ht="20.25" customHeight="1" x14ac:dyDescent="0.2">
      <c r="A57" s="28"/>
      <c r="B57" s="28"/>
      <c r="C57" s="440"/>
      <c r="D57" s="28"/>
      <c r="E57" s="28"/>
      <c r="F57" s="28"/>
      <c r="G57" s="440"/>
      <c r="H57" s="1451"/>
      <c r="I57" s="1452"/>
      <c r="J57" s="1452"/>
      <c r="K57" s="1452"/>
      <c r="L57" s="1452"/>
      <c r="M57" s="1452"/>
      <c r="N57" s="1452"/>
      <c r="O57" s="1452"/>
      <c r="P57" s="1452"/>
      <c r="Q57" s="1452"/>
      <c r="R57" s="1452"/>
      <c r="S57" s="1452"/>
      <c r="T57" s="1452"/>
      <c r="U57" s="1452"/>
      <c r="V57" s="1452"/>
      <c r="W57" s="1452"/>
      <c r="X57" s="1452"/>
      <c r="Y57" s="1452"/>
      <c r="Z57" s="1452"/>
      <c r="AA57" s="1452"/>
      <c r="AB57" s="1452"/>
      <c r="AC57" s="1452"/>
      <c r="AD57" s="1452"/>
      <c r="AE57" s="1452"/>
      <c r="AF57" s="1452"/>
      <c r="AG57" s="1452"/>
      <c r="AH57" s="1452"/>
      <c r="AI57" s="1452"/>
      <c r="AJ57" s="1452"/>
      <c r="AK57" s="1452"/>
      <c r="AL57" s="1452"/>
      <c r="AM57" s="1452"/>
      <c r="AN57" s="1452"/>
      <c r="AO57" s="1452"/>
      <c r="AP57" s="1452"/>
      <c r="AQ57" s="1452"/>
      <c r="AR57" s="1452"/>
    </row>
    <row r="58" spans="1:44" ht="16.5" x14ac:dyDescent="0.25">
      <c r="A58" s="28"/>
      <c r="B58" s="28"/>
      <c r="C58" s="440"/>
      <c r="D58" s="28"/>
      <c r="E58" s="28"/>
      <c r="F58" s="28"/>
      <c r="G58" s="440"/>
      <c r="H58" s="1453" t="s">
        <v>361</v>
      </c>
      <c r="I58" s="1453"/>
      <c r="J58" s="1453"/>
      <c r="K58" s="1453"/>
      <c r="L58" s="1453"/>
      <c r="M58" s="1453"/>
      <c r="N58" s="1453"/>
      <c r="O58" s="1453"/>
      <c r="P58" s="1453"/>
      <c r="Q58" s="1453"/>
      <c r="R58" s="1453"/>
      <c r="S58" s="1453"/>
      <c r="T58" s="1453"/>
      <c r="U58" s="1453"/>
      <c r="V58" s="1453"/>
      <c r="W58" s="1453"/>
      <c r="X58" s="1453"/>
      <c r="Y58" s="1453"/>
      <c r="Z58" s="1453"/>
      <c r="AA58" s="1453"/>
      <c r="AB58" s="1453"/>
      <c r="AC58" s="1453"/>
      <c r="AD58" s="1453"/>
      <c r="AE58" s="1453"/>
      <c r="AF58" s="1453"/>
      <c r="AG58" s="1453"/>
      <c r="AH58" s="1453"/>
      <c r="AI58" s="1453"/>
      <c r="AJ58" s="1453"/>
      <c r="AK58" s="1453"/>
      <c r="AL58" s="1453"/>
      <c r="AM58" s="1453"/>
      <c r="AN58" s="1453"/>
      <c r="AO58" s="1453"/>
      <c r="AP58" s="1453"/>
      <c r="AQ58" s="1453"/>
      <c r="AR58" s="1454"/>
    </row>
    <row r="59" spans="1:44" ht="14.25" x14ac:dyDescent="0.2">
      <c r="A59" s="28"/>
      <c r="B59" s="28"/>
      <c r="C59" s="440"/>
      <c r="D59" s="28"/>
      <c r="E59" s="28"/>
      <c r="F59" s="28"/>
      <c r="G59" s="440"/>
      <c r="H59" s="1451"/>
      <c r="I59" s="1452"/>
      <c r="J59" s="1452"/>
      <c r="K59" s="1452"/>
      <c r="L59" s="1452"/>
      <c r="M59" s="1452"/>
      <c r="N59" s="1452"/>
      <c r="O59" s="1452"/>
      <c r="P59" s="1452"/>
      <c r="Q59" s="1452"/>
      <c r="R59" s="1452"/>
      <c r="S59" s="1452"/>
      <c r="T59" s="1452"/>
      <c r="U59" s="1452"/>
      <c r="V59" s="1452"/>
      <c r="W59" s="1452"/>
      <c r="X59" s="1452"/>
      <c r="Y59" s="1452"/>
      <c r="Z59" s="1452"/>
      <c r="AA59" s="1452"/>
      <c r="AB59" s="1452"/>
      <c r="AC59" s="1452"/>
      <c r="AD59" s="1452"/>
      <c r="AE59" s="1452"/>
      <c r="AF59" s="1452"/>
      <c r="AG59" s="1452"/>
      <c r="AH59" s="1452"/>
      <c r="AI59" s="1452"/>
      <c r="AJ59" s="1452"/>
      <c r="AK59" s="1452"/>
      <c r="AL59" s="1452"/>
      <c r="AM59" s="1452"/>
      <c r="AN59" s="1452"/>
      <c r="AO59" s="1452"/>
      <c r="AP59" s="1452"/>
      <c r="AQ59" s="1452"/>
      <c r="AR59" s="1452"/>
    </row>
    <row r="60" spans="1:44" ht="14.25" x14ac:dyDescent="0.2">
      <c r="A60" s="28"/>
      <c r="B60" s="28"/>
      <c r="C60" s="440"/>
      <c r="D60" s="28"/>
      <c r="E60" s="28"/>
      <c r="F60" s="28"/>
      <c r="G60" s="440"/>
      <c r="H60" s="1451"/>
      <c r="I60" s="1452"/>
      <c r="J60" s="1452"/>
      <c r="K60" s="1452"/>
      <c r="L60" s="1452"/>
      <c r="M60" s="1452"/>
      <c r="N60" s="1452"/>
      <c r="O60" s="1452"/>
      <c r="P60" s="1452"/>
      <c r="Q60" s="1452"/>
      <c r="R60" s="1452"/>
      <c r="S60" s="1452"/>
      <c r="T60" s="1452"/>
      <c r="U60" s="1452"/>
      <c r="V60" s="1452"/>
      <c r="W60" s="1452"/>
      <c r="X60" s="1452"/>
      <c r="Y60" s="1452"/>
      <c r="Z60" s="1452"/>
      <c r="AA60" s="1452"/>
      <c r="AB60" s="1452"/>
      <c r="AC60" s="1452"/>
      <c r="AD60" s="1452"/>
      <c r="AE60" s="1452"/>
      <c r="AF60" s="1452"/>
      <c r="AG60" s="1452"/>
      <c r="AH60" s="1452"/>
      <c r="AI60" s="1452"/>
      <c r="AJ60" s="1452"/>
      <c r="AK60" s="1452"/>
      <c r="AL60" s="1452"/>
      <c r="AM60" s="1452"/>
      <c r="AN60" s="1452"/>
      <c r="AO60" s="1452"/>
      <c r="AP60" s="1452"/>
      <c r="AQ60" s="1452"/>
      <c r="AR60" s="1452"/>
    </row>
    <row r="61" spans="1:44" ht="14.25" x14ac:dyDescent="0.2">
      <c r="A61" s="28"/>
      <c r="B61" s="28"/>
      <c r="C61" s="440"/>
      <c r="D61" s="28"/>
      <c r="E61" s="28"/>
      <c r="F61" s="28"/>
      <c r="G61" s="440"/>
      <c r="H61" s="1451"/>
      <c r="I61" s="1452"/>
      <c r="J61" s="1452"/>
      <c r="K61" s="1452"/>
      <c r="L61" s="1452"/>
      <c r="M61" s="1452"/>
      <c r="N61" s="1452"/>
      <c r="O61" s="1452"/>
      <c r="P61" s="1452"/>
      <c r="Q61" s="1452"/>
      <c r="R61" s="1452"/>
      <c r="S61" s="1452"/>
      <c r="T61" s="1452"/>
      <c r="U61" s="1452"/>
      <c r="V61" s="1452"/>
      <c r="W61" s="1452"/>
      <c r="X61" s="1452"/>
      <c r="Y61" s="1452"/>
      <c r="Z61" s="1452"/>
      <c r="AA61" s="1452"/>
      <c r="AB61" s="1452"/>
      <c r="AC61" s="1452"/>
      <c r="AD61" s="1452"/>
      <c r="AE61" s="1452"/>
      <c r="AF61" s="1452"/>
      <c r="AG61" s="1452"/>
      <c r="AH61" s="1452"/>
      <c r="AI61" s="1452"/>
      <c r="AJ61" s="1452"/>
      <c r="AK61" s="1452"/>
      <c r="AL61" s="1452"/>
      <c r="AM61" s="1452"/>
      <c r="AN61" s="1452"/>
      <c r="AO61" s="1452"/>
      <c r="AP61" s="1452"/>
      <c r="AQ61" s="1452"/>
      <c r="AR61" s="1452"/>
    </row>
    <row r="62" spans="1:44" ht="14.25" x14ac:dyDescent="0.2">
      <c r="A62" s="28"/>
      <c r="B62" s="28"/>
      <c r="C62" s="440"/>
      <c r="D62" s="28"/>
      <c r="E62" s="28"/>
      <c r="F62" s="28"/>
      <c r="G62" s="440"/>
      <c r="H62" s="1451"/>
      <c r="I62" s="1452"/>
      <c r="J62" s="1452"/>
      <c r="K62" s="1452"/>
      <c r="L62" s="1452"/>
      <c r="M62" s="1452"/>
      <c r="N62" s="1452"/>
      <c r="O62" s="1452"/>
      <c r="P62" s="1452"/>
      <c r="Q62" s="1452"/>
      <c r="R62" s="1452"/>
      <c r="S62" s="1452"/>
      <c r="T62" s="1452"/>
      <c r="U62" s="1452"/>
      <c r="V62" s="1452"/>
      <c r="W62" s="1452"/>
      <c r="X62" s="1452"/>
      <c r="Y62" s="1452"/>
      <c r="Z62" s="1452"/>
      <c r="AA62" s="1452"/>
      <c r="AB62" s="1452"/>
      <c r="AC62" s="1452"/>
      <c r="AD62" s="1452"/>
      <c r="AE62" s="1452"/>
      <c r="AF62" s="1452"/>
      <c r="AG62" s="1452"/>
      <c r="AH62" s="1452"/>
      <c r="AI62" s="1452"/>
      <c r="AJ62" s="1452"/>
      <c r="AK62" s="1452"/>
      <c r="AL62" s="1452"/>
      <c r="AM62" s="1452"/>
      <c r="AN62" s="1452"/>
      <c r="AO62" s="1452"/>
      <c r="AP62" s="1452"/>
      <c r="AQ62" s="1452"/>
      <c r="AR62" s="1452"/>
    </row>
    <row r="63" spans="1:44" ht="14.25" x14ac:dyDescent="0.2">
      <c r="A63" s="28"/>
      <c r="B63" s="28"/>
      <c r="C63" s="440"/>
      <c r="D63" s="28"/>
      <c r="E63" s="28"/>
      <c r="F63" s="28"/>
      <c r="G63" s="440"/>
      <c r="H63" s="1451"/>
      <c r="I63" s="1452"/>
      <c r="J63" s="1452"/>
      <c r="K63" s="1452"/>
      <c r="L63" s="1452"/>
      <c r="M63" s="1452"/>
      <c r="N63" s="1452"/>
      <c r="O63" s="1452"/>
      <c r="P63" s="1452"/>
      <c r="Q63" s="1452"/>
      <c r="R63" s="1452"/>
      <c r="S63" s="1452"/>
      <c r="T63" s="1452"/>
      <c r="U63" s="1452"/>
      <c r="V63" s="1452"/>
      <c r="W63" s="1452"/>
      <c r="X63" s="1452"/>
      <c r="Y63" s="1452"/>
      <c r="Z63" s="1452"/>
      <c r="AA63" s="1452"/>
      <c r="AB63" s="1452"/>
      <c r="AC63" s="1452"/>
      <c r="AD63" s="1452"/>
      <c r="AE63" s="1452"/>
      <c r="AF63" s="1452"/>
      <c r="AG63" s="1452"/>
      <c r="AH63" s="1452"/>
      <c r="AI63" s="1452"/>
      <c r="AJ63" s="1452"/>
      <c r="AK63" s="1452"/>
      <c r="AL63" s="1452"/>
      <c r="AM63" s="1452"/>
      <c r="AN63" s="1452"/>
      <c r="AO63" s="1452"/>
      <c r="AP63" s="1452"/>
      <c r="AQ63" s="1452"/>
      <c r="AR63" s="1452"/>
    </row>
    <row r="64" spans="1:44" ht="14.25" x14ac:dyDescent="0.2">
      <c r="A64" s="28"/>
      <c r="B64" s="28"/>
      <c r="C64" s="440"/>
      <c r="D64" s="28"/>
      <c r="E64" s="28"/>
      <c r="F64" s="28"/>
      <c r="G64" s="440"/>
      <c r="H64" s="1451"/>
      <c r="I64" s="1452"/>
      <c r="J64" s="1452"/>
      <c r="K64" s="1452"/>
      <c r="L64" s="1452"/>
      <c r="M64" s="1452"/>
      <c r="N64" s="1452"/>
      <c r="O64" s="1452"/>
      <c r="P64" s="1452"/>
      <c r="Q64" s="1452"/>
      <c r="R64" s="1452"/>
      <c r="S64" s="1452"/>
      <c r="T64" s="1452"/>
      <c r="U64" s="1452"/>
      <c r="V64" s="1452"/>
      <c r="W64" s="1452"/>
      <c r="X64" s="1452"/>
      <c r="Y64" s="1452"/>
      <c r="Z64" s="1452"/>
      <c r="AA64" s="1452"/>
      <c r="AB64" s="1452"/>
      <c r="AC64" s="1452"/>
      <c r="AD64" s="1452"/>
      <c r="AE64" s="1452"/>
      <c r="AF64" s="1452"/>
      <c r="AG64" s="1452"/>
      <c r="AH64" s="1452"/>
      <c r="AI64" s="1452"/>
      <c r="AJ64" s="1452"/>
      <c r="AK64" s="1452"/>
      <c r="AL64" s="1452"/>
      <c r="AM64" s="1452"/>
      <c r="AN64" s="1452"/>
      <c r="AO64" s="1452"/>
      <c r="AP64" s="1452"/>
      <c r="AQ64" s="1452"/>
      <c r="AR64" s="1452"/>
    </row>
    <row r="65" spans="1:44" ht="14.25" x14ac:dyDescent="0.2">
      <c r="A65" s="28"/>
      <c r="B65" s="28"/>
      <c r="C65" s="440"/>
      <c r="D65" s="28"/>
      <c r="E65" s="28"/>
      <c r="F65" s="28"/>
      <c r="G65" s="440"/>
      <c r="H65" s="1451"/>
      <c r="I65" s="1452"/>
      <c r="J65" s="1452"/>
      <c r="K65" s="1452"/>
      <c r="L65" s="1452"/>
      <c r="M65" s="1452"/>
      <c r="N65" s="1452"/>
      <c r="O65" s="1452"/>
      <c r="P65" s="1452"/>
      <c r="Q65" s="1452"/>
      <c r="R65" s="1452"/>
      <c r="S65" s="1452"/>
      <c r="T65" s="1452"/>
      <c r="U65" s="1452"/>
      <c r="V65" s="1452"/>
      <c r="W65" s="1452"/>
      <c r="X65" s="1452"/>
      <c r="Y65" s="1452"/>
      <c r="Z65" s="1452"/>
      <c r="AA65" s="1452"/>
      <c r="AB65" s="1452"/>
      <c r="AC65" s="1452"/>
      <c r="AD65" s="1452"/>
      <c r="AE65" s="1452"/>
      <c r="AF65" s="1452"/>
      <c r="AG65" s="1452"/>
      <c r="AH65" s="1452"/>
      <c r="AI65" s="1452"/>
      <c r="AJ65" s="1452"/>
      <c r="AK65" s="1452"/>
      <c r="AL65" s="1452"/>
      <c r="AM65" s="1452"/>
      <c r="AN65" s="1452"/>
      <c r="AO65" s="1452"/>
      <c r="AP65" s="1452"/>
      <c r="AQ65" s="1452"/>
      <c r="AR65" s="1452"/>
    </row>
    <row r="66" spans="1:44" ht="14.25" x14ac:dyDescent="0.2">
      <c r="A66" s="28"/>
      <c r="B66" s="28"/>
      <c r="C66" s="440"/>
      <c r="D66" s="28"/>
      <c r="E66" s="28"/>
      <c r="F66" s="28"/>
      <c r="G66" s="440"/>
      <c r="H66" s="1451"/>
      <c r="I66" s="1452"/>
      <c r="J66" s="1452"/>
      <c r="K66" s="1452"/>
      <c r="L66" s="1452"/>
      <c r="M66" s="1452"/>
      <c r="N66" s="1452"/>
      <c r="O66" s="1452"/>
      <c r="P66" s="1452"/>
      <c r="Q66" s="1452"/>
      <c r="R66" s="1452"/>
      <c r="S66" s="1452"/>
      <c r="T66" s="1452"/>
      <c r="U66" s="1452"/>
      <c r="V66" s="1452"/>
      <c r="W66" s="1452"/>
      <c r="X66" s="1452"/>
      <c r="Y66" s="1452"/>
      <c r="Z66" s="1452"/>
      <c r="AA66" s="1452"/>
      <c r="AB66" s="1452"/>
      <c r="AC66" s="1452"/>
      <c r="AD66" s="1452"/>
      <c r="AE66" s="1452"/>
      <c r="AF66" s="1452"/>
      <c r="AG66" s="1452"/>
      <c r="AH66" s="1452"/>
      <c r="AI66" s="1452"/>
      <c r="AJ66" s="1452"/>
      <c r="AK66" s="1452"/>
      <c r="AL66" s="1452"/>
      <c r="AM66" s="1452"/>
      <c r="AN66" s="1452"/>
      <c r="AO66" s="1452"/>
      <c r="AP66" s="1452"/>
      <c r="AQ66" s="1452"/>
      <c r="AR66" s="1452"/>
    </row>
    <row r="67" spans="1:44" ht="14.25" x14ac:dyDescent="0.2">
      <c r="A67" s="28"/>
      <c r="B67" s="28"/>
      <c r="C67" s="440"/>
      <c r="D67" s="28"/>
      <c r="E67" s="28"/>
      <c r="F67" s="28"/>
      <c r="G67" s="440"/>
      <c r="H67" s="1451"/>
      <c r="I67" s="1452"/>
      <c r="J67" s="1452"/>
      <c r="K67" s="1452"/>
      <c r="L67" s="1452"/>
      <c r="M67" s="1452"/>
      <c r="N67" s="1452"/>
      <c r="O67" s="1452"/>
      <c r="P67" s="1452"/>
      <c r="Q67" s="1452"/>
      <c r="R67" s="1452"/>
      <c r="S67" s="1452"/>
      <c r="T67" s="1452"/>
      <c r="U67" s="1452"/>
      <c r="V67" s="1452"/>
      <c r="W67" s="1452"/>
      <c r="X67" s="1452"/>
      <c r="Y67" s="1452"/>
      <c r="Z67" s="1452"/>
      <c r="AA67" s="1452"/>
      <c r="AB67" s="1452"/>
      <c r="AC67" s="1452"/>
      <c r="AD67" s="1452"/>
      <c r="AE67" s="1452"/>
      <c r="AF67" s="1452"/>
      <c r="AG67" s="1452"/>
      <c r="AH67" s="1452"/>
      <c r="AI67" s="1452"/>
      <c r="AJ67" s="1452"/>
      <c r="AK67" s="1452"/>
      <c r="AL67" s="1452"/>
      <c r="AM67" s="1452"/>
      <c r="AN67" s="1452"/>
      <c r="AO67" s="1452"/>
      <c r="AP67" s="1452"/>
      <c r="AQ67" s="1452"/>
      <c r="AR67" s="1452"/>
    </row>
    <row r="68" spans="1:44" ht="14.25" x14ac:dyDescent="0.2">
      <c r="A68" s="28"/>
      <c r="B68" s="28"/>
      <c r="C68" s="440"/>
      <c r="D68" s="28"/>
      <c r="E68" s="28"/>
      <c r="F68" s="28"/>
      <c r="G68" s="440"/>
      <c r="H68" s="1451"/>
      <c r="I68" s="1452"/>
      <c r="J68" s="1452"/>
      <c r="K68" s="1452"/>
      <c r="L68" s="1452"/>
      <c r="M68" s="1452"/>
      <c r="N68" s="1452"/>
      <c r="O68" s="1452"/>
      <c r="P68" s="1452"/>
      <c r="Q68" s="1452"/>
      <c r="R68" s="1452"/>
      <c r="S68" s="1452"/>
      <c r="T68" s="1452"/>
      <c r="U68" s="1452"/>
      <c r="V68" s="1452"/>
      <c r="W68" s="1452"/>
      <c r="X68" s="1452"/>
      <c r="Y68" s="1452"/>
      <c r="Z68" s="1452"/>
      <c r="AA68" s="1452"/>
      <c r="AB68" s="1452"/>
      <c r="AC68" s="1452"/>
      <c r="AD68" s="1452"/>
      <c r="AE68" s="1452"/>
      <c r="AF68" s="1452"/>
      <c r="AG68" s="1452"/>
      <c r="AH68" s="1452"/>
      <c r="AI68" s="1452"/>
      <c r="AJ68" s="1452"/>
      <c r="AK68" s="1452"/>
      <c r="AL68" s="1452"/>
      <c r="AM68" s="1452"/>
      <c r="AN68" s="1452"/>
      <c r="AO68" s="1452"/>
      <c r="AP68" s="1452"/>
      <c r="AQ68" s="1452"/>
      <c r="AR68" s="1452"/>
    </row>
    <row r="69" spans="1:44" ht="14.25" x14ac:dyDescent="0.2">
      <c r="A69" s="28"/>
      <c r="B69" s="28"/>
      <c r="C69" s="440"/>
      <c r="D69" s="28"/>
      <c r="E69" s="28"/>
      <c r="F69" s="28"/>
      <c r="G69" s="440"/>
      <c r="H69" s="1451"/>
      <c r="I69" s="1452"/>
      <c r="J69" s="1452"/>
      <c r="K69" s="1452"/>
      <c r="L69" s="1452"/>
      <c r="M69" s="1452"/>
      <c r="N69" s="1452"/>
      <c r="O69" s="1452"/>
      <c r="P69" s="1452"/>
      <c r="Q69" s="1452"/>
      <c r="R69" s="1452"/>
      <c r="S69" s="1452"/>
      <c r="T69" s="1452"/>
      <c r="U69" s="1452"/>
      <c r="V69" s="1452"/>
      <c r="W69" s="1452"/>
      <c r="X69" s="1452"/>
      <c r="Y69" s="1452"/>
      <c r="Z69" s="1452"/>
      <c r="AA69" s="1452"/>
      <c r="AB69" s="1452"/>
      <c r="AC69" s="1452"/>
      <c r="AD69" s="1452"/>
      <c r="AE69" s="1452"/>
      <c r="AF69" s="1452"/>
      <c r="AG69" s="1452"/>
      <c r="AH69" s="1452"/>
      <c r="AI69" s="1452"/>
      <c r="AJ69" s="1452"/>
      <c r="AK69" s="1452"/>
      <c r="AL69" s="1452"/>
      <c r="AM69" s="1452"/>
      <c r="AN69" s="1452"/>
      <c r="AO69" s="1452"/>
      <c r="AP69" s="1452"/>
      <c r="AQ69" s="1452"/>
      <c r="AR69" s="1452"/>
    </row>
    <row r="70" spans="1:44" ht="14.25" x14ac:dyDescent="0.2">
      <c r="A70" s="28"/>
      <c r="B70" s="28"/>
      <c r="C70" s="440"/>
      <c r="D70" s="28"/>
      <c r="E70" s="28"/>
      <c r="F70" s="28"/>
      <c r="G70" s="440"/>
      <c r="H70" s="1451"/>
      <c r="I70" s="1452"/>
      <c r="J70" s="1452"/>
      <c r="K70" s="1452"/>
      <c r="L70" s="1452"/>
      <c r="M70" s="1452"/>
      <c r="N70" s="1452"/>
      <c r="O70" s="1452"/>
      <c r="P70" s="1452"/>
      <c r="Q70" s="1452"/>
      <c r="R70" s="1452"/>
      <c r="S70" s="1452"/>
      <c r="T70" s="1452"/>
      <c r="U70" s="1452"/>
      <c r="V70" s="1452"/>
      <c r="W70" s="1452"/>
      <c r="X70" s="1452"/>
      <c r="Y70" s="1452"/>
      <c r="Z70" s="1452"/>
      <c r="AA70" s="1452"/>
      <c r="AB70" s="1452"/>
      <c r="AC70" s="1452"/>
      <c r="AD70" s="1452"/>
      <c r="AE70" s="1452"/>
      <c r="AF70" s="1452"/>
      <c r="AG70" s="1452"/>
      <c r="AH70" s="1452"/>
      <c r="AI70" s="1452"/>
      <c r="AJ70" s="1452"/>
      <c r="AK70" s="1452"/>
      <c r="AL70" s="1452"/>
      <c r="AM70" s="1452"/>
      <c r="AN70" s="1452"/>
      <c r="AO70" s="1452"/>
      <c r="AP70" s="1452"/>
      <c r="AQ70" s="1452"/>
      <c r="AR70" s="1452"/>
    </row>
    <row r="71" spans="1:44" ht="14.25" x14ac:dyDescent="0.2">
      <c r="A71" s="28"/>
      <c r="B71" s="28"/>
      <c r="C71" s="440"/>
      <c r="D71" s="28"/>
      <c r="E71" s="28"/>
      <c r="F71" s="28"/>
      <c r="G71" s="440"/>
      <c r="H71" s="1451"/>
      <c r="I71" s="1452"/>
      <c r="J71" s="1452"/>
      <c r="K71" s="1452"/>
      <c r="L71" s="1452"/>
      <c r="M71" s="1452"/>
      <c r="N71" s="1452"/>
      <c r="O71" s="1452"/>
      <c r="P71" s="1452"/>
      <c r="Q71" s="1452"/>
      <c r="R71" s="1452"/>
      <c r="S71" s="1452"/>
      <c r="T71" s="1452"/>
      <c r="U71" s="1452"/>
      <c r="V71" s="1452"/>
      <c r="W71" s="1452"/>
      <c r="X71" s="1452"/>
      <c r="Y71" s="1452"/>
      <c r="Z71" s="1452"/>
      <c r="AA71" s="1452"/>
      <c r="AB71" s="1452"/>
      <c r="AC71" s="1452"/>
      <c r="AD71" s="1452"/>
      <c r="AE71" s="1452"/>
      <c r="AF71" s="1452"/>
      <c r="AG71" s="1452"/>
      <c r="AH71" s="1452"/>
      <c r="AI71" s="1452"/>
      <c r="AJ71" s="1452"/>
      <c r="AK71" s="1452"/>
      <c r="AL71" s="1452"/>
      <c r="AM71" s="1452"/>
      <c r="AN71" s="1452"/>
      <c r="AO71" s="1452"/>
      <c r="AP71" s="1452"/>
      <c r="AQ71" s="1452"/>
      <c r="AR71" s="1452"/>
    </row>
    <row r="72" spans="1:44" ht="14.25" x14ac:dyDescent="0.2">
      <c r="A72" s="28"/>
      <c r="B72" s="28"/>
      <c r="C72" s="440"/>
      <c r="D72" s="28"/>
      <c r="E72" s="28"/>
      <c r="F72" s="28"/>
      <c r="G72" s="440"/>
      <c r="H72" s="1451"/>
      <c r="I72" s="1452"/>
      <c r="J72" s="1452"/>
      <c r="K72" s="1452"/>
      <c r="L72" s="1452"/>
      <c r="M72" s="1452"/>
      <c r="N72" s="1452"/>
      <c r="O72" s="1452"/>
      <c r="P72" s="1452"/>
      <c r="Q72" s="1452"/>
      <c r="R72" s="1452"/>
      <c r="S72" s="1452"/>
      <c r="T72" s="1452"/>
      <c r="U72" s="1452"/>
      <c r="V72" s="1452"/>
      <c r="W72" s="1452"/>
      <c r="X72" s="1452"/>
      <c r="Y72" s="1452"/>
      <c r="Z72" s="1452"/>
      <c r="AA72" s="1452"/>
      <c r="AB72" s="1452"/>
      <c r="AC72" s="1452"/>
      <c r="AD72" s="1452"/>
      <c r="AE72" s="1452"/>
      <c r="AF72" s="1452"/>
      <c r="AG72" s="1452"/>
      <c r="AH72" s="1452"/>
      <c r="AI72" s="1452"/>
      <c r="AJ72" s="1452"/>
      <c r="AK72" s="1452"/>
      <c r="AL72" s="1452"/>
      <c r="AM72" s="1452"/>
      <c r="AN72" s="1452"/>
      <c r="AO72" s="1452"/>
      <c r="AP72" s="1452"/>
      <c r="AQ72" s="1452"/>
      <c r="AR72" s="1452"/>
    </row>
    <row r="73" spans="1:44" ht="14.25" x14ac:dyDescent="0.2">
      <c r="A73" s="28"/>
      <c r="B73" s="28"/>
      <c r="C73" s="440"/>
      <c r="D73" s="28"/>
      <c r="E73" s="28"/>
      <c r="F73" s="28"/>
      <c r="G73" s="440"/>
      <c r="H73" s="1451"/>
      <c r="I73" s="1452"/>
      <c r="J73" s="1452"/>
      <c r="K73" s="1452"/>
      <c r="L73" s="1452"/>
      <c r="M73" s="1452"/>
      <c r="N73" s="1452"/>
      <c r="O73" s="1452"/>
      <c r="P73" s="1452"/>
      <c r="Q73" s="1452"/>
      <c r="R73" s="1452"/>
      <c r="S73" s="1452"/>
      <c r="T73" s="1452"/>
      <c r="U73" s="1452"/>
      <c r="V73" s="1452"/>
      <c r="W73" s="1452"/>
      <c r="X73" s="1452"/>
      <c r="Y73" s="1452"/>
      <c r="Z73" s="1452"/>
      <c r="AA73" s="1452"/>
      <c r="AB73" s="1452"/>
      <c r="AC73" s="1452"/>
      <c r="AD73" s="1452"/>
      <c r="AE73" s="1452"/>
      <c r="AF73" s="1452"/>
      <c r="AG73" s="1452"/>
      <c r="AH73" s="1452"/>
      <c r="AI73" s="1452"/>
      <c r="AJ73" s="1452"/>
      <c r="AK73" s="1452"/>
      <c r="AL73" s="1452"/>
      <c r="AM73" s="1452"/>
      <c r="AN73" s="1452"/>
      <c r="AO73" s="1452"/>
      <c r="AP73" s="1452"/>
      <c r="AQ73" s="1452"/>
      <c r="AR73" s="1452"/>
    </row>
    <row r="74" spans="1:44" ht="14.25" x14ac:dyDescent="0.2">
      <c r="A74" s="28"/>
      <c r="B74" s="28"/>
      <c r="C74" s="440"/>
      <c r="D74" s="28"/>
      <c r="E74" s="28"/>
      <c r="F74" s="28"/>
      <c r="G74" s="440"/>
      <c r="H74" s="1451"/>
      <c r="I74" s="1452"/>
      <c r="J74" s="1452"/>
      <c r="K74" s="1452"/>
      <c r="L74" s="1452"/>
      <c r="M74" s="1452"/>
      <c r="N74" s="1452"/>
      <c r="O74" s="1452"/>
      <c r="P74" s="1452"/>
      <c r="Q74" s="1452"/>
      <c r="R74" s="1452"/>
      <c r="S74" s="1452"/>
      <c r="T74" s="1452"/>
      <c r="U74" s="1452"/>
      <c r="V74" s="1452"/>
      <c r="W74" s="1452"/>
      <c r="X74" s="1452"/>
      <c r="Y74" s="1452"/>
      <c r="Z74" s="1452"/>
      <c r="AA74" s="1452"/>
      <c r="AB74" s="1452"/>
      <c r="AC74" s="1452"/>
      <c r="AD74" s="1452"/>
      <c r="AE74" s="1452"/>
      <c r="AF74" s="1452"/>
      <c r="AG74" s="1452"/>
      <c r="AH74" s="1452"/>
      <c r="AI74" s="1452"/>
      <c r="AJ74" s="1452"/>
      <c r="AK74" s="1452"/>
      <c r="AL74" s="1452"/>
      <c r="AM74" s="1452"/>
      <c r="AN74" s="1452"/>
      <c r="AO74" s="1452"/>
      <c r="AP74" s="1452"/>
      <c r="AQ74" s="1452"/>
      <c r="AR74" s="1452"/>
    </row>
    <row r="75" spans="1:44" ht="14.25" x14ac:dyDescent="0.2">
      <c r="A75" s="28"/>
      <c r="B75" s="28"/>
      <c r="C75" s="440"/>
      <c r="D75" s="28"/>
      <c r="E75" s="28"/>
      <c r="F75" s="28"/>
      <c r="G75" s="440"/>
      <c r="H75" s="1451"/>
      <c r="I75" s="1452"/>
      <c r="J75" s="1452"/>
      <c r="K75" s="1452"/>
      <c r="L75" s="1452"/>
      <c r="M75" s="1452"/>
      <c r="N75" s="1452"/>
      <c r="O75" s="1452"/>
      <c r="P75" s="1452"/>
      <c r="Q75" s="1452"/>
      <c r="R75" s="1452"/>
      <c r="S75" s="1452"/>
      <c r="T75" s="1452"/>
      <c r="U75" s="1452"/>
      <c r="V75" s="1452"/>
      <c r="W75" s="1452"/>
      <c r="X75" s="1452"/>
      <c r="Y75" s="1452"/>
      <c r="Z75" s="1452"/>
      <c r="AA75" s="1452"/>
      <c r="AB75" s="1452"/>
      <c r="AC75" s="1452"/>
      <c r="AD75" s="1452"/>
      <c r="AE75" s="1452"/>
      <c r="AF75" s="1452"/>
      <c r="AG75" s="1452"/>
      <c r="AH75" s="1452"/>
      <c r="AI75" s="1452"/>
      <c r="AJ75" s="1452"/>
      <c r="AK75" s="1452"/>
      <c r="AL75" s="1452"/>
      <c r="AM75" s="1452"/>
      <c r="AN75" s="1452"/>
      <c r="AO75" s="1452"/>
      <c r="AP75" s="1452"/>
      <c r="AQ75" s="1452"/>
      <c r="AR75" s="1452"/>
    </row>
    <row r="76" spans="1:44" ht="14.25" x14ac:dyDescent="0.2">
      <c r="A76" s="28"/>
      <c r="B76" s="28"/>
      <c r="C76" s="440"/>
      <c r="D76" s="28"/>
      <c r="E76" s="28"/>
      <c r="F76" s="28"/>
      <c r="G76" s="440"/>
      <c r="H76" s="1451"/>
      <c r="I76" s="1452"/>
      <c r="J76" s="1452"/>
      <c r="K76" s="1452"/>
      <c r="L76" s="1452"/>
      <c r="M76" s="1452"/>
      <c r="N76" s="1452"/>
      <c r="O76" s="1452"/>
      <c r="P76" s="1452"/>
      <c r="Q76" s="1452"/>
      <c r="R76" s="1452"/>
      <c r="S76" s="1452"/>
      <c r="T76" s="1452"/>
      <c r="U76" s="1452"/>
      <c r="V76" s="1452"/>
      <c r="W76" s="1452"/>
      <c r="X76" s="1452"/>
      <c r="Y76" s="1452"/>
      <c r="Z76" s="1452"/>
      <c r="AA76" s="1452"/>
      <c r="AB76" s="1452"/>
      <c r="AC76" s="1452"/>
      <c r="AD76" s="1452"/>
      <c r="AE76" s="1452"/>
      <c r="AF76" s="1452"/>
      <c r="AG76" s="1452"/>
      <c r="AH76" s="1452"/>
      <c r="AI76" s="1452"/>
      <c r="AJ76" s="1452"/>
      <c r="AK76" s="1452"/>
      <c r="AL76" s="1452"/>
      <c r="AM76" s="1452"/>
      <c r="AN76" s="1452"/>
      <c r="AO76" s="1452"/>
      <c r="AP76" s="1452"/>
      <c r="AQ76" s="1452"/>
      <c r="AR76" s="1452"/>
    </row>
    <row r="77" spans="1:44" ht="14.25" x14ac:dyDescent="0.2">
      <c r="A77" s="28"/>
      <c r="B77" s="28"/>
      <c r="C77" s="440"/>
      <c r="D77" s="28"/>
      <c r="E77" s="28"/>
      <c r="F77" s="28"/>
      <c r="G77" s="440"/>
      <c r="H77" s="1451"/>
      <c r="I77" s="1452"/>
      <c r="J77" s="1452"/>
      <c r="K77" s="1452"/>
      <c r="L77" s="1452"/>
      <c r="M77" s="1452"/>
      <c r="N77" s="1452"/>
      <c r="O77" s="1452"/>
      <c r="P77" s="1452"/>
      <c r="Q77" s="1452"/>
      <c r="R77" s="1452"/>
      <c r="S77" s="1452"/>
      <c r="T77" s="1452"/>
      <c r="U77" s="1452"/>
      <c r="V77" s="1452"/>
      <c r="W77" s="1452"/>
      <c r="X77" s="1452"/>
      <c r="Y77" s="1452"/>
      <c r="Z77" s="1452"/>
      <c r="AA77" s="1452"/>
      <c r="AB77" s="1452"/>
      <c r="AC77" s="1452"/>
      <c r="AD77" s="1452"/>
      <c r="AE77" s="1452"/>
      <c r="AF77" s="1452"/>
      <c r="AG77" s="1452"/>
      <c r="AH77" s="1452"/>
      <c r="AI77" s="1452"/>
      <c r="AJ77" s="1452"/>
      <c r="AK77" s="1452"/>
      <c r="AL77" s="1452"/>
      <c r="AM77" s="1452"/>
      <c r="AN77" s="1452"/>
      <c r="AO77" s="1452"/>
      <c r="AP77" s="1452"/>
      <c r="AQ77" s="1452"/>
      <c r="AR77" s="1452"/>
    </row>
    <row r="78" spans="1:44" ht="14.25" x14ac:dyDescent="0.2">
      <c r="A78" s="28"/>
      <c r="B78" s="28"/>
      <c r="C78" s="440"/>
      <c r="D78" s="28"/>
      <c r="E78" s="28"/>
      <c r="F78" s="28"/>
      <c r="G78" s="440"/>
      <c r="H78" s="1451"/>
      <c r="I78" s="1452"/>
      <c r="J78" s="1452"/>
      <c r="K78" s="1452"/>
      <c r="L78" s="1452"/>
      <c r="M78" s="1452"/>
      <c r="N78" s="1452"/>
      <c r="O78" s="1452"/>
      <c r="P78" s="1452"/>
      <c r="Q78" s="1452"/>
      <c r="R78" s="1452"/>
      <c r="S78" s="1452"/>
      <c r="T78" s="1452"/>
      <c r="U78" s="1452"/>
      <c r="V78" s="1452"/>
      <c r="W78" s="1452"/>
      <c r="X78" s="1452"/>
      <c r="Y78" s="1452"/>
      <c r="Z78" s="1452"/>
      <c r="AA78" s="1452"/>
      <c r="AB78" s="1452"/>
      <c r="AC78" s="1452"/>
      <c r="AD78" s="1452"/>
      <c r="AE78" s="1452"/>
      <c r="AF78" s="1452"/>
      <c r="AG78" s="1452"/>
      <c r="AH78" s="1452"/>
      <c r="AI78" s="1452"/>
      <c r="AJ78" s="1452"/>
      <c r="AK78" s="1452"/>
      <c r="AL78" s="1452"/>
      <c r="AM78" s="1452"/>
      <c r="AN78" s="1452"/>
      <c r="AO78" s="1452"/>
      <c r="AP78" s="1452"/>
      <c r="AQ78" s="1452"/>
      <c r="AR78" s="1452"/>
    </row>
    <row r="79" spans="1:44" ht="14.25" x14ac:dyDescent="0.2">
      <c r="A79" s="28"/>
      <c r="B79" s="28"/>
      <c r="C79" s="440"/>
      <c r="D79" s="28"/>
      <c r="E79" s="28"/>
      <c r="F79" s="28"/>
      <c r="G79" s="440"/>
      <c r="H79" s="1451"/>
      <c r="I79" s="1452"/>
      <c r="J79" s="1452"/>
      <c r="K79" s="1452"/>
      <c r="L79" s="1452"/>
      <c r="M79" s="1452"/>
      <c r="N79" s="1452"/>
      <c r="O79" s="1452"/>
      <c r="P79" s="1452"/>
      <c r="Q79" s="1452"/>
      <c r="R79" s="1452"/>
      <c r="S79" s="1452"/>
      <c r="T79" s="1452"/>
      <c r="U79" s="1452"/>
      <c r="V79" s="1452"/>
      <c r="W79" s="1452"/>
      <c r="X79" s="1452"/>
      <c r="Y79" s="1452"/>
      <c r="Z79" s="1452"/>
      <c r="AA79" s="1452"/>
      <c r="AB79" s="1452"/>
      <c r="AC79" s="1452"/>
      <c r="AD79" s="1452"/>
      <c r="AE79" s="1452"/>
      <c r="AF79" s="1452"/>
      <c r="AG79" s="1452"/>
      <c r="AH79" s="1452"/>
      <c r="AI79" s="1452"/>
      <c r="AJ79" s="1452"/>
      <c r="AK79" s="1452"/>
      <c r="AL79" s="1452"/>
      <c r="AM79" s="1452"/>
      <c r="AN79" s="1452"/>
      <c r="AO79" s="1452"/>
      <c r="AP79" s="1452"/>
      <c r="AQ79" s="1452"/>
      <c r="AR79" s="1452"/>
    </row>
    <row r="80" spans="1:44" ht="14.25" x14ac:dyDescent="0.2">
      <c r="A80" s="28"/>
      <c r="B80" s="28"/>
      <c r="C80" s="440"/>
      <c r="D80" s="28"/>
      <c r="E80" s="28"/>
      <c r="F80" s="28"/>
      <c r="G80" s="440"/>
      <c r="H80" s="1451"/>
      <c r="I80" s="1452"/>
      <c r="J80" s="1452"/>
      <c r="K80" s="1452"/>
      <c r="L80" s="1452"/>
      <c r="M80" s="1452"/>
      <c r="N80" s="1452"/>
      <c r="O80" s="1452"/>
      <c r="P80" s="1452"/>
      <c r="Q80" s="1452"/>
      <c r="R80" s="1452"/>
      <c r="S80" s="1452"/>
      <c r="T80" s="1452"/>
      <c r="U80" s="1452"/>
      <c r="V80" s="1452"/>
      <c r="W80" s="1452"/>
      <c r="X80" s="1452"/>
      <c r="Y80" s="1452"/>
      <c r="Z80" s="1452"/>
      <c r="AA80" s="1452"/>
      <c r="AB80" s="1452"/>
      <c r="AC80" s="1452"/>
      <c r="AD80" s="1452"/>
      <c r="AE80" s="1452"/>
      <c r="AF80" s="1452"/>
      <c r="AG80" s="1452"/>
      <c r="AH80" s="1452"/>
      <c r="AI80" s="1452"/>
      <c r="AJ80" s="1452"/>
      <c r="AK80" s="1452"/>
      <c r="AL80" s="1452"/>
      <c r="AM80" s="1452"/>
      <c r="AN80" s="1452"/>
      <c r="AO80" s="1452"/>
      <c r="AP80" s="1452"/>
      <c r="AQ80" s="1452"/>
      <c r="AR80" s="1452"/>
    </row>
    <row r="81" spans="1:44" ht="14.25" x14ac:dyDescent="0.2">
      <c r="A81" s="28"/>
      <c r="B81" s="28"/>
      <c r="C81" s="440"/>
      <c r="D81" s="28"/>
      <c r="E81" s="28"/>
      <c r="F81" s="28"/>
      <c r="G81" s="440"/>
      <c r="H81" s="1451"/>
      <c r="I81" s="1452"/>
      <c r="J81" s="1452"/>
      <c r="K81" s="1452"/>
      <c r="L81" s="1452"/>
      <c r="M81" s="1452"/>
      <c r="N81" s="1452"/>
      <c r="O81" s="1452"/>
      <c r="P81" s="1452"/>
      <c r="Q81" s="1452"/>
      <c r="R81" s="1452"/>
      <c r="S81" s="1452"/>
      <c r="T81" s="1452"/>
      <c r="U81" s="1452"/>
      <c r="V81" s="1452"/>
      <c r="W81" s="1452"/>
      <c r="X81" s="1452"/>
      <c r="Y81" s="1452"/>
      <c r="Z81" s="1452"/>
      <c r="AA81" s="1452"/>
      <c r="AB81" s="1452"/>
      <c r="AC81" s="1452"/>
      <c r="AD81" s="1452"/>
      <c r="AE81" s="1452"/>
      <c r="AF81" s="1452"/>
      <c r="AG81" s="1452"/>
      <c r="AH81" s="1452"/>
      <c r="AI81" s="1452"/>
      <c r="AJ81" s="1452"/>
      <c r="AK81" s="1452"/>
      <c r="AL81" s="1452"/>
      <c r="AM81" s="1452"/>
      <c r="AN81" s="1452"/>
      <c r="AO81" s="1452"/>
      <c r="AP81" s="1452"/>
      <c r="AQ81" s="1452"/>
      <c r="AR81" s="1452"/>
    </row>
    <row r="82" spans="1:44" ht="14.25" x14ac:dyDescent="0.2">
      <c r="A82" s="28"/>
      <c r="B82" s="28"/>
      <c r="C82" s="440"/>
      <c r="D82" s="28"/>
      <c r="E82" s="28"/>
      <c r="F82" s="28"/>
      <c r="G82" s="440"/>
      <c r="H82" s="1451"/>
      <c r="I82" s="1452"/>
      <c r="J82" s="1452"/>
      <c r="K82" s="1452"/>
      <c r="L82" s="1452"/>
      <c r="M82" s="1452"/>
      <c r="N82" s="1452"/>
      <c r="O82" s="1452"/>
      <c r="P82" s="1452"/>
      <c r="Q82" s="1452"/>
      <c r="R82" s="1452"/>
      <c r="S82" s="1452"/>
      <c r="T82" s="1452"/>
      <c r="U82" s="1452"/>
      <c r="V82" s="1452"/>
      <c r="W82" s="1452"/>
      <c r="X82" s="1452"/>
      <c r="Y82" s="1452"/>
      <c r="Z82" s="1452"/>
      <c r="AA82" s="1452"/>
      <c r="AB82" s="1452"/>
      <c r="AC82" s="1452"/>
      <c r="AD82" s="1452"/>
      <c r="AE82" s="1452"/>
      <c r="AF82" s="1452"/>
      <c r="AG82" s="1452"/>
      <c r="AH82" s="1452"/>
      <c r="AI82" s="1452"/>
      <c r="AJ82" s="1452"/>
      <c r="AK82" s="1452"/>
      <c r="AL82" s="1452"/>
      <c r="AM82" s="1452"/>
      <c r="AN82" s="1452"/>
      <c r="AO82" s="1452"/>
      <c r="AP82" s="1452"/>
      <c r="AQ82" s="1452"/>
      <c r="AR82" s="1452"/>
    </row>
    <row r="83" spans="1:44" ht="14.25" x14ac:dyDescent="0.2">
      <c r="A83" s="28"/>
      <c r="B83" s="28"/>
      <c r="C83" s="440"/>
      <c r="D83" s="28"/>
      <c r="E83" s="28"/>
      <c r="F83" s="28"/>
      <c r="G83" s="440"/>
      <c r="H83" s="1451"/>
      <c r="I83" s="1452"/>
      <c r="J83" s="1452"/>
      <c r="K83" s="1452"/>
      <c r="L83" s="1452"/>
      <c r="M83" s="1452"/>
      <c r="N83" s="1452"/>
      <c r="O83" s="1452"/>
      <c r="P83" s="1452"/>
      <c r="Q83" s="1452"/>
      <c r="R83" s="1452"/>
      <c r="S83" s="1452"/>
      <c r="T83" s="1452"/>
      <c r="U83" s="1452"/>
      <c r="V83" s="1452"/>
      <c r="W83" s="1452"/>
      <c r="X83" s="1452"/>
      <c r="Y83" s="1452"/>
      <c r="Z83" s="1452"/>
      <c r="AA83" s="1452"/>
      <c r="AB83" s="1452"/>
      <c r="AC83" s="1452"/>
      <c r="AD83" s="1452"/>
      <c r="AE83" s="1452"/>
      <c r="AF83" s="1452"/>
      <c r="AG83" s="1452"/>
      <c r="AH83" s="1452"/>
      <c r="AI83" s="1452"/>
      <c r="AJ83" s="1452"/>
      <c r="AK83" s="1452"/>
      <c r="AL83" s="1452"/>
      <c r="AM83" s="1452"/>
      <c r="AN83" s="1452"/>
      <c r="AO83" s="1452"/>
      <c r="AP83" s="1452"/>
      <c r="AQ83" s="1452"/>
      <c r="AR83" s="1452"/>
    </row>
    <row r="84" spans="1:44" ht="14.25" x14ac:dyDescent="0.2">
      <c r="A84" s="28"/>
      <c r="B84" s="28"/>
      <c r="C84" s="440"/>
      <c r="D84" s="28"/>
      <c r="E84" s="28"/>
      <c r="F84" s="28"/>
      <c r="G84" s="440"/>
      <c r="H84" s="1451"/>
      <c r="I84" s="1452"/>
      <c r="J84" s="1452"/>
      <c r="K84" s="1452"/>
      <c r="L84" s="1452"/>
      <c r="M84" s="1452"/>
      <c r="N84" s="1452"/>
      <c r="O84" s="1452"/>
      <c r="P84" s="1452"/>
      <c r="Q84" s="1452"/>
      <c r="R84" s="1452"/>
      <c r="S84" s="1452"/>
      <c r="T84" s="1452"/>
      <c r="U84" s="1452"/>
      <c r="V84" s="1452"/>
      <c r="W84" s="1452"/>
      <c r="X84" s="1452"/>
      <c r="Y84" s="1452"/>
      <c r="Z84" s="1452"/>
      <c r="AA84" s="1452"/>
      <c r="AB84" s="1452"/>
      <c r="AC84" s="1452"/>
      <c r="AD84" s="1452"/>
      <c r="AE84" s="1452"/>
      <c r="AF84" s="1452"/>
      <c r="AG84" s="1452"/>
      <c r="AH84" s="1452"/>
      <c r="AI84" s="1452"/>
      <c r="AJ84" s="1452"/>
      <c r="AK84" s="1452"/>
      <c r="AL84" s="1452"/>
      <c r="AM84" s="1452"/>
      <c r="AN84" s="1452"/>
      <c r="AO84" s="1452"/>
      <c r="AP84" s="1452"/>
      <c r="AQ84" s="1452"/>
      <c r="AR84" s="1452"/>
    </row>
    <row r="85" spans="1:44" ht="14.25" x14ac:dyDescent="0.2">
      <c r="A85" s="28"/>
      <c r="B85" s="28"/>
      <c r="C85" s="440"/>
      <c r="D85" s="28"/>
      <c r="E85" s="28"/>
      <c r="F85" s="28"/>
      <c r="G85" s="440"/>
      <c r="H85" s="1451"/>
      <c r="I85" s="1452"/>
      <c r="J85" s="1452"/>
      <c r="K85" s="1452"/>
      <c r="L85" s="1452"/>
      <c r="M85" s="1452"/>
      <c r="N85" s="1452"/>
      <c r="O85" s="1452"/>
      <c r="P85" s="1452"/>
      <c r="Q85" s="1452"/>
      <c r="R85" s="1452"/>
      <c r="S85" s="1452"/>
      <c r="T85" s="1452"/>
      <c r="U85" s="1452"/>
      <c r="V85" s="1452"/>
      <c r="W85" s="1452"/>
      <c r="X85" s="1452"/>
      <c r="Y85" s="1452"/>
      <c r="Z85" s="1452"/>
      <c r="AA85" s="1452"/>
      <c r="AB85" s="1452"/>
      <c r="AC85" s="1452"/>
      <c r="AD85" s="1452"/>
      <c r="AE85" s="1452"/>
      <c r="AF85" s="1452"/>
      <c r="AG85" s="1452"/>
      <c r="AH85" s="1452"/>
      <c r="AI85" s="1452"/>
      <c r="AJ85" s="1452"/>
      <c r="AK85" s="1452"/>
      <c r="AL85" s="1452"/>
      <c r="AM85" s="1452"/>
      <c r="AN85" s="1452"/>
      <c r="AO85" s="1452"/>
      <c r="AP85" s="1452"/>
      <c r="AQ85" s="1452"/>
      <c r="AR85" s="1452"/>
    </row>
    <row r="86" spans="1:44" ht="14.25" x14ac:dyDescent="0.2">
      <c r="A86" s="28"/>
      <c r="B86" s="28"/>
      <c r="C86" s="440"/>
      <c r="D86" s="28"/>
      <c r="E86" s="28"/>
      <c r="F86" s="28"/>
      <c r="G86" s="440"/>
      <c r="H86" s="1451"/>
      <c r="I86" s="1452"/>
      <c r="J86" s="1452"/>
      <c r="K86" s="1452"/>
      <c r="L86" s="1452"/>
      <c r="M86" s="1452"/>
      <c r="N86" s="1452"/>
      <c r="O86" s="1452"/>
      <c r="P86" s="1452"/>
      <c r="Q86" s="1452"/>
      <c r="R86" s="1452"/>
      <c r="S86" s="1452"/>
      <c r="T86" s="1452"/>
      <c r="U86" s="1452"/>
      <c r="V86" s="1452"/>
      <c r="W86" s="1452"/>
      <c r="X86" s="1452"/>
      <c r="Y86" s="1452"/>
      <c r="Z86" s="1452"/>
      <c r="AA86" s="1452"/>
      <c r="AB86" s="1452"/>
      <c r="AC86" s="1452"/>
      <c r="AD86" s="1452"/>
      <c r="AE86" s="1452"/>
      <c r="AF86" s="1452"/>
      <c r="AG86" s="1452"/>
      <c r="AH86" s="1452"/>
      <c r="AI86" s="1452"/>
      <c r="AJ86" s="1452"/>
      <c r="AK86" s="1452"/>
      <c r="AL86" s="1452"/>
      <c r="AM86" s="1452"/>
      <c r="AN86" s="1452"/>
      <c r="AO86" s="1452"/>
      <c r="AP86" s="1452"/>
      <c r="AQ86" s="1452"/>
      <c r="AR86" s="1452"/>
    </row>
    <row r="87" spans="1:44" ht="14.25" x14ac:dyDescent="0.2">
      <c r="A87" s="28"/>
      <c r="B87" s="28"/>
      <c r="C87" s="440"/>
      <c r="D87" s="28"/>
      <c r="E87" s="28"/>
      <c r="F87" s="28"/>
      <c r="G87" s="440"/>
      <c r="H87" s="1451"/>
      <c r="I87" s="1452"/>
      <c r="J87" s="1452"/>
      <c r="K87" s="1452"/>
      <c r="L87" s="1452"/>
      <c r="M87" s="1452"/>
      <c r="N87" s="1452"/>
      <c r="O87" s="1452"/>
      <c r="P87" s="1452"/>
      <c r="Q87" s="1452"/>
      <c r="R87" s="1452"/>
      <c r="S87" s="1452"/>
      <c r="T87" s="1452"/>
      <c r="U87" s="1452"/>
      <c r="V87" s="1452"/>
      <c r="W87" s="1452"/>
      <c r="X87" s="1452"/>
      <c r="Y87" s="1452"/>
      <c r="Z87" s="1452"/>
      <c r="AA87" s="1452"/>
      <c r="AB87" s="1452"/>
      <c r="AC87" s="1452"/>
      <c r="AD87" s="1452"/>
      <c r="AE87" s="1452"/>
      <c r="AF87" s="1452"/>
      <c r="AG87" s="1452"/>
      <c r="AH87" s="1452"/>
      <c r="AI87" s="1452"/>
      <c r="AJ87" s="1452"/>
      <c r="AK87" s="1452"/>
      <c r="AL87" s="1452"/>
      <c r="AM87" s="1452"/>
      <c r="AN87" s="1452"/>
      <c r="AO87" s="1452"/>
      <c r="AP87" s="1452"/>
      <c r="AQ87" s="1452"/>
      <c r="AR87" s="1452"/>
    </row>
    <row r="88" spans="1:44" ht="14.25" x14ac:dyDescent="0.2">
      <c r="A88" s="28"/>
      <c r="B88" s="28"/>
      <c r="C88" s="440"/>
      <c r="D88" s="28"/>
      <c r="E88" s="28"/>
      <c r="F88" s="28"/>
      <c r="G88" s="440"/>
      <c r="H88" s="1451"/>
      <c r="I88" s="1452"/>
      <c r="J88" s="1452"/>
      <c r="K88" s="1452"/>
      <c r="L88" s="1452"/>
      <c r="M88" s="1452"/>
      <c r="N88" s="1452"/>
      <c r="O88" s="1452"/>
      <c r="P88" s="1452"/>
      <c r="Q88" s="1452"/>
      <c r="R88" s="1452"/>
      <c r="S88" s="1452"/>
      <c r="T88" s="1452"/>
      <c r="U88" s="1452"/>
      <c r="V88" s="1452"/>
      <c r="W88" s="1452"/>
      <c r="X88" s="1452"/>
      <c r="Y88" s="1452"/>
      <c r="Z88" s="1452"/>
      <c r="AA88" s="1452"/>
      <c r="AB88" s="1452"/>
      <c r="AC88" s="1452"/>
      <c r="AD88" s="1452"/>
      <c r="AE88" s="1452"/>
      <c r="AF88" s="1452"/>
      <c r="AG88" s="1452"/>
      <c r="AH88" s="1452"/>
      <c r="AI88" s="1452"/>
      <c r="AJ88" s="1452"/>
      <c r="AK88" s="1452"/>
      <c r="AL88" s="1452"/>
      <c r="AM88" s="1452"/>
      <c r="AN88" s="1452"/>
      <c r="AO88" s="1452"/>
      <c r="AP88" s="1452"/>
      <c r="AQ88" s="1452"/>
      <c r="AR88" s="1452"/>
    </row>
    <row r="89" spans="1:44" ht="14.25" x14ac:dyDescent="0.2">
      <c r="A89" s="28"/>
      <c r="B89" s="28"/>
      <c r="C89" s="440"/>
      <c r="D89" s="28"/>
      <c r="E89" s="28"/>
      <c r="F89" s="28"/>
      <c r="G89" s="440"/>
      <c r="H89" s="140"/>
      <c r="I89" s="140"/>
      <c r="J89" s="140"/>
      <c r="K89" s="140"/>
      <c r="L89" s="140"/>
      <c r="M89" s="140"/>
      <c r="N89" s="140"/>
      <c r="O89" s="140"/>
      <c r="P89" s="140"/>
      <c r="Q89" s="140"/>
      <c r="R89" s="140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</row>
    <row r="90" spans="1:44" ht="14.25" x14ac:dyDescent="0.2">
      <c r="A90" s="28"/>
      <c r="B90" s="28"/>
      <c r="C90" s="440"/>
      <c r="D90" s="28"/>
      <c r="E90" s="28"/>
      <c r="F90" s="28"/>
      <c r="G90" s="440"/>
      <c r="H90" s="140"/>
      <c r="I90" s="140"/>
      <c r="J90" s="140"/>
      <c r="K90" s="140"/>
      <c r="L90" s="140"/>
      <c r="M90" s="140"/>
      <c r="N90" s="140"/>
      <c r="O90" s="140"/>
      <c r="P90" s="140"/>
      <c r="Q90" s="140"/>
      <c r="R90" s="140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</row>
    <row r="91" spans="1:44" ht="14.25" x14ac:dyDescent="0.2">
      <c r="A91" s="28"/>
      <c r="B91" s="28"/>
      <c r="C91" s="440"/>
      <c r="D91" s="28"/>
      <c r="E91" s="28"/>
      <c r="F91" s="28"/>
      <c r="G91" s="440"/>
      <c r="H91" s="140"/>
      <c r="I91" s="140"/>
      <c r="J91" s="140"/>
      <c r="K91" s="140"/>
      <c r="L91" s="140"/>
      <c r="M91" s="140"/>
      <c r="N91" s="140"/>
      <c r="O91" s="140"/>
      <c r="P91" s="140"/>
      <c r="Q91" s="140"/>
      <c r="R91" s="140"/>
      <c r="S91" s="140"/>
      <c r="T91" s="140"/>
      <c r="U91" s="140"/>
      <c r="V91" s="140"/>
      <c r="W91" s="140"/>
      <c r="X91" s="140"/>
      <c r="Y91" s="140"/>
      <c r="Z91" s="140"/>
      <c r="AA91" s="140"/>
      <c r="AB91" s="140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</row>
    <row r="92" spans="1:44" ht="14.25" x14ac:dyDescent="0.2">
      <c r="A92" s="28"/>
      <c r="B92" s="28"/>
      <c r="C92" s="440"/>
      <c r="D92" s="28"/>
      <c r="E92" s="28"/>
      <c r="F92" s="28"/>
      <c r="G92" s="440"/>
      <c r="H92" s="140"/>
      <c r="I92" s="140"/>
      <c r="J92" s="140"/>
      <c r="K92" s="140"/>
      <c r="L92" s="140"/>
      <c r="M92" s="140"/>
      <c r="N92" s="140"/>
      <c r="O92" s="140"/>
      <c r="P92" s="140"/>
      <c r="Q92" s="140"/>
      <c r="R92" s="140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</row>
    <row r="93" spans="1:44" ht="14.25" x14ac:dyDescent="0.2">
      <c r="A93" s="28"/>
      <c r="B93" s="28"/>
      <c r="C93" s="440"/>
      <c r="D93" s="28"/>
      <c r="E93" s="28"/>
      <c r="F93" s="28"/>
      <c r="G93" s="440"/>
      <c r="H93" s="140"/>
      <c r="I93" s="140"/>
      <c r="J93" s="140"/>
      <c r="K93" s="140"/>
      <c r="L93" s="140"/>
      <c r="M93" s="140"/>
      <c r="N93" s="140"/>
      <c r="O93" s="140"/>
      <c r="P93" s="140"/>
      <c r="Q93" s="140"/>
      <c r="R93" s="140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</row>
    <row r="94" spans="1:44" ht="14.25" x14ac:dyDescent="0.2">
      <c r="A94" s="28"/>
      <c r="B94" s="28"/>
      <c r="C94" s="440"/>
      <c r="D94" s="28"/>
      <c r="E94" s="28"/>
      <c r="F94" s="28"/>
      <c r="G94" s="440"/>
      <c r="H94" s="140"/>
      <c r="I94" s="140"/>
      <c r="J94" s="140"/>
      <c r="K94" s="140"/>
      <c r="L94" s="140"/>
      <c r="M94" s="140"/>
      <c r="N94" s="140"/>
      <c r="O94" s="140"/>
      <c r="P94" s="140"/>
      <c r="Q94" s="140"/>
      <c r="R94" s="140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</row>
    <row r="95" spans="1:44" ht="14.25" x14ac:dyDescent="0.2">
      <c r="A95" s="28"/>
      <c r="B95" s="28"/>
      <c r="C95" s="440"/>
      <c r="D95" s="28"/>
      <c r="E95" s="28"/>
      <c r="F95" s="28"/>
      <c r="G95" s="440"/>
      <c r="H95" s="140"/>
      <c r="I95" s="140"/>
      <c r="J95" s="140"/>
      <c r="K95" s="140"/>
      <c r="L95" s="140"/>
      <c r="M95" s="140"/>
      <c r="N95" s="140"/>
      <c r="O95" s="140"/>
      <c r="P95" s="140"/>
      <c r="Q95" s="140"/>
      <c r="R95" s="140"/>
      <c r="S95" s="140"/>
      <c r="T95" s="140"/>
      <c r="U95" s="140"/>
      <c r="V95" s="140"/>
      <c r="W95" s="140"/>
      <c r="X95" s="140"/>
      <c r="Y95" s="140"/>
      <c r="Z95" s="140"/>
      <c r="AA95" s="140"/>
      <c r="AB95" s="140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</row>
    <row r="96" spans="1:44" ht="14.25" x14ac:dyDescent="0.2">
      <c r="A96" s="28"/>
      <c r="B96" s="28"/>
      <c r="C96" s="440"/>
      <c r="D96" s="28"/>
      <c r="E96" s="28"/>
      <c r="F96" s="28"/>
      <c r="G96" s="440"/>
      <c r="H96" s="140"/>
      <c r="I96" s="140"/>
      <c r="J96" s="140"/>
      <c r="K96" s="140"/>
      <c r="L96" s="140"/>
      <c r="M96" s="140"/>
      <c r="N96" s="140"/>
      <c r="O96" s="140"/>
      <c r="P96" s="140"/>
      <c r="Q96" s="140"/>
      <c r="R96" s="140"/>
      <c r="S96" s="140"/>
      <c r="T96" s="140"/>
      <c r="U96" s="140"/>
      <c r="V96" s="140"/>
      <c r="W96" s="140"/>
      <c r="X96" s="140"/>
      <c r="Y96" s="140"/>
      <c r="Z96" s="140"/>
      <c r="AA96" s="140"/>
      <c r="AB96" s="140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</row>
    <row r="97" spans="1:44" ht="14.25" x14ac:dyDescent="0.2">
      <c r="A97" s="28"/>
      <c r="B97" s="28"/>
      <c r="C97" s="440"/>
      <c r="D97" s="28"/>
      <c r="E97" s="28"/>
      <c r="F97" s="28"/>
      <c r="G97" s="440"/>
      <c r="H97" s="140"/>
      <c r="I97" s="140"/>
      <c r="J97" s="140"/>
      <c r="K97" s="140"/>
      <c r="L97" s="140"/>
      <c r="M97" s="140"/>
      <c r="N97" s="140"/>
      <c r="O97" s="140"/>
      <c r="P97" s="140"/>
      <c r="Q97" s="140"/>
      <c r="R97" s="140"/>
      <c r="S97" s="140"/>
      <c r="T97" s="140"/>
      <c r="U97" s="140"/>
      <c r="V97" s="140"/>
      <c r="W97" s="140"/>
      <c r="X97" s="140"/>
      <c r="Y97" s="140"/>
      <c r="Z97" s="140"/>
      <c r="AA97" s="140"/>
      <c r="AB97" s="140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</row>
    <row r="98" spans="1:44" ht="14.25" x14ac:dyDescent="0.2">
      <c r="A98" s="28"/>
      <c r="B98" s="28"/>
      <c r="C98" s="440"/>
      <c r="D98" s="28"/>
      <c r="E98" s="28"/>
      <c r="F98" s="28"/>
      <c r="G98" s="440"/>
      <c r="H98" s="140"/>
      <c r="I98" s="140"/>
      <c r="J98" s="140"/>
      <c r="K98" s="140"/>
      <c r="L98" s="140"/>
      <c r="M98" s="140"/>
      <c r="N98" s="140"/>
      <c r="O98" s="140"/>
      <c r="P98" s="140"/>
      <c r="Q98" s="140"/>
      <c r="R98" s="140"/>
      <c r="S98" s="140"/>
      <c r="T98" s="140"/>
      <c r="U98" s="140"/>
      <c r="V98" s="140"/>
      <c r="W98" s="140"/>
      <c r="X98" s="140"/>
      <c r="Y98" s="140"/>
      <c r="Z98" s="140"/>
      <c r="AA98" s="140"/>
      <c r="AB98" s="140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</row>
    <row r="99" spans="1:44" ht="14.25" x14ac:dyDescent="0.2">
      <c r="A99" s="28"/>
      <c r="B99" s="28"/>
      <c r="C99" s="440"/>
      <c r="D99" s="28"/>
      <c r="E99" s="28"/>
      <c r="F99" s="28"/>
      <c r="G99" s="440"/>
      <c r="H99" s="140"/>
      <c r="I99" s="140"/>
      <c r="J99" s="140"/>
      <c r="K99" s="140"/>
      <c r="L99" s="140"/>
      <c r="M99" s="140"/>
      <c r="N99" s="140"/>
      <c r="O99" s="140"/>
      <c r="P99" s="140"/>
      <c r="Q99" s="140"/>
      <c r="R99" s="140"/>
      <c r="S99" s="140"/>
      <c r="T99" s="140"/>
      <c r="U99" s="140"/>
      <c r="V99" s="140"/>
      <c r="W99" s="140"/>
      <c r="X99" s="140"/>
      <c r="Y99" s="140"/>
      <c r="Z99" s="140"/>
      <c r="AA99" s="140"/>
      <c r="AB99" s="140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</row>
    <row r="100" spans="1:44" ht="14.25" x14ac:dyDescent="0.2">
      <c r="A100" s="28"/>
      <c r="B100" s="28"/>
      <c r="C100" s="440"/>
      <c r="D100" s="28"/>
      <c r="E100" s="28"/>
      <c r="F100" s="28"/>
      <c r="G100" s="440"/>
      <c r="H100" s="140"/>
      <c r="I100" s="140"/>
      <c r="J100" s="140"/>
      <c r="K100" s="140"/>
      <c r="L100" s="140"/>
      <c r="M100" s="140"/>
      <c r="N100" s="140"/>
      <c r="O100" s="140"/>
      <c r="P100" s="140"/>
      <c r="Q100" s="140"/>
      <c r="R100" s="140"/>
      <c r="S100" s="140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</row>
    <row r="101" spans="1:44" ht="14.25" x14ac:dyDescent="0.2">
      <c r="A101" s="28"/>
      <c r="B101" s="28"/>
      <c r="C101" s="440"/>
      <c r="D101" s="28"/>
      <c r="E101" s="28"/>
      <c r="F101" s="28"/>
      <c r="G101" s="440"/>
      <c r="H101" s="140"/>
      <c r="I101" s="140"/>
      <c r="J101" s="140"/>
      <c r="K101" s="140"/>
      <c r="L101" s="140"/>
      <c r="M101" s="140"/>
      <c r="N101" s="140"/>
      <c r="O101" s="140"/>
      <c r="P101" s="140"/>
      <c r="Q101" s="140"/>
      <c r="R101" s="140"/>
      <c r="S101" s="140"/>
      <c r="T101" s="140"/>
      <c r="U101" s="140"/>
      <c r="V101" s="140"/>
      <c r="W101" s="140"/>
      <c r="X101" s="140"/>
      <c r="Y101" s="140"/>
      <c r="Z101" s="140"/>
      <c r="AA101" s="140"/>
      <c r="AB101" s="140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</row>
    <row r="102" spans="1:44" ht="14.25" x14ac:dyDescent="0.2">
      <c r="A102" s="28"/>
      <c r="B102" s="28"/>
      <c r="C102" s="440"/>
      <c r="D102" s="28"/>
      <c r="E102" s="28"/>
      <c r="F102" s="28"/>
      <c r="G102" s="440"/>
      <c r="H102" s="140"/>
      <c r="I102" s="140"/>
      <c r="J102" s="140"/>
      <c r="K102" s="140"/>
      <c r="L102" s="140"/>
      <c r="M102" s="140"/>
      <c r="N102" s="140"/>
      <c r="O102" s="140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</row>
    <row r="103" spans="1:44" ht="14.25" x14ac:dyDescent="0.2">
      <c r="A103" s="28"/>
      <c r="B103" s="28"/>
      <c r="C103" s="440"/>
      <c r="D103" s="28"/>
      <c r="E103" s="28"/>
      <c r="F103" s="28"/>
      <c r="G103" s="440"/>
      <c r="H103" s="140"/>
      <c r="I103" s="140"/>
      <c r="J103" s="140"/>
      <c r="K103" s="140"/>
      <c r="L103" s="140"/>
      <c r="M103" s="140"/>
      <c r="N103" s="140"/>
      <c r="O103" s="140"/>
      <c r="P103" s="140"/>
      <c r="Q103" s="140"/>
      <c r="R103" s="140"/>
      <c r="S103" s="140"/>
      <c r="T103" s="140"/>
      <c r="U103" s="140"/>
      <c r="V103" s="140"/>
      <c r="W103" s="140"/>
      <c r="X103" s="140"/>
      <c r="Y103" s="140"/>
      <c r="Z103" s="140"/>
      <c r="AA103" s="140"/>
      <c r="AB103" s="140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</row>
    <row r="104" spans="1:44" ht="14.25" x14ac:dyDescent="0.2">
      <c r="A104" s="28"/>
      <c r="B104" s="28"/>
      <c r="C104" s="440"/>
      <c r="D104" s="28"/>
      <c r="E104" s="28"/>
      <c r="F104" s="28"/>
      <c r="G104" s="440"/>
      <c r="H104" s="140"/>
      <c r="I104" s="140"/>
      <c r="J104" s="140"/>
      <c r="K104" s="140"/>
      <c r="L104" s="140"/>
      <c r="M104" s="140"/>
      <c r="N104" s="140"/>
      <c r="O104" s="140"/>
      <c r="P104" s="140"/>
      <c r="Q104" s="140"/>
      <c r="R104" s="140"/>
      <c r="S104" s="140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</row>
    <row r="105" spans="1:44" ht="14.25" x14ac:dyDescent="0.2">
      <c r="A105" s="28"/>
      <c r="B105" s="28"/>
      <c r="C105" s="440"/>
      <c r="D105" s="28"/>
      <c r="E105" s="28"/>
      <c r="F105" s="28"/>
      <c r="G105" s="440"/>
      <c r="H105" s="140"/>
      <c r="I105" s="140"/>
      <c r="J105" s="140"/>
      <c r="K105" s="140"/>
      <c r="L105" s="140"/>
      <c r="M105" s="140"/>
      <c r="N105" s="140"/>
      <c r="O105" s="140"/>
      <c r="P105" s="140"/>
      <c r="Q105" s="140"/>
      <c r="R105" s="140"/>
      <c r="S105" s="140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</row>
    <row r="106" spans="1:44" ht="14.25" x14ac:dyDescent="0.2">
      <c r="A106" s="28"/>
      <c r="B106" s="28"/>
      <c r="C106" s="440"/>
      <c r="D106" s="28"/>
      <c r="E106" s="28"/>
      <c r="F106" s="28"/>
      <c r="G106" s="440"/>
      <c r="H106" s="140"/>
      <c r="I106" s="140"/>
      <c r="J106" s="140"/>
      <c r="K106" s="140"/>
      <c r="L106" s="140"/>
      <c r="M106" s="140"/>
      <c r="N106" s="140"/>
      <c r="O106" s="140"/>
      <c r="P106" s="140"/>
      <c r="Q106" s="140"/>
      <c r="R106" s="140"/>
      <c r="S106" s="140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</row>
    <row r="107" spans="1:44" ht="14.25" x14ac:dyDescent="0.2">
      <c r="A107" s="28"/>
      <c r="B107" s="28"/>
      <c r="C107" s="440"/>
      <c r="D107" s="28"/>
      <c r="E107" s="28"/>
      <c r="F107" s="28"/>
      <c r="G107" s="440"/>
      <c r="H107" s="140"/>
      <c r="I107" s="140"/>
      <c r="J107" s="140"/>
      <c r="K107" s="140"/>
      <c r="L107" s="140"/>
      <c r="M107" s="140"/>
      <c r="N107" s="140"/>
      <c r="O107" s="140"/>
      <c r="P107" s="140"/>
      <c r="Q107" s="140"/>
      <c r="R107" s="140"/>
      <c r="S107" s="140"/>
      <c r="T107" s="140"/>
      <c r="U107" s="140"/>
      <c r="V107" s="140"/>
      <c r="W107" s="140"/>
      <c r="X107" s="140"/>
      <c r="Y107" s="140"/>
      <c r="Z107" s="140"/>
      <c r="AA107" s="140"/>
      <c r="AB107" s="140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</row>
    <row r="108" spans="1:44" ht="14.25" x14ac:dyDescent="0.2">
      <c r="A108" s="28"/>
      <c r="B108" s="28"/>
      <c r="C108" s="440"/>
      <c r="D108" s="28"/>
      <c r="E108" s="28"/>
      <c r="F108" s="28"/>
      <c r="G108" s="440"/>
      <c r="H108" s="140"/>
      <c r="I108" s="140"/>
      <c r="J108" s="140"/>
      <c r="K108" s="140"/>
      <c r="L108" s="140"/>
      <c r="M108" s="140"/>
      <c r="N108" s="140"/>
      <c r="O108" s="140"/>
      <c r="P108" s="140"/>
      <c r="Q108" s="140"/>
      <c r="R108" s="140"/>
      <c r="S108" s="140"/>
      <c r="T108" s="140"/>
      <c r="U108" s="140"/>
      <c r="V108" s="140"/>
      <c r="W108" s="140"/>
      <c r="X108" s="140"/>
      <c r="Y108" s="140"/>
      <c r="Z108" s="140"/>
      <c r="AA108" s="140"/>
      <c r="AB108" s="140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</row>
    <row r="109" spans="1:44" ht="14.25" x14ac:dyDescent="0.2">
      <c r="A109" s="28"/>
      <c r="B109" s="28"/>
      <c r="C109" s="440"/>
      <c r="D109" s="28"/>
      <c r="E109" s="28"/>
      <c r="F109" s="28"/>
      <c r="G109" s="440"/>
      <c r="H109" s="140"/>
      <c r="I109" s="140"/>
      <c r="J109" s="140"/>
      <c r="K109" s="140"/>
      <c r="L109" s="140"/>
      <c r="M109" s="140"/>
      <c r="N109" s="140"/>
      <c r="O109" s="140"/>
      <c r="P109" s="140"/>
      <c r="Q109" s="140"/>
      <c r="R109" s="140"/>
      <c r="S109" s="140"/>
      <c r="T109" s="140"/>
      <c r="U109" s="140"/>
      <c r="V109" s="140"/>
      <c r="W109" s="140"/>
      <c r="X109" s="140"/>
      <c r="Y109" s="140"/>
      <c r="Z109" s="140"/>
      <c r="AA109" s="140"/>
      <c r="AB109" s="140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</row>
    <row r="110" spans="1:44" ht="14.25" x14ac:dyDescent="0.2">
      <c r="A110" s="28"/>
      <c r="B110" s="28"/>
      <c r="C110" s="440"/>
      <c r="D110" s="28"/>
      <c r="E110" s="28"/>
      <c r="F110" s="28"/>
      <c r="G110" s="440"/>
      <c r="H110" s="140"/>
      <c r="I110" s="140"/>
      <c r="J110" s="140"/>
      <c r="K110" s="140"/>
      <c r="L110" s="140"/>
      <c r="M110" s="140"/>
      <c r="N110" s="140"/>
      <c r="O110" s="140"/>
      <c r="P110" s="140"/>
      <c r="Q110" s="140"/>
      <c r="R110" s="140"/>
      <c r="S110" s="140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</row>
    <row r="111" spans="1:44" ht="14.25" x14ac:dyDescent="0.2">
      <c r="A111" s="28"/>
      <c r="B111" s="28"/>
      <c r="C111" s="440"/>
      <c r="D111" s="28"/>
      <c r="E111" s="28"/>
      <c r="F111" s="28"/>
      <c r="G111" s="440"/>
      <c r="H111" s="140"/>
      <c r="I111" s="140"/>
      <c r="J111" s="140"/>
      <c r="K111" s="140"/>
      <c r="L111" s="140"/>
      <c r="M111" s="140"/>
      <c r="N111" s="140"/>
      <c r="O111" s="140"/>
      <c r="P111" s="140"/>
      <c r="Q111" s="140"/>
      <c r="R111" s="140"/>
      <c r="S111" s="140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</row>
    <row r="112" spans="1:44" ht="14.25" x14ac:dyDescent="0.2">
      <c r="A112" s="28"/>
      <c r="B112" s="28"/>
      <c r="C112" s="440"/>
      <c r="D112" s="28"/>
      <c r="E112" s="28"/>
      <c r="F112" s="28"/>
      <c r="G112" s="440"/>
      <c r="H112" s="140"/>
      <c r="I112" s="140"/>
      <c r="J112" s="140"/>
      <c r="K112" s="140"/>
      <c r="L112" s="140"/>
      <c r="M112" s="140"/>
      <c r="N112" s="140"/>
      <c r="O112" s="140"/>
      <c r="P112" s="140"/>
      <c r="Q112" s="140"/>
      <c r="R112" s="140"/>
      <c r="S112" s="140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</row>
    <row r="113" spans="1:44" ht="14.25" x14ac:dyDescent="0.2">
      <c r="A113" s="28"/>
      <c r="B113" s="28"/>
      <c r="C113" s="440"/>
      <c r="D113" s="28"/>
      <c r="E113" s="28"/>
      <c r="F113" s="28"/>
      <c r="G113" s="440"/>
      <c r="H113" s="140"/>
      <c r="I113" s="140"/>
      <c r="J113" s="140"/>
      <c r="K113" s="140"/>
      <c r="L113" s="140"/>
      <c r="M113" s="140"/>
      <c r="N113" s="140"/>
      <c r="O113" s="140"/>
      <c r="P113" s="140"/>
      <c r="Q113" s="140"/>
      <c r="R113" s="140"/>
      <c r="S113" s="140"/>
      <c r="T113" s="140"/>
      <c r="U113" s="140"/>
      <c r="V113" s="140"/>
      <c r="W113" s="140"/>
      <c r="X113" s="140"/>
      <c r="Y113" s="140"/>
      <c r="Z113" s="140"/>
      <c r="AA113" s="140"/>
      <c r="AB113" s="140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</row>
    <row r="114" spans="1:44" ht="14.25" x14ac:dyDescent="0.2">
      <c r="A114" s="28"/>
      <c r="B114" s="28"/>
      <c r="C114" s="440"/>
      <c r="D114" s="28"/>
      <c r="E114" s="28"/>
      <c r="F114" s="28"/>
      <c r="G114" s="440"/>
      <c r="H114" s="140"/>
      <c r="I114" s="140"/>
      <c r="J114" s="140"/>
      <c r="K114" s="140"/>
      <c r="L114" s="140"/>
      <c r="M114" s="140"/>
      <c r="N114" s="140"/>
      <c r="O114" s="140"/>
      <c r="P114" s="140"/>
      <c r="Q114" s="140"/>
      <c r="R114" s="140"/>
      <c r="S114" s="140"/>
      <c r="T114" s="140"/>
      <c r="U114" s="140"/>
      <c r="V114" s="140"/>
      <c r="W114" s="140"/>
      <c r="X114" s="140"/>
      <c r="Y114" s="140"/>
      <c r="Z114" s="140"/>
      <c r="AA114" s="140"/>
      <c r="AB114" s="140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</row>
    <row r="115" spans="1:44" ht="14.25" x14ac:dyDescent="0.2">
      <c r="A115" s="28"/>
      <c r="B115" s="28"/>
      <c r="C115" s="440"/>
      <c r="D115" s="28"/>
      <c r="E115" s="28"/>
      <c r="F115" s="28"/>
      <c r="G115" s="440"/>
      <c r="H115" s="140"/>
      <c r="I115" s="140"/>
      <c r="J115" s="140"/>
      <c r="K115" s="140"/>
      <c r="L115" s="140"/>
      <c r="M115" s="140"/>
      <c r="N115" s="140"/>
      <c r="O115" s="140"/>
      <c r="P115" s="140"/>
      <c r="Q115" s="140"/>
      <c r="R115" s="140"/>
      <c r="S115" s="140"/>
      <c r="T115" s="140"/>
      <c r="U115" s="140"/>
      <c r="V115" s="140"/>
      <c r="W115" s="140"/>
      <c r="X115" s="140"/>
      <c r="Y115" s="140"/>
      <c r="Z115" s="140"/>
      <c r="AA115" s="140"/>
      <c r="AB115" s="140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</row>
    <row r="116" spans="1:44" ht="14.25" x14ac:dyDescent="0.2">
      <c r="A116" s="28"/>
      <c r="B116" s="28"/>
      <c r="C116" s="440"/>
      <c r="D116" s="28"/>
      <c r="E116" s="28"/>
      <c r="F116" s="28"/>
      <c r="G116" s="440"/>
      <c r="H116" s="140"/>
      <c r="I116" s="140"/>
      <c r="J116" s="140"/>
      <c r="K116" s="140"/>
      <c r="L116" s="140"/>
      <c r="M116" s="140"/>
      <c r="N116" s="140"/>
      <c r="O116" s="140"/>
      <c r="P116" s="140"/>
      <c r="Q116" s="140"/>
      <c r="R116" s="140"/>
      <c r="S116" s="140"/>
      <c r="T116" s="140"/>
      <c r="U116" s="140"/>
      <c r="V116" s="140"/>
      <c r="W116" s="140"/>
      <c r="X116" s="140"/>
      <c r="Y116" s="140"/>
      <c r="Z116" s="140"/>
      <c r="AA116" s="140"/>
      <c r="AB116" s="140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</row>
    <row r="117" spans="1:44" ht="14.25" x14ac:dyDescent="0.2">
      <c r="A117" s="28"/>
      <c r="B117" s="28"/>
      <c r="C117" s="440"/>
      <c r="D117" s="28"/>
      <c r="E117" s="28"/>
      <c r="F117" s="28"/>
      <c r="G117" s="440"/>
      <c r="H117" s="140"/>
      <c r="I117" s="140"/>
      <c r="J117" s="140"/>
      <c r="K117" s="140"/>
      <c r="L117" s="140"/>
      <c r="M117" s="140"/>
      <c r="N117" s="140"/>
      <c r="O117" s="140"/>
      <c r="P117" s="140"/>
      <c r="Q117" s="140"/>
      <c r="R117" s="140"/>
      <c r="S117" s="140"/>
      <c r="T117" s="140"/>
      <c r="U117" s="140"/>
      <c r="V117" s="140"/>
      <c r="W117" s="140"/>
      <c r="X117" s="140"/>
      <c r="Y117" s="140"/>
      <c r="Z117" s="140"/>
      <c r="AA117" s="140"/>
      <c r="AB117" s="140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</row>
    <row r="118" spans="1:44" ht="14.25" x14ac:dyDescent="0.2">
      <c r="A118" s="28"/>
      <c r="B118" s="28"/>
      <c r="C118" s="440"/>
      <c r="D118" s="28"/>
      <c r="E118" s="28"/>
      <c r="F118" s="28"/>
      <c r="G118" s="440"/>
      <c r="H118" s="140"/>
      <c r="I118" s="140"/>
      <c r="J118" s="140"/>
      <c r="K118" s="140"/>
      <c r="L118" s="140"/>
      <c r="M118" s="140"/>
      <c r="N118" s="140"/>
      <c r="O118" s="140"/>
      <c r="P118" s="140"/>
      <c r="Q118" s="140"/>
      <c r="R118" s="140"/>
      <c r="S118" s="140"/>
      <c r="T118" s="140"/>
      <c r="U118" s="140"/>
      <c r="V118" s="140"/>
      <c r="W118" s="140"/>
      <c r="X118" s="140"/>
      <c r="Y118" s="140"/>
      <c r="Z118" s="140"/>
      <c r="AA118" s="140"/>
      <c r="AB118" s="140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</row>
    <row r="119" spans="1:44" ht="14.25" x14ac:dyDescent="0.2">
      <c r="A119" s="28"/>
      <c r="B119" s="28"/>
      <c r="C119" s="440"/>
      <c r="D119" s="28"/>
      <c r="E119" s="28"/>
      <c r="F119" s="28"/>
      <c r="G119" s="440"/>
      <c r="H119" s="140"/>
      <c r="I119" s="140"/>
      <c r="J119" s="140"/>
      <c r="K119" s="140"/>
      <c r="L119" s="140"/>
      <c r="M119" s="140"/>
      <c r="N119" s="140"/>
      <c r="O119" s="140"/>
      <c r="P119" s="140"/>
      <c r="Q119" s="140"/>
      <c r="R119" s="140"/>
      <c r="S119" s="140"/>
      <c r="T119" s="140"/>
      <c r="U119" s="140"/>
      <c r="V119" s="140"/>
      <c r="W119" s="140"/>
      <c r="X119" s="140"/>
      <c r="Y119" s="140"/>
      <c r="Z119" s="140"/>
      <c r="AA119" s="140"/>
      <c r="AB119" s="140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</row>
    <row r="120" spans="1:44" ht="14.25" x14ac:dyDescent="0.2">
      <c r="A120" s="28"/>
      <c r="B120" s="28"/>
      <c r="C120" s="440"/>
      <c r="D120" s="28"/>
      <c r="E120" s="28"/>
      <c r="F120" s="28"/>
      <c r="G120" s="440"/>
      <c r="H120" s="140"/>
      <c r="I120" s="140"/>
      <c r="J120" s="140"/>
      <c r="K120" s="140"/>
      <c r="L120" s="140"/>
      <c r="M120" s="140"/>
      <c r="N120" s="140"/>
      <c r="O120" s="140"/>
      <c r="P120" s="140"/>
      <c r="Q120" s="140"/>
      <c r="R120" s="140"/>
      <c r="S120" s="140"/>
      <c r="T120" s="140"/>
      <c r="U120" s="140"/>
      <c r="V120" s="140"/>
      <c r="W120" s="140"/>
      <c r="X120" s="140"/>
      <c r="Y120" s="140"/>
      <c r="Z120" s="140"/>
      <c r="AA120" s="140"/>
      <c r="AB120" s="140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</row>
    <row r="121" spans="1:44" ht="14.25" x14ac:dyDescent="0.2">
      <c r="A121" s="28"/>
      <c r="B121" s="28"/>
      <c r="C121" s="440"/>
      <c r="D121" s="28"/>
      <c r="E121" s="28"/>
      <c r="F121" s="28"/>
      <c r="G121" s="440"/>
      <c r="H121" s="140"/>
      <c r="I121" s="140"/>
      <c r="J121" s="140"/>
      <c r="K121" s="140"/>
      <c r="L121" s="140"/>
      <c r="M121" s="140"/>
      <c r="N121" s="140"/>
      <c r="O121" s="140"/>
      <c r="P121" s="140"/>
      <c r="Q121" s="140"/>
      <c r="R121" s="140"/>
      <c r="S121" s="140"/>
      <c r="T121" s="140"/>
      <c r="U121" s="140"/>
      <c r="V121" s="140"/>
      <c r="W121" s="140"/>
      <c r="X121" s="140"/>
      <c r="Y121" s="140"/>
      <c r="Z121" s="140"/>
      <c r="AA121" s="140"/>
      <c r="AB121" s="140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</row>
    <row r="122" spans="1:44" ht="14.25" x14ac:dyDescent="0.2">
      <c r="A122" s="28"/>
      <c r="B122" s="28"/>
      <c r="C122" s="440"/>
      <c r="D122" s="28"/>
      <c r="E122" s="28"/>
      <c r="F122" s="28"/>
      <c r="G122" s="440"/>
      <c r="H122" s="140"/>
      <c r="I122" s="140"/>
      <c r="J122" s="140"/>
      <c r="K122" s="140"/>
      <c r="L122" s="140"/>
      <c r="M122" s="140"/>
      <c r="N122" s="140"/>
      <c r="O122" s="140"/>
      <c r="P122" s="140"/>
      <c r="Q122" s="140"/>
      <c r="R122" s="140"/>
      <c r="S122" s="140"/>
      <c r="T122" s="140"/>
      <c r="U122" s="140"/>
      <c r="V122" s="140"/>
      <c r="W122" s="140"/>
      <c r="X122" s="140"/>
      <c r="Y122" s="140"/>
      <c r="Z122" s="140"/>
      <c r="AA122" s="140"/>
      <c r="AB122" s="140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</row>
    <row r="123" spans="1:44" ht="14.25" x14ac:dyDescent="0.2">
      <c r="A123" s="28"/>
      <c r="B123" s="28"/>
      <c r="C123" s="440"/>
      <c r="D123" s="28"/>
      <c r="E123" s="28"/>
      <c r="F123" s="28"/>
      <c r="G123" s="440"/>
      <c r="H123" s="140"/>
      <c r="I123" s="140"/>
      <c r="J123" s="140"/>
      <c r="K123" s="140"/>
      <c r="L123" s="140"/>
      <c r="M123" s="140"/>
      <c r="N123" s="140"/>
      <c r="O123" s="140"/>
      <c r="P123" s="140"/>
      <c r="Q123" s="140"/>
      <c r="R123" s="140"/>
      <c r="S123" s="140"/>
      <c r="T123" s="140"/>
      <c r="U123" s="140"/>
      <c r="V123" s="140"/>
      <c r="W123" s="140"/>
      <c r="X123" s="140"/>
      <c r="Y123" s="140"/>
      <c r="Z123" s="140"/>
      <c r="AA123" s="140"/>
      <c r="AB123" s="140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</row>
    <row r="124" spans="1:44" ht="14.25" x14ac:dyDescent="0.2">
      <c r="A124" s="28"/>
      <c r="B124" s="28"/>
      <c r="C124" s="440"/>
      <c r="D124" s="28"/>
      <c r="E124" s="28"/>
      <c r="F124" s="28"/>
      <c r="G124" s="440"/>
      <c r="H124" s="140"/>
      <c r="I124" s="140"/>
      <c r="J124" s="140"/>
      <c r="K124" s="140"/>
      <c r="L124" s="140"/>
      <c r="M124" s="140"/>
      <c r="N124" s="140"/>
      <c r="O124" s="140"/>
      <c r="P124" s="140"/>
      <c r="Q124" s="140"/>
      <c r="R124" s="140"/>
      <c r="S124" s="140"/>
      <c r="T124" s="140"/>
      <c r="U124" s="140"/>
      <c r="V124" s="140"/>
      <c r="W124" s="140"/>
      <c r="X124" s="140"/>
      <c r="Y124" s="140"/>
      <c r="Z124" s="140"/>
      <c r="AA124" s="140"/>
      <c r="AB124" s="140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</row>
    <row r="125" spans="1:44" ht="14.25" x14ac:dyDescent="0.2">
      <c r="A125" s="28"/>
      <c r="B125" s="28"/>
      <c r="C125" s="440"/>
      <c r="D125" s="28"/>
      <c r="E125" s="28"/>
      <c r="F125" s="28"/>
      <c r="G125" s="440"/>
      <c r="H125" s="140"/>
      <c r="I125" s="140"/>
      <c r="J125" s="140"/>
      <c r="K125" s="140"/>
      <c r="L125" s="140"/>
      <c r="M125" s="140"/>
      <c r="N125" s="140"/>
      <c r="O125" s="140"/>
      <c r="P125" s="140"/>
      <c r="Q125" s="140"/>
      <c r="R125" s="140"/>
      <c r="S125" s="140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</row>
    <row r="126" spans="1:44" ht="14.25" x14ac:dyDescent="0.2">
      <c r="A126" s="28"/>
      <c r="B126" s="28"/>
      <c r="C126" s="440"/>
      <c r="D126" s="28"/>
      <c r="E126" s="28"/>
      <c r="F126" s="28"/>
      <c r="G126" s="440"/>
      <c r="H126" s="140"/>
      <c r="I126" s="140"/>
      <c r="J126" s="140"/>
      <c r="K126" s="140"/>
      <c r="L126" s="140"/>
      <c r="M126" s="140"/>
      <c r="N126" s="140"/>
      <c r="O126" s="140"/>
      <c r="P126" s="140"/>
      <c r="Q126" s="140"/>
      <c r="R126" s="140"/>
      <c r="S126" s="140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</row>
    <row r="127" spans="1:44" ht="14.25" x14ac:dyDescent="0.2">
      <c r="A127" s="28"/>
      <c r="B127" s="28"/>
      <c r="C127" s="440"/>
      <c r="D127" s="28"/>
      <c r="E127" s="28"/>
      <c r="F127" s="28"/>
      <c r="G127" s="440"/>
      <c r="H127" s="140"/>
      <c r="I127" s="140"/>
      <c r="J127" s="140"/>
      <c r="K127" s="140"/>
      <c r="L127" s="140"/>
      <c r="M127" s="140"/>
      <c r="N127" s="140"/>
      <c r="O127" s="140"/>
      <c r="P127" s="140"/>
      <c r="Q127" s="140"/>
      <c r="R127" s="140"/>
      <c r="S127" s="140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</row>
    <row r="128" spans="1:44" ht="14.25" x14ac:dyDescent="0.2">
      <c r="A128" s="28"/>
      <c r="B128" s="28"/>
      <c r="C128" s="440"/>
      <c r="D128" s="28"/>
      <c r="E128" s="28"/>
      <c r="F128" s="28"/>
      <c r="G128" s="440"/>
      <c r="H128" s="140"/>
      <c r="I128" s="140"/>
      <c r="J128" s="140"/>
      <c r="K128" s="140"/>
      <c r="L128" s="140"/>
      <c r="M128" s="140"/>
      <c r="N128" s="140"/>
      <c r="O128" s="140"/>
      <c r="P128" s="140"/>
      <c r="Q128" s="140"/>
      <c r="R128" s="140"/>
      <c r="S128" s="140"/>
      <c r="T128" s="140"/>
      <c r="U128" s="140"/>
      <c r="V128" s="140"/>
      <c r="W128" s="140"/>
      <c r="X128" s="140"/>
      <c r="Y128" s="140"/>
      <c r="Z128" s="140"/>
      <c r="AA128" s="140"/>
      <c r="AB128" s="140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</row>
    <row r="129" spans="1:44" ht="14.25" x14ac:dyDescent="0.2">
      <c r="A129" s="28"/>
      <c r="B129" s="28"/>
      <c r="C129" s="440"/>
      <c r="D129" s="28"/>
      <c r="E129" s="28"/>
      <c r="F129" s="28"/>
      <c r="G129" s="440"/>
      <c r="H129" s="140"/>
      <c r="I129" s="140"/>
      <c r="J129" s="140"/>
      <c r="K129" s="140"/>
      <c r="L129" s="140"/>
      <c r="M129" s="140"/>
      <c r="N129" s="140"/>
      <c r="O129" s="140"/>
      <c r="P129" s="140"/>
      <c r="Q129" s="140"/>
      <c r="R129" s="140"/>
      <c r="S129" s="140"/>
      <c r="T129" s="140"/>
      <c r="U129" s="140"/>
      <c r="V129" s="140"/>
      <c r="W129" s="140"/>
      <c r="X129" s="140"/>
      <c r="Y129" s="140"/>
      <c r="Z129" s="140"/>
      <c r="AA129" s="140"/>
      <c r="AB129" s="140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</row>
    <row r="130" spans="1:44" ht="14.25" x14ac:dyDescent="0.2">
      <c r="A130" s="28"/>
      <c r="B130" s="28"/>
      <c r="C130" s="440"/>
      <c r="D130" s="28"/>
      <c r="E130" s="28"/>
      <c r="F130" s="28"/>
      <c r="G130" s="440"/>
      <c r="H130" s="140"/>
      <c r="I130" s="140"/>
      <c r="J130" s="140"/>
      <c r="K130" s="140"/>
      <c r="L130" s="140"/>
      <c r="M130" s="140"/>
      <c r="N130" s="140"/>
      <c r="O130" s="140"/>
      <c r="P130" s="140"/>
      <c r="Q130" s="140"/>
      <c r="R130" s="140"/>
      <c r="S130" s="140"/>
      <c r="T130" s="140"/>
      <c r="U130" s="140"/>
      <c r="V130" s="140"/>
      <c r="W130" s="140"/>
      <c r="X130" s="140"/>
      <c r="Y130" s="140"/>
      <c r="Z130" s="140"/>
      <c r="AA130" s="140"/>
      <c r="AB130" s="140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</row>
    <row r="131" spans="1:44" ht="14.25" x14ac:dyDescent="0.2">
      <c r="A131" s="28"/>
      <c r="B131" s="28"/>
      <c r="C131" s="440"/>
      <c r="D131" s="28"/>
      <c r="E131" s="28"/>
      <c r="F131" s="28"/>
      <c r="G131" s="440"/>
      <c r="H131" s="140"/>
      <c r="I131" s="140"/>
      <c r="J131" s="140"/>
      <c r="K131" s="140"/>
      <c r="L131" s="140"/>
      <c r="M131" s="140"/>
      <c r="N131" s="140"/>
      <c r="O131" s="140"/>
      <c r="P131" s="140"/>
      <c r="Q131" s="140"/>
      <c r="R131" s="140"/>
      <c r="S131" s="140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</row>
    <row r="132" spans="1:44" ht="14.25" x14ac:dyDescent="0.2">
      <c r="A132" s="28"/>
      <c r="B132" s="28"/>
      <c r="C132" s="440"/>
      <c r="D132" s="28"/>
      <c r="E132" s="28"/>
      <c r="F132" s="28"/>
      <c r="G132" s="440"/>
      <c r="H132" s="140"/>
      <c r="I132" s="140"/>
      <c r="J132" s="140"/>
      <c r="K132" s="140"/>
      <c r="L132" s="140"/>
      <c r="M132" s="140"/>
      <c r="N132" s="140"/>
      <c r="O132" s="140"/>
      <c r="P132" s="140"/>
      <c r="Q132" s="140"/>
      <c r="R132" s="140"/>
      <c r="S132" s="140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</row>
    <row r="133" spans="1:44" ht="14.25" x14ac:dyDescent="0.2">
      <c r="A133" s="28"/>
      <c r="B133" s="28"/>
      <c r="C133" s="440"/>
      <c r="D133" s="28"/>
      <c r="E133" s="28"/>
      <c r="F133" s="28"/>
      <c r="G133" s="440"/>
      <c r="H133" s="140"/>
      <c r="I133" s="140"/>
      <c r="J133" s="140"/>
      <c r="K133" s="140"/>
      <c r="L133" s="140"/>
      <c r="M133" s="140"/>
      <c r="N133" s="140"/>
      <c r="O133" s="140"/>
      <c r="P133" s="140"/>
      <c r="Q133" s="140"/>
      <c r="R133" s="140"/>
      <c r="S133" s="140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</row>
    <row r="134" spans="1:44" ht="14.25" x14ac:dyDescent="0.2">
      <c r="A134" s="28"/>
      <c r="B134" s="28"/>
      <c r="C134" s="440"/>
      <c r="D134" s="28"/>
      <c r="E134" s="28"/>
      <c r="F134" s="28"/>
      <c r="G134" s="440"/>
      <c r="H134" s="140"/>
      <c r="I134" s="140"/>
      <c r="J134" s="140"/>
      <c r="K134" s="140"/>
      <c r="L134" s="140"/>
      <c r="M134" s="140"/>
      <c r="N134" s="140"/>
      <c r="O134" s="140"/>
      <c r="P134" s="140"/>
      <c r="Q134" s="140"/>
      <c r="R134" s="140"/>
      <c r="S134" s="140"/>
      <c r="T134" s="140"/>
      <c r="U134" s="140"/>
      <c r="V134" s="140"/>
      <c r="W134" s="140"/>
      <c r="X134" s="140"/>
      <c r="Y134" s="140"/>
      <c r="Z134" s="140"/>
      <c r="AA134" s="140"/>
      <c r="AB134" s="140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</row>
    <row r="135" spans="1:44" ht="14.25" x14ac:dyDescent="0.2">
      <c r="A135" s="28"/>
      <c r="B135" s="28"/>
      <c r="C135" s="440"/>
      <c r="D135" s="28"/>
      <c r="E135" s="28"/>
      <c r="F135" s="28"/>
      <c r="G135" s="440"/>
      <c r="H135" s="140"/>
      <c r="I135" s="140"/>
      <c r="J135" s="140"/>
      <c r="K135" s="140"/>
      <c r="L135" s="140"/>
      <c r="M135" s="140"/>
      <c r="N135" s="140"/>
      <c r="O135" s="140"/>
      <c r="P135" s="140"/>
      <c r="Q135" s="140"/>
      <c r="R135" s="140"/>
      <c r="S135" s="140"/>
      <c r="T135" s="140"/>
      <c r="U135" s="140"/>
      <c r="V135" s="140"/>
      <c r="W135" s="140"/>
      <c r="X135" s="140"/>
      <c r="Y135" s="140"/>
      <c r="Z135" s="140"/>
      <c r="AA135" s="140"/>
      <c r="AB135" s="140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</row>
    <row r="136" spans="1:44" ht="14.25" x14ac:dyDescent="0.2">
      <c r="A136" s="28"/>
      <c r="B136" s="28"/>
      <c r="C136" s="440"/>
      <c r="D136" s="28"/>
      <c r="E136" s="28"/>
      <c r="F136" s="28"/>
      <c r="G136" s="440"/>
      <c r="H136" s="140"/>
      <c r="I136" s="140"/>
      <c r="J136" s="140"/>
      <c r="K136" s="140"/>
      <c r="L136" s="140"/>
      <c r="M136" s="140"/>
      <c r="N136" s="140"/>
      <c r="O136" s="140"/>
      <c r="P136" s="140"/>
      <c r="Q136" s="140"/>
      <c r="R136" s="140"/>
      <c r="S136" s="140"/>
      <c r="T136" s="140"/>
      <c r="U136" s="140"/>
      <c r="V136" s="140"/>
      <c r="W136" s="140"/>
      <c r="X136" s="140"/>
      <c r="Y136" s="140"/>
      <c r="Z136" s="140"/>
      <c r="AA136" s="140"/>
      <c r="AB136" s="140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</row>
    <row r="137" spans="1:44" ht="14.25" x14ac:dyDescent="0.2">
      <c r="A137" s="28"/>
      <c r="B137" s="28"/>
      <c r="C137" s="440"/>
      <c r="D137" s="28"/>
      <c r="E137" s="28"/>
      <c r="F137" s="28"/>
      <c r="G137" s="440"/>
      <c r="H137" s="140"/>
      <c r="I137" s="140"/>
      <c r="J137" s="140"/>
      <c r="K137" s="140"/>
      <c r="L137" s="140"/>
      <c r="M137" s="140"/>
      <c r="N137" s="140"/>
      <c r="O137" s="140"/>
      <c r="P137" s="140"/>
      <c r="Q137" s="140"/>
      <c r="R137" s="140"/>
      <c r="S137" s="140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</row>
    <row r="138" spans="1:44" ht="14.25" x14ac:dyDescent="0.2">
      <c r="A138" s="28"/>
      <c r="B138" s="28"/>
      <c r="C138" s="440"/>
      <c r="D138" s="28"/>
      <c r="E138" s="28"/>
      <c r="F138" s="28"/>
      <c r="G138" s="440"/>
      <c r="H138" s="140"/>
      <c r="I138" s="140"/>
      <c r="J138" s="140"/>
      <c r="K138" s="140"/>
      <c r="L138" s="140"/>
      <c r="M138" s="140"/>
      <c r="N138" s="140"/>
      <c r="O138" s="140"/>
      <c r="P138" s="140"/>
      <c r="Q138" s="140"/>
      <c r="R138" s="140"/>
      <c r="S138" s="140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</row>
    <row r="139" spans="1:44" ht="14.25" x14ac:dyDescent="0.2">
      <c r="A139" s="28"/>
      <c r="B139" s="28"/>
      <c r="C139" s="440"/>
      <c r="D139" s="28"/>
      <c r="E139" s="28"/>
      <c r="F139" s="28"/>
      <c r="G139" s="440"/>
      <c r="H139" s="140"/>
      <c r="I139" s="140"/>
      <c r="J139" s="140"/>
      <c r="K139" s="140"/>
      <c r="L139" s="140"/>
      <c r="M139" s="140"/>
      <c r="N139" s="140"/>
      <c r="O139" s="140"/>
      <c r="P139" s="140"/>
      <c r="Q139" s="140"/>
      <c r="R139" s="140"/>
      <c r="S139" s="140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</row>
    <row r="140" spans="1:44" ht="14.25" x14ac:dyDescent="0.2">
      <c r="A140" s="28"/>
      <c r="B140" s="28"/>
      <c r="C140" s="440"/>
      <c r="D140" s="28"/>
      <c r="E140" s="28"/>
      <c r="F140" s="28"/>
      <c r="G140" s="440"/>
      <c r="H140" s="140"/>
      <c r="I140" s="140"/>
      <c r="J140" s="140"/>
      <c r="K140" s="140"/>
      <c r="L140" s="140"/>
      <c r="M140" s="140"/>
      <c r="N140" s="140"/>
      <c r="O140" s="140"/>
      <c r="P140" s="140"/>
      <c r="Q140" s="140"/>
      <c r="R140" s="140"/>
      <c r="S140" s="140"/>
      <c r="T140" s="140"/>
      <c r="U140" s="140"/>
      <c r="V140" s="140"/>
      <c r="W140" s="140"/>
      <c r="X140" s="140"/>
      <c r="Y140" s="140"/>
      <c r="Z140" s="140"/>
      <c r="AA140" s="140"/>
      <c r="AB140" s="140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</row>
    <row r="141" spans="1:44" ht="14.25" x14ac:dyDescent="0.2">
      <c r="A141" s="28"/>
      <c r="B141" s="28"/>
      <c r="C141" s="440"/>
      <c r="D141" s="28"/>
      <c r="E141" s="28"/>
      <c r="F141" s="28"/>
      <c r="G141" s="440"/>
      <c r="H141" s="140"/>
      <c r="I141" s="140"/>
      <c r="J141" s="140"/>
      <c r="K141" s="140"/>
      <c r="L141" s="140"/>
      <c r="M141" s="140"/>
      <c r="N141" s="140"/>
      <c r="O141" s="140"/>
      <c r="P141" s="140"/>
      <c r="Q141" s="140"/>
      <c r="R141" s="140"/>
      <c r="S141" s="140"/>
      <c r="T141" s="140"/>
      <c r="U141" s="140"/>
      <c r="V141" s="140"/>
      <c r="W141" s="140"/>
      <c r="X141" s="140"/>
      <c r="Y141" s="140"/>
      <c r="Z141" s="140"/>
      <c r="AA141" s="140"/>
      <c r="AB141" s="140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</row>
    <row r="142" spans="1:44" ht="14.25" x14ac:dyDescent="0.2">
      <c r="A142" s="28"/>
      <c r="B142" s="28"/>
      <c r="C142" s="440"/>
      <c r="D142" s="28"/>
      <c r="E142" s="28"/>
      <c r="F142" s="28"/>
      <c r="G142" s="440"/>
      <c r="H142" s="140"/>
      <c r="I142" s="140"/>
      <c r="J142" s="140"/>
      <c r="K142" s="140"/>
      <c r="L142" s="140"/>
      <c r="M142" s="140"/>
      <c r="N142" s="140"/>
      <c r="O142" s="140"/>
      <c r="P142" s="140"/>
      <c r="Q142" s="140"/>
      <c r="R142" s="140"/>
      <c r="S142" s="140"/>
      <c r="T142" s="140"/>
      <c r="U142" s="140"/>
      <c r="V142" s="140"/>
      <c r="W142" s="140"/>
      <c r="X142" s="140"/>
      <c r="Y142" s="140"/>
      <c r="Z142" s="140"/>
      <c r="AA142" s="140"/>
      <c r="AB142" s="140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</row>
    <row r="143" spans="1:44" ht="14.25" x14ac:dyDescent="0.2">
      <c r="A143" s="28"/>
      <c r="B143" s="28"/>
      <c r="C143" s="440"/>
      <c r="D143" s="28"/>
      <c r="E143" s="28"/>
      <c r="F143" s="28"/>
      <c r="G143" s="440"/>
      <c r="H143" s="140"/>
      <c r="I143" s="140"/>
      <c r="J143" s="140"/>
      <c r="K143" s="140"/>
      <c r="L143" s="140"/>
      <c r="M143" s="140"/>
      <c r="N143" s="140"/>
      <c r="O143" s="140"/>
      <c r="P143" s="140"/>
      <c r="Q143" s="140"/>
      <c r="R143" s="140"/>
      <c r="S143" s="140"/>
      <c r="T143" s="140"/>
      <c r="U143" s="140"/>
      <c r="V143" s="140"/>
      <c r="W143" s="140"/>
      <c r="X143" s="140"/>
      <c r="Y143" s="140"/>
      <c r="Z143" s="140"/>
      <c r="AA143" s="140"/>
      <c r="AB143" s="140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</row>
    <row r="144" spans="1:44" ht="14.25" x14ac:dyDescent="0.2">
      <c r="A144" s="28"/>
      <c r="B144" s="28"/>
      <c r="C144" s="440"/>
      <c r="D144" s="28"/>
      <c r="E144" s="28"/>
      <c r="F144" s="28"/>
      <c r="G144" s="440"/>
      <c r="H144" s="140"/>
      <c r="I144" s="140"/>
      <c r="J144" s="140"/>
      <c r="K144" s="140"/>
      <c r="L144" s="140"/>
      <c r="M144" s="140"/>
      <c r="N144" s="140"/>
      <c r="O144" s="140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  <c r="AA144" s="140"/>
      <c r="AB144" s="140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</row>
    <row r="145" spans="1:44" ht="14.25" x14ac:dyDescent="0.2">
      <c r="A145" s="140"/>
      <c r="B145" s="140"/>
      <c r="C145" s="140"/>
      <c r="D145" s="28"/>
      <c r="E145" s="28"/>
      <c r="F145" s="28"/>
      <c r="G145" s="440"/>
      <c r="H145" s="140"/>
      <c r="I145" s="140"/>
      <c r="J145" s="140"/>
      <c r="K145" s="140"/>
      <c r="L145" s="140"/>
      <c r="M145" s="140"/>
      <c r="N145" s="140"/>
      <c r="O145" s="140"/>
      <c r="P145" s="140"/>
      <c r="Q145" s="140"/>
      <c r="R145" s="140"/>
      <c r="S145" s="140"/>
      <c r="T145" s="140"/>
      <c r="U145" s="140"/>
      <c r="V145" s="140"/>
      <c r="W145" s="140"/>
      <c r="X145" s="140"/>
      <c r="Y145" s="140"/>
      <c r="Z145" s="140"/>
      <c r="AA145" s="140"/>
      <c r="AB145" s="140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</row>
    <row r="146" spans="1:44" ht="14.25" x14ac:dyDescent="0.2">
      <c r="A146" s="140"/>
      <c r="B146" s="140"/>
      <c r="C146" s="140"/>
      <c r="D146" s="28"/>
      <c r="E146" s="28"/>
      <c r="F146" s="28"/>
      <c r="G146" s="440"/>
      <c r="H146" s="140"/>
      <c r="I146" s="140"/>
      <c r="J146" s="140"/>
      <c r="K146" s="140"/>
      <c r="L146" s="140"/>
      <c r="M146" s="140"/>
      <c r="N146" s="140"/>
      <c r="O146" s="140"/>
      <c r="P146" s="140"/>
      <c r="Q146" s="140"/>
      <c r="R146" s="140"/>
      <c r="S146" s="140"/>
      <c r="T146" s="140"/>
      <c r="U146" s="140"/>
      <c r="V146" s="140"/>
      <c r="W146" s="140"/>
      <c r="X146" s="140"/>
      <c r="Y146" s="140"/>
      <c r="Z146" s="140"/>
      <c r="AA146" s="140"/>
      <c r="AB146" s="140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</row>
    <row r="147" spans="1:44" ht="16.5" x14ac:dyDescent="0.25">
      <c r="A147" s="1455">
        <v>42933</v>
      </c>
      <c r="B147" s="1456"/>
      <c r="C147" s="1457"/>
      <c r="D147" s="1458" t="s">
        <v>387</v>
      </c>
      <c r="E147" s="1459"/>
      <c r="F147" s="1459"/>
      <c r="G147" s="1460"/>
      <c r="H147" s="1461" t="s">
        <v>388</v>
      </c>
      <c r="I147" s="1462"/>
      <c r="J147" s="1462"/>
      <c r="K147" s="1462"/>
      <c r="L147" s="1462"/>
      <c r="M147" s="1462"/>
      <c r="N147" s="1462"/>
      <c r="O147" s="1462"/>
      <c r="P147" s="1462"/>
      <c r="Q147" s="1462"/>
      <c r="R147" s="1462"/>
      <c r="S147" s="1462"/>
      <c r="T147" s="1462"/>
      <c r="U147" s="1462"/>
      <c r="V147" s="1462"/>
      <c r="W147" s="1462"/>
      <c r="X147" s="1462"/>
      <c r="Y147" s="1462"/>
      <c r="Z147" s="1462"/>
      <c r="AA147" s="1462"/>
      <c r="AB147" s="1462"/>
      <c r="AC147" s="1462"/>
      <c r="AD147" s="1462"/>
      <c r="AE147" s="1462"/>
      <c r="AF147" s="1462"/>
      <c r="AG147" s="1462"/>
      <c r="AH147" s="1462"/>
      <c r="AI147" s="1462"/>
      <c r="AJ147" s="1462"/>
      <c r="AK147" s="1462"/>
      <c r="AL147" s="1462"/>
      <c r="AM147" s="1462"/>
      <c r="AN147" s="1462"/>
      <c r="AO147" s="1462"/>
      <c r="AP147" s="1462"/>
      <c r="AQ147" s="1462"/>
      <c r="AR147" s="1463"/>
    </row>
    <row r="148" spans="1:44" ht="16.5" x14ac:dyDescent="0.2">
      <c r="A148" s="1464"/>
      <c r="B148" s="1464"/>
      <c r="C148" s="1464"/>
      <c r="D148" s="1465"/>
      <c r="E148" s="1466"/>
      <c r="F148" s="1466"/>
      <c r="G148" s="1467"/>
      <c r="H148" s="1469"/>
      <c r="I148" s="1479"/>
      <c r="J148" s="1479"/>
      <c r="K148" s="1479"/>
      <c r="L148" s="1479"/>
      <c r="M148" s="1479"/>
      <c r="N148" s="1479"/>
      <c r="O148" s="1479"/>
      <c r="P148" s="1479"/>
      <c r="Q148" s="1479"/>
      <c r="R148" s="1479"/>
      <c r="S148" s="1479"/>
      <c r="T148" s="1479"/>
      <c r="U148" s="1479"/>
      <c r="V148" s="1479"/>
      <c r="W148" s="1479"/>
      <c r="X148" s="1479"/>
      <c r="Y148" s="1479"/>
      <c r="Z148" s="1479"/>
      <c r="AA148" s="1479"/>
      <c r="AB148" s="1479"/>
      <c r="AC148" s="1479"/>
      <c r="AD148" s="1479"/>
      <c r="AE148" s="1479"/>
      <c r="AF148" s="1479"/>
      <c r="AG148" s="1479"/>
      <c r="AH148" s="1479"/>
      <c r="AI148" s="1479"/>
      <c r="AJ148" s="1479"/>
      <c r="AK148" s="1479"/>
      <c r="AL148" s="1479"/>
      <c r="AM148" s="1479"/>
      <c r="AN148" s="1479"/>
      <c r="AO148" s="1479"/>
      <c r="AP148" s="1479"/>
      <c r="AQ148" s="1479"/>
      <c r="AR148" s="1479"/>
    </row>
    <row r="149" spans="1:44" ht="16.5" x14ac:dyDescent="0.25">
      <c r="A149" s="1464"/>
      <c r="B149" s="1464"/>
      <c r="C149" s="1464"/>
      <c r="D149" s="1465"/>
      <c r="E149" s="1466"/>
      <c r="F149" s="1466"/>
      <c r="G149" s="1467"/>
      <c r="H149" s="1480" t="s">
        <v>360</v>
      </c>
      <c r="I149" s="1481"/>
      <c r="J149" s="1481"/>
      <c r="K149" s="1481"/>
      <c r="L149" s="1481"/>
      <c r="M149" s="1481"/>
      <c r="N149" s="1481"/>
      <c r="O149" s="1481"/>
      <c r="P149" s="1481"/>
      <c r="Q149" s="1481"/>
      <c r="R149" s="1481"/>
      <c r="S149" s="1481"/>
      <c r="T149" s="1481"/>
      <c r="U149" s="1481"/>
      <c r="V149" s="1481"/>
      <c r="W149" s="1481"/>
      <c r="X149" s="1481"/>
      <c r="Y149" s="1481"/>
      <c r="Z149" s="1481"/>
      <c r="AA149" s="1481"/>
      <c r="AB149" s="1481"/>
      <c r="AC149" s="1481"/>
      <c r="AD149" s="1481"/>
      <c r="AE149" s="1481"/>
      <c r="AF149" s="1481"/>
      <c r="AG149" s="1481"/>
      <c r="AH149" s="1481"/>
      <c r="AI149" s="1481"/>
      <c r="AJ149" s="1481"/>
      <c r="AK149" s="1481"/>
      <c r="AL149" s="1481"/>
      <c r="AM149" s="1481"/>
      <c r="AN149" s="1481"/>
      <c r="AO149" s="1481"/>
      <c r="AP149" s="1481"/>
      <c r="AQ149" s="1481"/>
      <c r="AR149" s="1482"/>
    </row>
    <row r="150" spans="1:44" ht="16.5" x14ac:dyDescent="0.2">
      <c r="A150" s="1464"/>
      <c r="B150" s="1464"/>
      <c r="C150" s="1464"/>
      <c r="D150" s="1465"/>
      <c r="E150" s="1466"/>
      <c r="F150" s="1466"/>
      <c r="G150" s="1467"/>
      <c r="H150" s="1468" t="s">
        <v>389</v>
      </c>
      <c r="I150" s="1469"/>
      <c r="J150" s="1469"/>
      <c r="K150" s="1469"/>
      <c r="L150" s="1469"/>
      <c r="M150" s="1469"/>
      <c r="N150" s="1469"/>
      <c r="O150" s="1469"/>
      <c r="P150" s="1469"/>
      <c r="Q150" s="1469"/>
      <c r="R150" s="1469"/>
      <c r="S150" s="1469"/>
      <c r="T150" s="1469"/>
      <c r="U150" s="1469"/>
      <c r="V150" s="1469"/>
      <c r="W150" s="1469"/>
      <c r="X150" s="1469"/>
      <c r="Y150" s="1469"/>
      <c r="Z150" s="1469"/>
      <c r="AA150" s="1469"/>
      <c r="AB150" s="1469"/>
      <c r="AC150" s="1469"/>
      <c r="AD150" s="1469"/>
      <c r="AE150" s="1469"/>
      <c r="AF150" s="1469"/>
      <c r="AG150" s="1469"/>
      <c r="AH150" s="1469"/>
      <c r="AI150" s="1469"/>
      <c r="AJ150" s="1469"/>
      <c r="AK150" s="1469"/>
      <c r="AL150" s="1469"/>
      <c r="AM150" s="1469"/>
      <c r="AN150" s="1469"/>
      <c r="AO150" s="1469"/>
      <c r="AP150" s="1469"/>
      <c r="AQ150" s="1469"/>
      <c r="AR150" s="1469"/>
    </row>
    <row r="151" spans="1:44" ht="16.5" x14ac:dyDescent="0.25">
      <c r="A151" s="1470">
        <v>42933</v>
      </c>
      <c r="B151" s="1471"/>
      <c r="C151" s="1472"/>
      <c r="D151" s="1473" t="s">
        <v>387</v>
      </c>
      <c r="E151" s="1474"/>
      <c r="F151" s="1474"/>
      <c r="G151" s="1475"/>
      <c r="H151" s="1476" t="s">
        <v>388</v>
      </c>
      <c r="I151" s="1477"/>
      <c r="J151" s="1477"/>
      <c r="K151" s="1477"/>
      <c r="L151" s="1477"/>
      <c r="M151" s="1477"/>
      <c r="N151" s="1477"/>
      <c r="O151" s="1477"/>
      <c r="P151" s="1477"/>
      <c r="Q151" s="1477"/>
      <c r="R151" s="1477"/>
      <c r="S151" s="1477"/>
      <c r="T151" s="1477"/>
      <c r="U151" s="1477"/>
      <c r="V151" s="1477"/>
      <c r="W151" s="1477"/>
      <c r="X151" s="1477"/>
      <c r="Y151" s="1477"/>
      <c r="Z151" s="1477"/>
      <c r="AA151" s="1477"/>
      <c r="AB151" s="1477"/>
      <c r="AC151" s="1477"/>
      <c r="AD151" s="1477"/>
      <c r="AE151" s="1477"/>
      <c r="AF151" s="1477"/>
      <c r="AG151" s="1477"/>
      <c r="AH151" s="1477"/>
      <c r="AI151" s="1477"/>
      <c r="AJ151" s="1477"/>
      <c r="AK151" s="1477"/>
      <c r="AL151" s="1477"/>
      <c r="AM151" s="1477"/>
      <c r="AN151" s="1477"/>
      <c r="AO151" s="1477"/>
      <c r="AP151" s="1477"/>
      <c r="AQ151" s="1477"/>
      <c r="AR151" s="1478"/>
    </row>
    <row r="152" spans="1:44" ht="16.5" x14ac:dyDescent="0.25">
      <c r="A152" s="451"/>
      <c r="B152" s="451"/>
      <c r="C152" s="451"/>
      <c r="D152" s="452"/>
      <c r="E152" s="452"/>
      <c r="F152" s="452"/>
      <c r="G152" s="453"/>
      <c r="H152" s="1492" t="s">
        <v>360</v>
      </c>
      <c r="I152" s="1493"/>
      <c r="J152" s="1493"/>
      <c r="K152" s="1493"/>
      <c r="L152" s="1493"/>
      <c r="M152" s="1493"/>
      <c r="N152" s="1493"/>
      <c r="O152" s="1493"/>
      <c r="P152" s="1493"/>
      <c r="Q152" s="1493"/>
      <c r="R152" s="1493"/>
      <c r="S152" s="1493"/>
      <c r="T152" s="1493"/>
      <c r="U152" s="1493"/>
      <c r="V152" s="1493"/>
      <c r="W152" s="1493"/>
      <c r="X152" s="1493"/>
      <c r="Y152" s="1493"/>
      <c r="Z152" s="1493"/>
      <c r="AA152" s="1493"/>
      <c r="AB152" s="1493"/>
      <c r="AC152" s="1493"/>
      <c r="AD152" s="1493"/>
      <c r="AE152" s="1493"/>
      <c r="AF152" s="1493"/>
      <c r="AG152" s="1493"/>
      <c r="AH152" s="1493"/>
      <c r="AI152" s="1493"/>
      <c r="AJ152" s="1493"/>
      <c r="AK152" s="1493"/>
      <c r="AL152" s="1493"/>
      <c r="AM152" s="1493"/>
      <c r="AN152" s="1493"/>
      <c r="AO152" s="1493"/>
      <c r="AP152" s="1493"/>
      <c r="AQ152" s="1493"/>
      <c r="AR152" s="1494"/>
    </row>
    <row r="153" spans="1:44" ht="16.5" x14ac:dyDescent="0.2">
      <c r="A153" s="451"/>
      <c r="B153" s="451"/>
      <c r="C153" s="451"/>
      <c r="D153" s="452"/>
      <c r="E153" s="452"/>
      <c r="F153" s="452"/>
      <c r="G153" s="453"/>
      <c r="H153" s="1495" t="s">
        <v>399</v>
      </c>
      <c r="I153" s="1496"/>
      <c r="J153" s="1496"/>
      <c r="K153" s="1496"/>
      <c r="L153" s="1496"/>
      <c r="M153" s="1496"/>
      <c r="N153" s="1496"/>
      <c r="O153" s="1496"/>
      <c r="P153" s="1496"/>
      <c r="Q153" s="1496"/>
      <c r="R153" s="1496"/>
      <c r="S153" s="1496"/>
      <c r="T153" s="1496"/>
      <c r="U153" s="1496"/>
      <c r="V153" s="1496"/>
      <c r="W153" s="1496"/>
      <c r="X153" s="1496"/>
      <c r="Y153" s="1496"/>
      <c r="Z153" s="1496"/>
      <c r="AA153" s="1496"/>
      <c r="AB153" s="1496"/>
      <c r="AC153" s="1496"/>
      <c r="AD153" s="1496"/>
      <c r="AE153" s="1496"/>
      <c r="AF153" s="1496"/>
      <c r="AG153" s="1496"/>
      <c r="AH153" s="1496"/>
      <c r="AI153" s="1496"/>
      <c r="AJ153" s="1496"/>
      <c r="AK153" s="1496"/>
      <c r="AL153" s="1496"/>
      <c r="AM153" s="1496"/>
      <c r="AN153" s="1496"/>
      <c r="AO153" s="1496"/>
      <c r="AP153" s="1496"/>
      <c r="AQ153" s="1496"/>
      <c r="AR153" s="1496"/>
    </row>
    <row r="154" spans="1:44" ht="14.25" x14ac:dyDescent="0.2">
      <c r="A154" s="140"/>
      <c r="B154" s="140"/>
      <c r="C154" s="140"/>
      <c r="D154" s="28"/>
      <c r="E154" s="28"/>
      <c r="F154" s="28"/>
      <c r="G154" s="440"/>
      <c r="H154" s="140"/>
      <c r="I154" s="140"/>
      <c r="J154" s="140"/>
      <c r="K154" s="140"/>
      <c r="L154" s="140"/>
      <c r="M154" s="140"/>
      <c r="N154" s="140"/>
      <c r="O154" s="140"/>
      <c r="P154" s="140"/>
      <c r="Q154" s="140"/>
      <c r="R154" s="140"/>
      <c r="S154" s="140"/>
      <c r="T154" s="140"/>
      <c r="U154" s="140"/>
      <c r="V154" s="140"/>
      <c r="W154" s="140"/>
      <c r="X154" s="140"/>
      <c r="Y154" s="140"/>
      <c r="Z154" s="140"/>
      <c r="AA154" s="140"/>
      <c r="AB154" s="140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</row>
    <row r="155" spans="1:44" ht="14.25" x14ac:dyDescent="0.2">
      <c r="A155" s="140"/>
      <c r="B155" s="140"/>
      <c r="C155" s="140"/>
      <c r="D155" s="28"/>
      <c r="E155" s="28"/>
      <c r="F155" s="28"/>
      <c r="G155" s="440"/>
      <c r="H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  <c r="X155" s="140"/>
      <c r="Y155" s="140"/>
      <c r="Z155" s="140"/>
      <c r="AA155" s="140"/>
      <c r="AB155" s="140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</row>
    <row r="156" spans="1:44" ht="14.25" x14ac:dyDescent="0.2">
      <c r="A156" s="140"/>
      <c r="B156" s="140"/>
      <c r="C156" s="140"/>
      <c r="D156" s="28"/>
      <c r="E156" s="28"/>
      <c r="F156" s="28"/>
      <c r="G156" s="440"/>
      <c r="H156" s="140"/>
      <c r="I156" s="140"/>
      <c r="J156" s="140"/>
      <c r="K156" s="140"/>
      <c r="L156" s="140"/>
      <c r="M156" s="140"/>
      <c r="N156" s="140"/>
      <c r="O156" s="140"/>
      <c r="P156" s="140"/>
      <c r="Q156" s="140"/>
      <c r="R156" s="140"/>
      <c r="S156" s="140"/>
      <c r="T156" s="140"/>
      <c r="U156" s="140"/>
      <c r="V156" s="140"/>
      <c r="W156" s="140"/>
      <c r="X156" s="140"/>
      <c r="Y156" s="140"/>
      <c r="Z156" s="140"/>
      <c r="AA156" s="140"/>
      <c r="AB156" s="140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</row>
    <row r="157" spans="1:44" ht="14.25" x14ac:dyDescent="0.2">
      <c r="A157" s="140"/>
      <c r="B157" s="140"/>
      <c r="C157" s="140"/>
      <c r="D157" s="28"/>
      <c r="E157" s="28"/>
      <c r="F157" s="28"/>
      <c r="G157" s="440"/>
      <c r="H157" s="140"/>
      <c r="I157" s="140"/>
      <c r="J157" s="140"/>
      <c r="K157" s="140"/>
      <c r="L157" s="140"/>
      <c r="M157" s="140"/>
      <c r="N157" s="140"/>
      <c r="O157" s="140"/>
      <c r="P157" s="140"/>
      <c r="Q157" s="140"/>
      <c r="R157" s="140"/>
      <c r="S157" s="140"/>
      <c r="T157" s="140"/>
      <c r="U157" s="140"/>
      <c r="V157" s="140"/>
      <c r="W157" s="140"/>
      <c r="X157" s="140"/>
      <c r="Y157" s="140"/>
      <c r="Z157" s="140"/>
      <c r="AA157" s="140"/>
      <c r="AB157" s="140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</row>
    <row r="158" spans="1:44" ht="14.25" x14ac:dyDescent="0.2">
      <c r="A158" s="140"/>
      <c r="B158" s="140"/>
      <c r="C158" s="140"/>
      <c r="D158" s="28"/>
      <c r="E158" s="28"/>
      <c r="F158" s="28"/>
      <c r="G158" s="440"/>
      <c r="H158" s="140"/>
      <c r="I158" s="140"/>
      <c r="J158" s="140"/>
      <c r="K158" s="140"/>
      <c r="L158" s="140"/>
      <c r="M158" s="140"/>
      <c r="N158" s="140"/>
      <c r="O158" s="140"/>
      <c r="P158" s="140"/>
      <c r="Q158" s="140"/>
      <c r="R158" s="140"/>
      <c r="S158" s="140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</row>
    <row r="159" spans="1:44" ht="15.75" x14ac:dyDescent="0.2">
      <c r="A159" s="1497">
        <v>42971</v>
      </c>
      <c r="B159" s="1498"/>
      <c r="C159" s="1499"/>
      <c r="D159" s="1500" t="s">
        <v>358</v>
      </c>
      <c r="E159" s="1501"/>
      <c r="F159" s="1501"/>
      <c r="G159" s="1502"/>
      <c r="H159" s="465" t="s">
        <v>400</v>
      </c>
      <c r="I159" s="465"/>
      <c r="J159" s="465"/>
      <c r="K159" s="465"/>
      <c r="L159" s="465"/>
      <c r="M159" s="465"/>
      <c r="N159" s="465"/>
      <c r="O159" s="465"/>
      <c r="P159" s="465"/>
      <c r="Q159" s="465"/>
      <c r="R159" s="465"/>
      <c r="S159" s="465"/>
      <c r="T159" s="465"/>
      <c r="U159" s="465"/>
      <c r="V159" s="465"/>
      <c r="W159" s="465"/>
      <c r="X159" s="465"/>
      <c r="Y159" s="465"/>
      <c r="Z159" s="465"/>
      <c r="AA159" s="465"/>
      <c r="AB159" s="465"/>
      <c r="AC159" s="466"/>
      <c r="AD159" s="466"/>
      <c r="AE159" s="466"/>
      <c r="AF159" s="466"/>
      <c r="AG159" s="466"/>
      <c r="AH159" s="466"/>
      <c r="AI159" s="466"/>
      <c r="AJ159" s="466"/>
      <c r="AK159" s="466"/>
      <c r="AL159" s="466"/>
      <c r="AM159" s="466"/>
      <c r="AN159" s="466"/>
      <c r="AO159" s="466"/>
      <c r="AP159" s="466"/>
      <c r="AQ159" s="466"/>
      <c r="AR159" s="466"/>
    </row>
    <row r="160" spans="1:44" ht="14.25" x14ac:dyDescent="0.2">
      <c r="A160" s="140"/>
      <c r="B160" s="140"/>
      <c r="C160" s="140"/>
      <c r="D160" s="28"/>
      <c r="E160" s="28"/>
      <c r="F160" s="28"/>
      <c r="G160" s="440"/>
      <c r="H160" s="140"/>
      <c r="I160" s="140"/>
      <c r="J160" s="140"/>
      <c r="K160" s="140"/>
      <c r="L160" s="140"/>
      <c r="M160" s="140"/>
      <c r="N160" s="140"/>
      <c r="O160" s="140"/>
      <c r="P160" s="140"/>
      <c r="Q160" s="140"/>
      <c r="R160" s="140"/>
      <c r="S160" s="140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</row>
    <row r="161" spans="1:44" ht="16.5" x14ac:dyDescent="0.25">
      <c r="A161" s="1503">
        <v>42986</v>
      </c>
      <c r="B161" s="1504"/>
      <c r="C161" s="1505"/>
      <c r="D161" s="1506" t="s">
        <v>358</v>
      </c>
      <c r="E161" s="1507"/>
      <c r="F161" s="1507"/>
      <c r="G161" s="1508"/>
      <c r="H161" s="1509" t="s">
        <v>432</v>
      </c>
      <c r="I161" s="1510"/>
      <c r="J161" s="1510"/>
      <c r="K161" s="1510"/>
      <c r="L161" s="1510"/>
      <c r="M161" s="1510"/>
      <c r="N161" s="1510"/>
      <c r="O161" s="1510"/>
      <c r="P161" s="1510"/>
      <c r="Q161" s="1510"/>
      <c r="R161" s="1510"/>
      <c r="S161" s="1510"/>
      <c r="T161" s="1510"/>
      <c r="U161" s="1510"/>
      <c r="V161" s="1510"/>
      <c r="W161" s="1510"/>
      <c r="X161" s="1510"/>
      <c r="Y161" s="1510"/>
      <c r="Z161" s="1510"/>
      <c r="AA161" s="1510"/>
      <c r="AB161" s="1510"/>
      <c r="AC161" s="1510"/>
      <c r="AD161" s="1510"/>
      <c r="AE161" s="1510"/>
      <c r="AF161" s="1510"/>
      <c r="AG161" s="1510"/>
      <c r="AH161" s="1510"/>
      <c r="AI161" s="1510"/>
      <c r="AJ161" s="1510"/>
      <c r="AK161" s="1510"/>
      <c r="AL161" s="1510"/>
      <c r="AM161" s="1510"/>
      <c r="AN161" s="1510"/>
      <c r="AO161" s="1510"/>
      <c r="AP161" s="1510"/>
      <c r="AQ161" s="1510"/>
      <c r="AR161" s="1511"/>
    </row>
    <row r="162" spans="1:44" ht="16.5" x14ac:dyDescent="0.25">
      <c r="A162" s="140"/>
      <c r="B162" s="140"/>
      <c r="C162" s="140"/>
      <c r="D162" s="478"/>
      <c r="E162" s="28"/>
      <c r="F162" s="28"/>
      <c r="G162" s="479"/>
      <c r="H162" s="1483" t="s">
        <v>43</v>
      </c>
      <c r="I162" s="1483"/>
      <c r="J162" s="1483"/>
      <c r="K162" s="1483"/>
      <c r="L162" s="1483"/>
      <c r="M162" s="1483"/>
      <c r="N162" s="1483"/>
      <c r="O162" s="1483"/>
      <c r="P162" s="1483"/>
      <c r="Q162" s="1483"/>
      <c r="R162" s="1483"/>
      <c r="S162" s="1483"/>
      <c r="T162" s="1483"/>
      <c r="U162" s="1483"/>
      <c r="V162" s="1483"/>
      <c r="W162" s="1483"/>
      <c r="X162" s="1483"/>
      <c r="Y162" s="1483"/>
      <c r="Z162" s="1483"/>
      <c r="AA162" s="1483"/>
      <c r="AB162" s="1483"/>
      <c r="AC162" s="1483"/>
      <c r="AD162" s="1483"/>
      <c r="AE162" s="1483"/>
      <c r="AF162" s="1483"/>
      <c r="AG162" s="1483"/>
      <c r="AH162" s="1483"/>
      <c r="AI162" s="1483"/>
      <c r="AJ162" s="1483"/>
      <c r="AK162" s="1483"/>
      <c r="AL162" s="1483"/>
      <c r="AM162" s="1483"/>
      <c r="AN162" s="1483"/>
      <c r="AO162" s="1483"/>
      <c r="AP162" s="1483"/>
      <c r="AQ162" s="1483"/>
      <c r="AR162" s="1484"/>
    </row>
    <row r="163" spans="1:44" ht="14.25" x14ac:dyDescent="0.2">
      <c r="A163" s="140"/>
      <c r="B163" s="140"/>
      <c r="C163" s="140"/>
      <c r="D163" s="478"/>
      <c r="E163" s="28"/>
      <c r="F163" s="28"/>
      <c r="G163" s="479"/>
      <c r="H163" s="140" t="s">
        <v>408</v>
      </c>
      <c r="I163" s="140"/>
      <c r="J163" s="140"/>
      <c r="K163" s="140"/>
      <c r="L163" s="140"/>
      <c r="M163" s="140"/>
      <c r="N163" s="140"/>
      <c r="O163" s="140"/>
      <c r="P163" s="140"/>
      <c r="Q163" s="140"/>
      <c r="R163" s="140"/>
      <c r="S163" s="140"/>
      <c r="T163" s="140"/>
      <c r="U163" s="140"/>
      <c r="V163" s="140"/>
      <c r="W163" s="140"/>
      <c r="X163" s="140"/>
      <c r="Y163" s="140"/>
      <c r="Z163" s="140"/>
      <c r="AA163" s="140"/>
      <c r="AB163" s="140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</row>
    <row r="164" spans="1:44" ht="14.25" x14ac:dyDescent="0.2">
      <c r="A164" s="140"/>
      <c r="B164" s="140"/>
      <c r="C164" s="140"/>
      <c r="D164" s="478"/>
      <c r="E164" s="28"/>
      <c r="F164" s="28"/>
      <c r="G164" s="479"/>
      <c r="H164" s="140" t="s">
        <v>409</v>
      </c>
      <c r="I164" s="140"/>
      <c r="J164" s="140"/>
      <c r="K164" s="140"/>
      <c r="L164" s="140"/>
      <c r="M164" s="140"/>
      <c r="N164" s="140"/>
      <c r="O164" s="140"/>
      <c r="P164" s="140"/>
      <c r="Q164" s="140"/>
      <c r="R164" s="140"/>
      <c r="S164" s="140"/>
      <c r="T164" s="140"/>
      <c r="U164" s="140"/>
      <c r="V164" s="140"/>
      <c r="W164" s="140"/>
      <c r="X164" s="140"/>
      <c r="Y164" s="140"/>
      <c r="Z164" s="140"/>
      <c r="AA164" s="140"/>
      <c r="AB164" s="140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</row>
    <row r="165" spans="1:44" ht="14.25" x14ac:dyDescent="0.2">
      <c r="A165" s="140"/>
      <c r="B165" s="140"/>
      <c r="C165" s="140"/>
      <c r="D165" s="478"/>
      <c r="E165" s="28"/>
      <c r="F165" s="28"/>
      <c r="G165" s="479"/>
      <c r="H165" s="140" t="s">
        <v>431</v>
      </c>
      <c r="I165" s="140"/>
      <c r="J165" s="140"/>
      <c r="K165" s="140"/>
      <c r="L165" s="140"/>
      <c r="M165" s="140"/>
      <c r="N165" s="140"/>
      <c r="O165" s="140"/>
      <c r="P165" s="140"/>
      <c r="Q165" s="140"/>
      <c r="R165" s="140"/>
      <c r="S165" s="140"/>
      <c r="T165" s="140"/>
      <c r="U165" s="140"/>
      <c r="V165" s="140"/>
      <c r="W165" s="140"/>
      <c r="X165" s="140"/>
      <c r="Y165" s="140"/>
      <c r="Z165" s="140"/>
      <c r="AA165" s="140"/>
      <c r="AB165" s="140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</row>
    <row r="166" spans="1:44" ht="16.5" x14ac:dyDescent="0.25">
      <c r="A166" s="140"/>
      <c r="B166" s="140"/>
      <c r="C166" s="140"/>
      <c r="D166" s="478"/>
      <c r="E166" s="28"/>
      <c r="F166" s="28"/>
      <c r="G166" s="479"/>
      <c r="H166" s="1485" t="s">
        <v>360</v>
      </c>
      <c r="I166" s="1486"/>
      <c r="J166" s="1486"/>
      <c r="K166" s="1486"/>
      <c r="L166" s="1486"/>
      <c r="M166" s="1486"/>
      <c r="N166" s="1486"/>
      <c r="O166" s="1486"/>
      <c r="P166" s="1486"/>
      <c r="Q166" s="1486"/>
      <c r="R166" s="1486"/>
      <c r="S166" s="1486"/>
      <c r="T166" s="1486"/>
      <c r="U166" s="1486"/>
      <c r="V166" s="1486"/>
      <c r="W166" s="1486"/>
      <c r="X166" s="1486"/>
      <c r="Y166" s="1486"/>
      <c r="Z166" s="1486"/>
      <c r="AA166" s="1486"/>
      <c r="AB166" s="1486"/>
      <c r="AC166" s="1486"/>
      <c r="AD166" s="1486"/>
      <c r="AE166" s="1486"/>
      <c r="AF166" s="1486"/>
      <c r="AG166" s="1486"/>
      <c r="AH166" s="1486"/>
      <c r="AI166" s="1486"/>
      <c r="AJ166" s="1486"/>
      <c r="AK166" s="1486"/>
      <c r="AL166" s="1486"/>
      <c r="AM166" s="1486"/>
      <c r="AN166" s="1486"/>
      <c r="AO166" s="1486"/>
      <c r="AP166" s="1486"/>
      <c r="AQ166" s="1486"/>
      <c r="AR166" s="1487"/>
    </row>
    <row r="167" spans="1:44" ht="14.25" x14ac:dyDescent="0.2">
      <c r="A167" s="140"/>
      <c r="B167" s="140"/>
      <c r="C167" s="140"/>
      <c r="D167" s="478"/>
      <c r="E167" s="28"/>
      <c r="F167" s="28"/>
      <c r="G167" s="479"/>
      <c r="H167" s="140" t="s">
        <v>444</v>
      </c>
      <c r="I167" s="140"/>
      <c r="J167" s="140"/>
      <c r="K167" s="140"/>
      <c r="L167" s="140"/>
      <c r="M167" s="140"/>
      <c r="N167" s="140"/>
      <c r="O167" s="140"/>
      <c r="P167" s="140"/>
      <c r="Q167" s="140"/>
      <c r="R167" s="140"/>
      <c r="S167" s="140"/>
      <c r="T167" s="140"/>
      <c r="U167" s="140"/>
      <c r="V167" s="140"/>
      <c r="W167" s="140"/>
      <c r="X167" s="140"/>
      <c r="Y167" s="140"/>
      <c r="Z167" s="140"/>
      <c r="AA167" s="140"/>
      <c r="AB167" s="140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</row>
    <row r="168" spans="1:44" ht="14.25" x14ac:dyDescent="0.2">
      <c r="A168" s="140"/>
      <c r="B168" s="140"/>
      <c r="C168" s="140"/>
      <c r="D168" s="478"/>
      <c r="E168" s="28"/>
      <c r="F168" s="28"/>
      <c r="G168" s="479"/>
      <c r="H168" s="140" t="s">
        <v>433</v>
      </c>
      <c r="I168" s="140"/>
      <c r="J168" s="140"/>
      <c r="K168" s="140"/>
      <c r="L168" s="140"/>
      <c r="M168" s="140"/>
      <c r="N168" s="140"/>
      <c r="O168" s="140"/>
      <c r="P168" s="140"/>
      <c r="Q168" s="140"/>
      <c r="R168" s="140"/>
      <c r="S168" s="140"/>
      <c r="T168" s="140"/>
      <c r="U168" s="140"/>
      <c r="V168" s="140"/>
      <c r="W168" s="140"/>
      <c r="X168" s="140"/>
      <c r="Y168" s="140"/>
      <c r="Z168" s="140"/>
      <c r="AA168" s="140"/>
      <c r="AB168" s="140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</row>
    <row r="169" spans="1:44" ht="14.25" x14ac:dyDescent="0.2">
      <c r="A169" s="140"/>
      <c r="B169" s="140"/>
      <c r="C169" s="140"/>
      <c r="D169" s="478"/>
      <c r="E169" s="28"/>
      <c r="F169" s="28"/>
      <c r="G169" s="479"/>
      <c r="H169" s="140" t="s">
        <v>434</v>
      </c>
      <c r="I169" s="140"/>
      <c r="J169" s="140"/>
      <c r="K169" s="140"/>
      <c r="L169" s="140"/>
      <c r="M169" s="140"/>
      <c r="N169" s="140"/>
      <c r="O169" s="140"/>
      <c r="P169" s="140"/>
      <c r="Q169" s="140"/>
      <c r="R169" s="140"/>
      <c r="S169" s="140"/>
      <c r="T169" s="140"/>
      <c r="U169" s="140"/>
      <c r="V169" s="140"/>
      <c r="W169" s="140"/>
      <c r="X169" s="140"/>
      <c r="Y169" s="140"/>
      <c r="Z169" s="140"/>
      <c r="AA169" s="140"/>
      <c r="AB169" s="140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</row>
    <row r="170" spans="1:44" ht="14.25" x14ac:dyDescent="0.2">
      <c r="A170" s="140"/>
      <c r="B170" s="140"/>
      <c r="C170" s="140"/>
      <c r="D170" s="478"/>
      <c r="E170" s="28"/>
      <c r="F170" s="28"/>
      <c r="G170" s="479"/>
      <c r="H170" s="140" t="s">
        <v>418</v>
      </c>
      <c r="I170" s="140"/>
      <c r="J170" s="140"/>
      <c r="K170" s="140"/>
      <c r="L170" s="140"/>
      <c r="M170" s="140"/>
      <c r="N170" s="140"/>
      <c r="O170" s="140"/>
      <c r="P170" s="140"/>
      <c r="Q170" s="140"/>
      <c r="R170" s="140"/>
      <c r="S170" s="140"/>
      <c r="T170" s="140"/>
      <c r="U170" s="140"/>
      <c r="V170" s="140"/>
      <c r="W170" s="140"/>
      <c r="X170" s="140"/>
      <c r="Y170" s="140"/>
      <c r="Z170" s="140"/>
      <c r="AA170" s="140"/>
      <c r="AB170" s="140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</row>
    <row r="171" spans="1:44" ht="14.25" x14ac:dyDescent="0.2">
      <c r="A171" s="140"/>
      <c r="B171" s="140"/>
      <c r="C171" s="140"/>
      <c r="D171" s="478"/>
      <c r="E171" s="28"/>
      <c r="F171" s="28"/>
      <c r="G171" s="479"/>
      <c r="H171" s="140" t="s">
        <v>424</v>
      </c>
      <c r="I171" s="140"/>
      <c r="J171" s="140"/>
      <c r="K171" s="140"/>
      <c r="L171" s="140"/>
      <c r="M171" s="140"/>
      <c r="N171" s="140"/>
      <c r="O171" s="140"/>
      <c r="P171" s="140"/>
      <c r="Q171" s="140"/>
      <c r="R171" s="140"/>
      <c r="S171" s="140"/>
      <c r="T171" s="140"/>
      <c r="U171" s="140"/>
      <c r="V171" s="140"/>
      <c r="W171" s="140"/>
      <c r="X171" s="140"/>
      <c r="Y171" s="140"/>
      <c r="Z171" s="140"/>
      <c r="AA171" s="140"/>
      <c r="AB171" s="140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</row>
    <row r="172" spans="1:44" ht="16.5" x14ac:dyDescent="0.25">
      <c r="A172" s="140"/>
      <c r="B172" s="140"/>
      <c r="C172" s="140"/>
      <c r="D172" s="478"/>
      <c r="E172" s="28"/>
      <c r="F172" s="28"/>
      <c r="G172" s="479"/>
      <c r="H172" s="1488" t="s">
        <v>361</v>
      </c>
      <c r="I172" s="1488"/>
      <c r="J172" s="1488"/>
      <c r="K172" s="1488"/>
      <c r="L172" s="1488"/>
      <c r="M172" s="1488"/>
      <c r="N172" s="1488"/>
      <c r="O172" s="1488"/>
      <c r="P172" s="1488"/>
      <c r="Q172" s="1488"/>
      <c r="R172" s="1488"/>
      <c r="S172" s="1488"/>
      <c r="T172" s="1488"/>
      <c r="U172" s="1488"/>
      <c r="V172" s="1488"/>
      <c r="W172" s="1488"/>
      <c r="X172" s="1488"/>
      <c r="Y172" s="1488"/>
      <c r="Z172" s="1488"/>
      <c r="AA172" s="1488"/>
      <c r="AB172" s="1488"/>
      <c r="AC172" s="1488"/>
      <c r="AD172" s="1488"/>
      <c r="AE172" s="1488"/>
      <c r="AF172" s="1488"/>
      <c r="AG172" s="1488"/>
      <c r="AH172" s="1488"/>
      <c r="AI172" s="1488"/>
      <c r="AJ172" s="1488"/>
      <c r="AK172" s="1488"/>
      <c r="AL172" s="1488"/>
      <c r="AM172" s="1488"/>
      <c r="AN172" s="1488"/>
      <c r="AO172" s="1488"/>
      <c r="AP172" s="1488"/>
      <c r="AQ172" s="1488"/>
      <c r="AR172" s="1489"/>
    </row>
    <row r="173" spans="1:44" ht="16.5" x14ac:dyDescent="0.25">
      <c r="A173" s="140"/>
      <c r="B173" s="140"/>
      <c r="C173" s="140"/>
      <c r="D173" s="478"/>
      <c r="E173" s="28"/>
      <c r="F173" s="28"/>
      <c r="G173" s="479"/>
      <c r="H173" s="455" t="s">
        <v>417</v>
      </c>
      <c r="I173" s="455"/>
      <c r="J173" s="455"/>
      <c r="K173" s="455"/>
      <c r="L173" s="455"/>
      <c r="M173" s="455"/>
      <c r="N173" s="455"/>
      <c r="O173" s="455"/>
      <c r="P173" s="455"/>
      <c r="Q173" s="455"/>
      <c r="R173" s="455"/>
      <c r="S173" s="455"/>
      <c r="T173" s="455"/>
      <c r="U173" s="455"/>
      <c r="V173" s="455"/>
      <c r="W173" s="455"/>
      <c r="X173" s="455"/>
      <c r="Y173" s="455"/>
      <c r="Z173" s="455"/>
      <c r="AA173" s="455"/>
      <c r="AB173" s="455"/>
      <c r="AC173" s="455"/>
      <c r="AD173" s="455"/>
      <c r="AE173" s="455"/>
      <c r="AF173" s="455"/>
      <c r="AG173" s="455"/>
      <c r="AH173" s="455"/>
      <c r="AI173" s="455"/>
      <c r="AJ173" s="455"/>
      <c r="AK173" s="455"/>
      <c r="AL173" s="455"/>
      <c r="AM173" s="455"/>
      <c r="AN173" s="455"/>
      <c r="AO173" s="455"/>
      <c r="AP173" s="455"/>
      <c r="AQ173" s="455"/>
      <c r="AR173" s="455"/>
    </row>
    <row r="174" spans="1:44" ht="14.25" x14ac:dyDescent="0.2">
      <c r="A174" s="140"/>
      <c r="B174" s="140"/>
      <c r="C174" s="140"/>
      <c r="D174" s="478"/>
      <c r="E174" s="28"/>
      <c r="F174" s="28"/>
      <c r="G174" s="479"/>
      <c r="H174" s="140" t="s">
        <v>410</v>
      </c>
      <c r="I174" s="140"/>
      <c r="J174" s="140"/>
      <c r="K174" s="140"/>
      <c r="L174" s="140"/>
      <c r="M174" s="140"/>
      <c r="N174" s="140"/>
      <c r="O174" s="140"/>
      <c r="P174" s="140"/>
      <c r="Q174" s="140"/>
      <c r="R174" s="140"/>
      <c r="S174" s="140"/>
      <c r="T174" s="140"/>
      <c r="U174" s="140"/>
      <c r="V174" s="140"/>
      <c r="W174" s="140"/>
      <c r="X174" s="140"/>
      <c r="Y174" s="140"/>
      <c r="Z174" s="140"/>
      <c r="AA174" s="140"/>
      <c r="AB174" s="140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</row>
    <row r="175" spans="1:44" ht="14.25" x14ac:dyDescent="0.2">
      <c r="A175" s="140"/>
      <c r="B175" s="140"/>
      <c r="C175" s="140"/>
      <c r="D175" s="478"/>
      <c r="E175" s="28"/>
      <c r="F175" s="28"/>
      <c r="G175" s="479"/>
      <c r="H175" s="140" t="s">
        <v>411</v>
      </c>
      <c r="I175" s="140"/>
      <c r="J175" s="140"/>
      <c r="K175" s="140"/>
      <c r="L175" s="140"/>
      <c r="M175" s="140"/>
      <c r="N175" s="140"/>
      <c r="O175" s="140"/>
      <c r="P175" s="140"/>
      <c r="Q175" s="140"/>
      <c r="R175" s="140"/>
      <c r="S175" s="140"/>
      <c r="T175" s="140"/>
      <c r="U175" s="140"/>
      <c r="V175" s="140"/>
      <c r="W175" s="140"/>
      <c r="X175" s="140"/>
      <c r="Y175" s="140"/>
      <c r="Z175" s="140"/>
      <c r="AA175" s="140"/>
      <c r="AB175" s="140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</row>
    <row r="176" spans="1:44" ht="14.25" x14ac:dyDescent="0.2">
      <c r="A176" s="140"/>
      <c r="B176" s="140"/>
      <c r="C176" s="140"/>
      <c r="D176" s="478"/>
      <c r="E176" s="28"/>
      <c r="F176" s="28"/>
      <c r="G176" s="479"/>
      <c r="H176" s="140" t="s">
        <v>412</v>
      </c>
      <c r="I176" s="140"/>
      <c r="J176" s="140"/>
      <c r="K176" s="140"/>
      <c r="L176" s="140"/>
      <c r="M176" s="140"/>
      <c r="N176" s="140"/>
      <c r="O176" s="140"/>
      <c r="P176" s="140"/>
      <c r="Q176" s="140"/>
      <c r="R176" s="140"/>
      <c r="S176" s="140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</row>
    <row r="177" spans="1:44" ht="14.25" x14ac:dyDescent="0.2">
      <c r="A177" s="140"/>
      <c r="B177" s="140"/>
      <c r="C177" s="140"/>
      <c r="D177" s="478"/>
      <c r="E177" s="28"/>
      <c r="F177" s="28"/>
      <c r="G177" s="479"/>
      <c r="H177" s="140" t="s">
        <v>413</v>
      </c>
      <c r="I177" s="140"/>
      <c r="J177" s="140"/>
      <c r="K177" s="140"/>
      <c r="L177" s="140"/>
      <c r="M177" s="140"/>
      <c r="N177" s="140"/>
      <c r="O177" s="140"/>
      <c r="P177" s="140"/>
      <c r="Q177" s="140"/>
      <c r="R177" s="140"/>
      <c r="S177" s="140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</row>
    <row r="178" spans="1:44" ht="14.25" x14ac:dyDescent="0.2">
      <c r="A178" s="140"/>
      <c r="B178" s="140"/>
      <c r="C178" s="140"/>
      <c r="D178" s="478"/>
      <c r="E178" s="28"/>
      <c r="F178" s="28"/>
      <c r="G178" s="479"/>
      <c r="H178" s="140" t="s">
        <v>414</v>
      </c>
      <c r="I178" s="140"/>
      <c r="J178" s="140"/>
      <c r="K178" s="140"/>
      <c r="L178" s="140"/>
      <c r="M178" s="140"/>
      <c r="N178" s="140"/>
      <c r="O178" s="140"/>
      <c r="P178" s="140"/>
      <c r="Q178" s="140"/>
      <c r="R178" s="140"/>
      <c r="S178" s="140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</row>
    <row r="179" spans="1:44" ht="16.5" x14ac:dyDescent="0.25">
      <c r="A179" s="140"/>
      <c r="B179" s="140"/>
      <c r="C179" s="140"/>
      <c r="D179" s="478"/>
      <c r="E179" s="28"/>
      <c r="F179" s="28"/>
      <c r="G179" s="479"/>
      <c r="H179" s="1488" t="s">
        <v>425</v>
      </c>
      <c r="I179" s="1488"/>
      <c r="J179" s="1488"/>
      <c r="K179" s="1488"/>
      <c r="L179" s="1488"/>
      <c r="M179" s="1488"/>
      <c r="N179" s="1488"/>
      <c r="O179" s="1488"/>
      <c r="P179" s="1488"/>
      <c r="Q179" s="1488"/>
      <c r="R179" s="1488"/>
      <c r="S179" s="1488"/>
      <c r="T179" s="1488"/>
      <c r="U179" s="1488"/>
      <c r="V179" s="1488"/>
      <c r="W179" s="1488"/>
      <c r="X179" s="1488"/>
      <c r="Y179" s="1488"/>
      <c r="Z179" s="1488"/>
      <c r="AA179" s="1488"/>
      <c r="AB179" s="1488"/>
      <c r="AC179" s="1488"/>
      <c r="AD179" s="1488"/>
      <c r="AE179" s="1488"/>
      <c r="AF179" s="1488"/>
      <c r="AG179" s="1488"/>
      <c r="AH179" s="1488"/>
      <c r="AI179" s="1488"/>
      <c r="AJ179" s="1488"/>
      <c r="AK179" s="1488"/>
      <c r="AL179" s="1488"/>
      <c r="AM179" s="1488"/>
      <c r="AN179" s="1488"/>
      <c r="AO179" s="1488"/>
      <c r="AP179" s="1488"/>
      <c r="AQ179" s="1488"/>
      <c r="AR179" s="1489"/>
    </row>
    <row r="180" spans="1:44" ht="14.25" x14ac:dyDescent="0.2">
      <c r="A180" s="140"/>
      <c r="B180" s="140"/>
      <c r="C180" s="140"/>
      <c r="D180" s="478"/>
      <c r="E180" s="28"/>
      <c r="F180" s="28"/>
      <c r="G180" s="479"/>
      <c r="H180" s="140" t="s">
        <v>421</v>
      </c>
      <c r="I180" s="140"/>
      <c r="J180" s="140"/>
      <c r="K180" s="140"/>
      <c r="L180" s="140"/>
      <c r="M180" s="140"/>
      <c r="N180" s="140"/>
      <c r="O180" s="140"/>
      <c r="P180" s="140"/>
      <c r="Q180" s="140"/>
      <c r="R180" s="140"/>
      <c r="S180" s="140"/>
      <c r="T180" s="140"/>
      <c r="U180" s="140"/>
      <c r="V180" s="140"/>
      <c r="W180" s="140"/>
      <c r="X180" s="140"/>
      <c r="Y180" s="140"/>
      <c r="Z180" s="140"/>
      <c r="AA180" s="140"/>
      <c r="AB180" s="140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</row>
    <row r="181" spans="1:44" ht="14.25" x14ac:dyDescent="0.2">
      <c r="A181" s="140"/>
      <c r="B181" s="140"/>
      <c r="C181" s="140"/>
      <c r="D181" s="478"/>
      <c r="E181" s="28"/>
      <c r="F181" s="28"/>
      <c r="G181" s="479"/>
      <c r="H181" s="1490" t="s">
        <v>442</v>
      </c>
      <c r="I181" s="1490"/>
      <c r="J181" s="1490"/>
      <c r="K181" s="1490"/>
      <c r="L181" s="1490"/>
      <c r="M181" s="1490"/>
      <c r="N181" s="1490"/>
      <c r="O181" s="1490"/>
      <c r="P181" s="1490"/>
      <c r="Q181" s="1490"/>
      <c r="R181" s="1490"/>
      <c r="S181" s="1490"/>
      <c r="T181" s="1490"/>
      <c r="U181" s="1490"/>
      <c r="V181" s="1490"/>
      <c r="W181" s="1490"/>
      <c r="X181" s="1490"/>
      <c r="Y181" s="1490"/>
      <c r="Z181" s="1490"/>
      <c r="AA181" s="1490"/>
      <c r="AB181" s="1490"/>
      <c r="AC181" s="1490"/>
      <c r="AD181" s="1490"/>
      <c r="AE181" s="1490"/>
      <c r="AF181" s="1490"/>
      <c r="AG181" s="1490"/>
      <c r="AH181" s="1490"/>
      <c r="AI181" s="1490"/>
      <c r="AJ181" s="1490"/>
      <c r="AK181" s="1490"/>
      <c r="AL181" s="1490"/>
      <c r="AM181" s="1490"/>
      <c r="AN181" s="1490"/>
      <c r="AO181" s="1490"/>
      <c r="AP181" s="1490"/>
      <c r="AQ181" s="1490"/>
      <c r="AR181" s="1491"/>
    </row>
    <row r="182" spans="1:44" ht="66.75" customHeight="1" x14ac:dyDescent="0.2">
      <c r="A182" s="140"/>
      <c r="B182" s="140"/>
      <c r="C182" s="140"/>
      <c r="D182" s="478"/>
      <c r="E182" s="28"/>
      <c r="F182" s="28"/>
      <c r="G182" s="479"/>
      <c r="H182" s="1490"/>
      <c r="I182" s="1490"/>
      <c r="J182" s="1490"/>
      <c r="K182" s="1490"/>
      <c r="L182" s="1490"/>
      <c r="M182" s="1490"/>
      <c r="N182" s="1490"/>
      <c r="O182" s="1490"/>
      <c r="P182" s="1490"/>
      <c r="Q182" s="1490"/>
      <c r="R182" s="1490"/>
      <c r="S182" s="1490"/>
      <c r="T182" s="1490"/>
      <c r="U182" s="1490"/>
      <c r="V182" s="1490"/>
      <c r="W182" s="1490"/>
      <c r="X182" s="1490"/>
      <c r="Y182" s="1490"/>
      <c r="Z182" s="1490"/>
      <c r="AA182" s="1490"/>
      <c r="AB182" s="1490"/>
      <c r="AC182" s="1490"/>
      <c r="AD182" s="1490"/>
      <c r="AE182" s="1490"/>
      <c r="AF182" s="1490"/>
      <c r="AG182" s="1490"/>
      <c r="AH182" s="1490"/>
      <c r="AI182" s="1490"/>
      <c r="AJ182" s="1490"/>
      <c r="AK182" s="1490"/>
      <c r="AL182" s="1490"/>
      <c r="AM182" s="1490"/>
      <c r="AN182" s="1490"/>
      <c r="AO182" s="1490"/>
      <c r="AP182" s="1490"/>
      <c r="AQ182" s="1490"/>
      <c r="AR182" s="1491"/>
    </row>
    <row r="183" spans="1:44" ht="12.75" customHeight="1" x14ac:dyDescent="0.25">
      <c r="A183" s="140"/>
      <c r="B183" s="140"/>
      <c r="C183" s="140"/>
      <c r="D183" s="478"/>
      <c r="E183" s="28"/>
      <c r="F183" s="28"/>
      <c r="G183" s="479"/>
      <c r="H183" s="1488" t="s">
        <v>415</v>
      </c>
      <c r="I183" s="1488"/>
      <c r="J183" s="1488"/>
      <c r="K183" s="1488"/>
      <c r="L183" s="1488"/>
      <c r="M183" s="1488"/>
      <c r="N183" s="1488"/>
      <c r="O183" s="1488"/>
      <c r="P183" s="1488"/>
      <c r="Q183" s="1488"/>
      <c r="R183" s="1488"/>
      <c r="S183" s="1488"/>
      <c r="T183" s="1488"/>
      <c r="U183" s="1488"/>
      <c r="V183" s="1488"/>
      <c r="W183" s="1488"/>
      <c r="X183" s="1488"/>
      <c r="Y183" s="1488"/>
      <c r="Z183" s="1488"/>
      <c r="AA183" s="1488"/>
      <c r="AB183" s="1488"/>
      <c r="AC183" s="1488"/>
      <c r="AD183" s="1488"/>
      <c r="AE183" s="1488"/>
      <c r="AF183" s="1488"/>
      <c r="AG183" s="1488"/>
      <c r="AH183" s="1488"/>
      <c r="AI183" s="1488"/>
      <c r="AJ183" s="1488"/>
      <c r="AK183" s="1488"/>
      <c r="AL183" s="1488"/>
      <c r="AM183" s="1488"/>
      <c r="AN183" s="1488"/>
      <c r="AO183" s="1488"/>
      <c r="AP183" s="1488"/>
      <c r="AQ183" s="1488"/>
      <c r="AR183" s="1489"/>
    </row>
    <row r="184" spans="1:44" ht="14.25" x14ac:dyDescent="0.2">
      <c r="A184" s="140"/>
      <c r="B184" s="140"/>
      <c r="C184" s="140"/>
      <c r="D184" s="478"/>
      <c r="E184" s="28"/>
      <c r="F184" s="28"/>
      <c r="G184" s="479"/>
      <c r="H184" s="140" t="s">
        <v>416</v>
      </c>
      <c r="I184" s="140"/>
      <c r="J184" s="140"/>
      <c r="K184" s="140"/>
      <c r="L184" s="140"/>
      <c r="M184" s="140"/>
      <c r="N184" s="140"/>
      <c r="O184" s="140"/>
      <c r="P184" s="140"/>
      <c r="Q184" s="140"/>
      <c r="R184" s="140"/>
      <c r="S184" s="140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</row>
    <row r="185" spans="1:44" ht="16.5" customHeight="1" x14ac:dyDescent="0.2">
      <c r="A185" s="140"/>
      <c r="B185" s="140"/>
      <c r="C185" s="140"/>
      <c r="D185" s="478"/>
      <c r="E185" s="28"/>
      <c r="F185" s="28"/>
      <c r="G185" s="479"/>
      <c r="H185" s="140"/>
      <c r="I185" s="140"/>
      <c r="J185" s="140"/>
      <c r="K185" s="140"/>
      <c r="L185" s="140"/>
      <c r="M185" s="140"/>
      <c r="N185" s="140"/>
      <c r="O185" s="140"/>
      <c r="P185" s="140"/>
      <c r="Q185" s="140"/>
      <c r="R185" s="140"/>
      <c r="S185" s="140"/>
      <c r="T185" s="140"/>
      <c r="U185" s="140"/>
      <c r="V185" s="140"/>
      <c r="W185" s="140"/>
      <c r="X185" s="140"/>
      <c r="Y185" s="140"/>
      <c r="Z185" s="140"/>
      <c r="AA185" s="140"/>
      <c r="AB185" s="140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</row>
    <row r="186" spans="1:44" ht="14.25" x14ac:dyDescent="0.2">
      <c r="A186" s="140"/>
      <c r="B186" s="140"/>
      <c r="C186" s="140"/>
      <c r="D186" s="478"/>
      <c r="E186" s="28"/>
      <c r="F186" s="28"/>
      <c r="G186" s="479"/>
      <c r="H186" s="140"/>
      <c r="I186" s="140"/>
      <c r="J186" s="140"/>
      <c r="K186" s="140"/>
      <c r="L186" s="140"/>
      <c r="M186" s="140"/>
      <c r="N186" s="140"/>
      <c r="O186" s="140"/>
      <c r="P186" s="140"/>
      <c r="Q186" s="140"/>
      <c r="R186" s="140"/>
      <c r="S186" s="140"/>
      <c r="T186" s="140"/>
      <c r="U186" s="140"/>
      <c r="V186" s="140"/>
      <c r="W186" s="140"/>
      <c r="X186" s="140"/>
      <c r="Y186" s="140"/>
      <c r="Z186" s="140"/>
      <c r="AA186" s="140"/>
      <c r="AB186" s="140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</row>
    <row r="187" spans="1:44" ht="17.25" customHeight="1" x14ac:dyDescent="0.2">
      <c r="A187" s="140"/>
      <c r="B187" s="140"/>
      <c r="C187" s="140"/>
      <c r="D187" s="478"/>
      <c r="E187" s="28"/>
      <c r="F187" s="28"/>
      <c r="G187" s="479"/>
      <c r="H187" s="140"/>
      <c r="I187" s="140"/>
      <c r="J187" s="140"/>
      <c r="K187" s="140"/>
      <c r="L187" s="140"/>
      <c r="M187" s="140"/>
      <c r="N187" s="140"/>
      <c r="O187" s="140"/>
      <c r="P187" s="140"/>
      <c r="Q187" s="140"/>
      <c r="R187" s="140"/>
      <c r="S187" s="140"/>
      <c r="T187" s="140"/>
      <c r="U187" s="140"/>
      <c r="V187" s="140"/>
      <c r="W187" s="140"/>
      <c r="X187" s="140"/>
      <c r="Y187" s="140"/>
      <c r="Z187" s="140"/>
      <c r="AA187" s="140"/>
      <c r="AB187" s="140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</row>
    <row r="188" spans="1:44" s="475" customFormat="1" ht="14.25" x14ac:dyDescent="0.2">
      <c r="A188" s="1523"/>
      <c r="B188" s="1524"/>
      <c r="C188" s="1524"/>
      <c r="D188" s="1525"/>
      <c r="E188" s="1526"/>
      <c r="F188" s="1526"/>
      <c r="G188" s="1527"/>
      <c r="H188" s="473" t="s">
        <v>435</v>
      </c>
      <c r="I188" s="473"/>
      <c r="J188" s="473"/>
      <c r="K188" s="473"/>
      <c r="L188" s="473"/>
      <c r="M188" s="473"/>
      <c r="N188" s="473"/>
      <c r="O188" s="473"/>
      <c r="P188" s="473"/>
      <c r="Q188" s="473"/>
      <c r="R188" s="473"/>
      <c r="S188" s="473"/>
      <c r="T188" s="473"/>
      <c r="U188" s="473"/>
      <c r="V188" s="473"/>
      <c r="W188" s="473"/>
      <c r="X188" s="473"/>
      <c r="Y188" s="473"/>
      <c r="Z188" s="473"/>
      <c r="AA188" s="473"/>
      <c r="AB188" s="473"/>
      <c r="AC188" s="474"/>
      <c r="AD188" s="474"/>
      <c r="AE188" s="474"/>
      <c r="AF188" s="474"/>
      <c r="AG188" s="474"/>
      <c r="AH188" s="474"/>
      <c r="AI188" s="474"/>
      <c r="AJ188" s="474"/>
      <c r="AK188" s="474"/>
      <c r="AL188" s="474"/>
      <c r="AM188" s="474"/>
      <c r="AN188" s="474"/>
      <c r="AO188" s="474"/>
      <c r="AP188" s="474"/>
      <c r="AQ188" s="474"/>
      <c r="AR188" s="474"/>
    </row>
    <row r="189" spans="1:44" ht="14.25" x14ac:dyDescent="0.2">
      <c r="A189" s="140"/>
      <c r="B189" s="140"/>
      <c r="C189" s="140"/>
      <c r="D189" s="478"/>
      <c r="E189" s="28"/>
      <c r="F189" s="28"/>
      <c r="G189" s="479"/>
      <c r="H189" s="140" t="s">
        <v>436</v>
      </c>
      <c r="I189" s="140"/>
      <c r="J189" s="140"/>
      <c r="K189" s="140"/>
      <c r="L189" s="140"/>
      <c r="M189" s="140"/>
      <c r="N189" s="140"/>
      <c r="O189" s="140"/>
      <c r="P189" s="140"/>
      <c r="Q189" s="140"/>
      <c r="R189" s="140"/>
      <c r="S189" s="140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</row>
    <row r="190" spans="1:44" ht="14.25" x14ac:dyDescent="0.2">
      <c r="A190" s="140"/>
      <c r="B190" s="140"/>
      <c r="C190" s="140"/>
      <c r="D190" s="478"/>
      <c r="E190" s="28"/>
      <c r="F190" s="28"/>
      <c r="G190" s="479"/>
      <c r="H190" s="140" t="s">
        <v>437</v>
      </c>
      <c r="I190" s="140"/>
      <c r="J190" s="140"/>
      <c r="K190" s="140"/>
      <c r="L190" s="140"/>
      <c r="M190" s="140"/>
      <c r="N190" s="140"/>
      <c r="O190" s="140"/>
      <c r="P190" s="140"/>
      <c r="Q190" s="140"/>
      <c r="R190" s="140"/>
      <c r="S190" s="140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</row>
    <row r="191" spans="1:44" ht="14.25" x14ac:dyDescent="0.2">
      <c r="A191" s="140"/>
      <c r="B191" s="140"/>
      <c r="C191" s="140"/>
      <c r="D191" s="478"/>
      <c r="E191" s="28"/>
      <c r="F191" s="28"/>
      <c r="G191" s="479"/>
      <c r="H191" s="140" t="s">
        <v>438</v>
      </c>
      <c r="I191" s="140"/>
      <c r="J191" s="140"/>
      <c r="K191" s="140"/>
      <c r="L191" s="140"/>
      <c r="M191" s="140"/>
      <c r="N191" s="140"/>
      <c r="O191" s="140"/>
      <c r="P191" s="140"/>
      <c r="Q191" s="140"/>
      <c r="R191" s="140"/>
      <c r="S191" s="140"/>
      <c r="T191" s="140"/>
      <c r="U191" s="140"/>
      <c r="V191" s="140"/>
      <c r="W191" s="140"/>
      <c r="X191" s="140"/>
      <c r="Y191" s="140"/>
      <c r="Z191" s="140"/>
      <c r="AA191" s="140"/>
      <c r="AB191" s="140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</row>
    <row r="192" spans="1:44" ht="14.25" x14ac:dyDescent="0.2">
      <c r="A192" s="140"/>
      <c r="B192" s="140"/>
      <c r="C192" s="140"/>
      <c r="D192" s="478"/>
      <c r="E192" s="28"/>
      <c r="F192" s="28"/>
      <c r="G192" s="479"/>
      <c r="H192" s="140" t="s">
        <v>439</v>
      </c>
      <c r="I192" s="140"/>
      <c r="J192" s="140"/>
      <c r="K192" s="140"/>
      <c r="L192" s="140"/>
      <c r="M192" s="140"/>
      <c r="N192" s="140"/>
      <c r="O192" s="140"/>
      <c r="P192" s="140"/>
      <c r="Q192" s="140"/>
      <c r="R192" s="140"/>
      <c r="S192" s="140"/>
      <c r="T192" s="140"/>
      <c r="U192" s="140"/>
      <c r="V192" s="140"/>
      <c r="W192" s="140"/>
      <c r="X192" s="140"/>
      <c r="Y192" s="140"/>
      <c r="Z192" s="140"/>
      <c r="AA192" s="140"/>
      <c r="AB192" s="140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</row>
    <row r="193" spans="1:44" ht="360.75" customHeight="1" x14ac:dyDescent="0.2">
      <c r="A193" s="140"/>
      <c r="B193" s="140"/>
      <c r="C193" s="140"/>
      <c r="D193" s="478"/>
      <c r="E193" s="28"/>
      <c r="F193" s="28"/>
      <c r="G193" s="479"/>
      <c r="H193" s="477" t="s">
        <v>445</v>
      </c>
      <c r="I193" s="140"/>
      <c r="J193" s="140"/>
      <c r="K193" s="140"/>
      <c r="L193" s="140"/>
      <c r="M193" s="140"/>
      <c r="N193" s="140"/>
      <c r="O193" s="140"/>
      <c r="P193" s="140"/>
      <c r="Q193" s="140"/>
      <c r="R193" s="140"/>
      <c r="S193" s="140"/>
      <c r="T193" s="140"/>
      <c r="U193" s="140"/>
      <c r="V193" s="140"/>
      <c r="W193" s="140"/>
      <c r="X193" s="140"/>
      <c r="Y193" s="140"/>
      <c r="Z193" s="140"/>
      <c r="AA193" s="140"/>
      <c r="AB193" s="140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</row>
    <row r="194" spans="1:44" ht="14.25" x14ac:dyDescent="0.2">
      <c r="A194" s="140"/>
      <c r="B194" s="140"/>
      <c r="C194" s="140"/>
      <c r="D194" s="478"/>
      <c r="E194" s="28"/>
      <c r="F194" s="28"/>
      <c r="G194" s="479"/>
      <c r="H194" s="140" t="s">
        <v>440</v>
      </c>
      <c r="I194" s="140"/>
      <c r="J194" s="140"/>
      <c r="K194" s="140"/>
      <c r="L194" s="140"/>
      <c r="M194" s="140"/>
      <c r="N194" s="140"/>
      <c r="O194" s="140"/>
      <c r="P194" s="140"/>
      <c r="Q194" s="140"/>
      <c r="R194" s="140"/>
      <c r="S194" s="140"/>
      <c r="T194" s="140"/>
      <c r="U194" s="140"/>
      <c r="V194" s="140"/>
      <c r="W194" s="140"/>
      <c r="X194" s="140"/>
      <c r="Y194" s="140"/>
      <c r="Z194" s="140"/>
      <c r="AA194" s="140"/>
      <c r="AB194" s="140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</row>
    <row r="195" spans="1:44" ht="14.25" x14ac:dyDescent="0.2">
      <c r="A195" s="140"/>
      <c r="B195" s="140"/>
      <c r="C195" s="140"/>
      <c r="D195" s="478"/>
      <c r="E195" s="28"/>
      <c r="F195" s="28"/>
      <c r="G195" s="479"/>
      <c r="H195" s="140" t="s">
        <v>441</v>
      </c>
      <c r="I195" s="140"/>
      <c r="J195" s="140"/>
      <c r="K195" s="140"/>
      <c r="L195" s="140"/>
      <c r="M195" s="140"/>
      <c r="N195" s="140"/>
      <c r="O195" s="140"/>
      <c r="P195" s="140"/>
      <c r="Q195" s="140"/>
      <c r="R195" s="140"/>
      <c r="S195" s="140"/>
      <c r="T195" s="140"/>
      <c r="U195" s="140"/>
      <c r="V195" s="140"/>
      <c r="W195" s="140"/>
      <c r="X195" s="140"/>
      <c r="Y195" s="140"/>
      <c r="Z195" s="140"/>
      <c r="AA195" s="140"/>
      <c r="AB195" s="140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</row>
    <row r="196" spans="1:44" ht="14.25" x14ac:dyDescent="0.2">
      <c r="A196" s="140"/>
      <c r="B196" s="140"/>
      <c r="C196" s="140"/>
      <c r="D196" s="478"/>
      <c r="E196" s="28"/>
      <c r="F196" s="28"/>
      <c r="G196" s="479"/>
      <c r="H196" s="140" t="s">
        <v>446</v>
      </c>
      <c r="I196" s="140"/>
      <c r="J196" s="140"/>
      <c r="K196" s="140"/>
      <c r="L196" s="140"/>
      <c r="M196" s="140"/>
      <c r="N196" s="140"/>
      <c r="O196" s="140"/>
      <c r="P196" s="140"/>
      <c r="Q196" s="140"/>
      <c r="R196" s="140"/>
      <c r="S196" s="140"/>
      <c r="T196" s="140"/>
      <c r="U196" s="140"/>
      <c r="V196" s="140"/>
      <c r="W196" s="140"/>
      <c r="X196" s="140"/>
      <c r="Y196" s="140"/>
      <c r="Z196" s="140"/>
      <c r="AA196" s="140"/>
      <c r="AB196" s="140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</row>
    <row r="197" spans="1:44" ht="14.25" x14ac:dyDescent="0.2">
      <c r="A197" s="140"/>
      <c r="B197" s="140"/>
      <c r="C197" s="140"/>
      <c r="D197" s="478"/>
      <c r="E197" s="28"/>
      <c r="F197" s="28"/>
      <c r="G197" s="479"/>
      <c r="H197" s="140"/>
      <c r="I197" s="140"/>
      <c r="J197" s="140"/>
      <c r="K197" s="140"/>
      <c r="L197" s="140"/>
      <c r="M197" s="140"/>
      <c r="N197" s="140"/>
      <c r="O197" s="140"/>
      <c r="P197" s="140"/>
      <c r="Q197" s="140"/>
      <c r="R197" s="140"/>
      <c r="S197" s="140"/>
      <c r="T197" s="140"/>
      <c r="U197" s="140"/>
      <c r="V197" s="140"/>
      <c r="W197" s="140"/>
      <c r="X197" s="140"/>
      <c r="Y197" s="140"/>
      <c r="Z197" s="140"/>
      <c r="AA197" s="140"/>
      <c r="AB197" s="140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</row>
    <row r="198" spans="1:44" ht="16.5" x14ac:dyDescent="0.25">
      <c r="A198" s="140"/>
      <c r="B198" s="140"/>
      <c r="C198" s="140"/>
      <c r="D198" s="478"/>
      <c r="E198" s="28"/>
      <c r="F198" s="28"/>
      <c r="G198" s="479"/>
      <c r="H198" s="1488" t="s">
        <v>422</v>
      </c>
      <c r="I198" s="1488"/>
      <c r="J198" s="1488"/>
      <c r="K198" s="1488"/>
      <c r="L198" s="1488"/>
      <c r="M198" s="1488"/>
      <c r="N198" s="1488"/>
      <c r="O198" s="1488"/>
      <c r="P198" s="1488"/>
      <c r="Q198" s="1488"/>
      <c r="R198" s="1488"/>
      <c r="S198" s="1488"/>
      <c r="T198" s="1488"/>
      <c r="U198" s="1488"/>
      <c r="V198" s="1488"/>
      <c r="W198" s="1488"/>
      <c r="X198" s="1488"/>
      <c r="Y198" s="1488"/>
      <c r="Z198" s="1488"/>
      <c r="AA198" s="1488"/>
      <c r="AB198" s="1488"/>
      <c r="AC198" s="1488"/>
      <c r="AD198" s="1488"/>
      <c r="AE198" s="1488"/>
      <c r="AF198" s="1488"/>
      <c r="AG198" s="1488"/>
      <c r="AH198" s="1488"/>
      <c r="AI198" s="1488"/>
      <c r="AJ198" s="1488"/>
      <c r="AK198" s="1488"/>
      <c r="AL198" s="1488"/>
      <c r="AM198" s="1488"/>
      <c r="AN198" s="1488"/>
      <c r="AO198" s="1488"/>
      <c r="AP198" s="1488"/>
      <c r="AQ198" s="1488"/>
      <c r="AR198" s="1489"/>
    </row>
    <row r="199" spans="1:44" ht="14.25" x14ac:dyDescent="0.2">
      <c r="A199" s="140"/>
      <c r="B199" s="140"/>
      <c r="C199" s="140"/>
      <c r="D199" s="140"/>
      <c r="E199" s="140"/>
      <c r="F199" s="28"/>
      <c r="G199" s="140"/>
      <c r="H199" s="140" t="s">
        <v>423</v>
      </c>
      <c r="I199" s="140"/>
      <c r="J199" s="140"/>
      <c r="K199" s="140"/>
      <c r="L199" s="140"/>
      <c r="M199" s="140"/>
      <c r="N199" s="140"/>
      <c r="O199" s="140"/>
      <c r="P199" s="140"/>
      <c r="Q199" s="140"/>
      <c r="R199" s="140"/>
      <c r="S199" s="140"/>
      <c r="T199" s="140"/>
      <c r="U199" s="140"/>
      <c r="V199" s="140"/>
      <c r="W199" s="140"/>
      <c r="X199" s="140"/>
      <c r="Y199" s="140"/>
      <c r="Z199" s="140"/>
      <c r="AA199" s="140"/>
      <c r="AB199" s="140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</row>
    <row r="200" spans="1:44" ht="14.25" x14ac:dyDescent="0.2">
      <c r="A200" s="140"/>
      <c r="B200" s="140"/>
      <c r="C200" s="140"/>
      <c r="D200" s="140"/>
      <c r="E200" s="140"/>
      <c r="F200" s="28"/>
      <c r="G200" s="140"/>
      <c r="H200" s="140"/>
      <c r="I200" s="140"/>
      <c r="J200" s="140"/>
      <c r="K200" s="140"/>
      <c r="L200" s="140"/>
      <c r="M200" s="140"/>
      <c r="N200" s="140"/>
      <c r="O200" s="140"/>
      <c r="P200" s="140"/>
      <c r="Q200" s="140"/>
      <c r="R200" s="140"/>
      <c r="S200" s="140"/>
      <c r="T200" s="140"/>
      <c r="U200" s="140"/>
      <c r="V200" s="140"/>
      <c r="W200" s="140"/>
      <c r="X200" s="140"/>
      <c r="Y200" s="140"/>
      <c r="Z200" s="140"/>
      <c r="AA200" s="140"/>
      <c r="AB200" s="140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</row>
    <row r="201" spans="1:44" ht="16.5" x14ac:dyDescent="0.2">
      <c r="A201" s="1435">
        <v>43124</v>
      </c>
      <c r="B201" s="1436"/>
      <c r="C201" s="1607"/>
      <c r="D201" s="1608" t="s">
        <v>358</v>
      </c>
      <c r="E201" s="1439"/>
      <c r="F201" s="1439"/>
      <c r="G201" s="1440"/>
      <c r="H201" s="1609" t="s">
        <v>454</v>
      </c>
      <c r="I201" s="1610"/>
      <c r="J201" s="1610"/>
      <c r="K201" s="1610"/>
      <c r="L201" s="1610"/>
      <c r="M201" s="1610"/>
      <c r="N201" s="1610"/>
      <c r="O201" s="1610"/>
      <c r="P201" s="1610"/>
      <c r="Q201" s="1610"/>
      <c r="R201" s="1610"/>
      <c r="S201" s="1610"/>
      <c r="T201" s="1610"/>
      <c r="U201" s="1610"/>
      <c r="V201" s="1610"/>
      <c r="W201" s="1610"/>
      <c r="X201" s="1610"/>
      <c r="Y201" s="1610"/>
      <c r="Z201" s="1610"/>
      <c r="AA201" s="1610"/>
      <c r="AB201" s="1610"/>
      <c r="AC201" s="1610"/>
      <c r="AD201" s="1610"/>
      <c r="AE201" s="1610"/>
      <c r="AF201" s="1610"/>
      <c r="AG201" s="1610"/>
      <c r="AH201" s="1610"/>
      <c r="AI201" s="1610"/>
      <c r="AJ201" s="1610"/>
      <c r="AK201" s="1610"/>
      <c r="AL201" s="1610"/>
      <c r="AM201" s="1610"/>
      <c r="AN201" s="1610"/>
      <c r="AO201" s="1610"/>
      <c r="AP201" s="1610"/>
      <c r="AQ201" s="1610"/>
      <c r="AR201" s="1611"/>
    </row>
    <row r="202" spans="1:44" ht="16.5" x14ac:dyDescent="0.25">
      <c r="A202" s="1414"/>
      <c r="B202" s="1415"/>
      <c r="C202" s="1415"/>
      <c r="D202" s="1577"/>
      <c r="E202" s="1417"/>
      <c r="F202" s="1417"/>
      <c r="G202" s="1578"/>
      <c r="H202" s="1612" t="s">
        <v>43</v>
      </c>
      <c r="I202" s="1613"/>
      <c r="J202" s="1613"/>
      <c r="K202" s="1613"/>
      <c r="L202" s="1613"/>
      <c r="M202" s="1613"/>
      <c r="N202" s="1613"/>
      <c r="O202" s="1613"/>
      <c r="P202" s="1613"/>
      <c r="Q202" s="1613"/>
      <c r="R202" s="1613"/>
      <c r="S202" s="1613"/>
      <c r="T202" s="1613"/>
      <c r="U202" s="1613"/>
      <c r="V202" s="1613"/>
      <c r="W202" s="1613"/>
      <c r="X202" s="1613"/>
      <c r="Y202" s="1613"/>
      <c r="Z202" s="1613"/>
      <c r="AA202" s="1613"/>
      <c r="AB202" s="1613"/>
      <c r="AC202" s="1613"/>
      <c r="AD202" s="1613"/>
      <c r="AE202" s="1613"/>
      <c r="AF202" s="1613"/>
      <c r="AG202" s="1613"/>
      <c r="AH202" s="1613"/>
      <c r="AI202" s="1613"/>
      <c r="AJ202" s="1613"/>
      <c r="AK202" s="1613"/>
      <c r="AL202" s="1613"/>
      <c r="AM202" s="1613"/>
      <c r="AN202" s="1613"/>
      <c r="AO202" s="1613"/>
      <c r="AP202" s="1613"/>
      <c r="AQ202" s="1613"/>
      <c r="AR202" s="1614"/>
    </row>
    <row r="203" spans="1:44" ht="16.5" x14ac:dyDescent="0.2">
      <c r="A203" s="487"/>
      <c r="B203" s="486"/>
      <c r="C203" s="486"/>
      <c r="D203" s="493"/>
      <c r="E203" s="488"/>
      <c r="F203" s="488"/>
      <c r="G203" s="494"/>
      <c r="H203" s="542" t="s">
        <v>453</v>
      </c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  <c r="X203" s="140"/>
      <c r="Y203" s="140"/>
      <c r="Z203" s="140"/>
      <c r="AA203" s="140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</row>
    <row r="204" spans="1:44" ht="16.5" x14ac:dyDescent="0.2">
      <c r="A204" s="487"/>
      <c r="B204" s="486"/>
      <c r="C204" s="486"/>
      <c r="D204" s="493"/>
      <c r="E204" s="488"/>
      <c r="F204" s="488"/>
      <c r="G204" s="494"/>
      <c r="H204" s="481" t="s">
        <v>449</v>
      </c>
      <c r="I204" s="482" t="s">
        <v>348</v>
      </c>
      <c r="J204" s="140"/>
      <c r="K204" s="140"/>
      <c r="L204" s="140" t="s">
        <v>450</v>
      </c>
      <c r="M204" s="140"/>
      <c r="N204" s="140"/>
      <c r="O204" s="140"/>
      <c r="P204" s="140"/>
      <c r="Q204" s="140"/>
      <c r="R204" s="140"/>
      <c r="S204" s="140"/>
      <c r="T204" s="140"/>
      <c r="U204" s="140"/>
      <c r="V204" s="140"/>
      <c r="W204" s="140"/>
      <c r="X204" s="140"/>
      <c r="Y204" s="140"/>
      <c r="Z204" s="140"/>
      <c r="AA204" s="140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</row>
    <row r="205" spans="1:44" ht="16.5" x14ac:dyDescent="0.2">
      <c r="A205" s="1414"/>
      <c r="B205" s="1415"/>
      <c r="C205" s="1415"/>
      <c r="D205" s="1577"/>
      <c r="E205" s="1417"/>
      <c r="F205" s="1417"/>
      <c r="G205" s="1578"/>
      <c r="H205" s="497" t="s">
        <v>451</v>
      </c>
      <c r="I205" s="480" t="s">
        <v>347</v>
      </c>
      <c r="J205" s="140"/>
      <c r="K205" s="140"/>
      <c r="L205" s="140" t="s">
        <v>450</v>
      </c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  <c r="X205" s="140"/>
      <c r="Y205" s="140"/>
      <c r="Z205" s="140"/>
      <c r="AA205" s="140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</row>
    <row r="206" spans="1:44" ht="16.5" x14ac:dyDescent="0.25">
      <c r="A206" s="1414"/>
      <c r="B206" s="1415"/>
      <c r="C206" s="1415"/>
      <c r="D206" s="1577"/>
      <c r="E206" s="1417"/>
      <c r="F206" s="1417"/>
      <c r="G206" s="1578"/>
      <c r="H206" s="1448" t="s">
        <v>360</v>
      </c>
      <c r="I206" s="1449"/>
      <c r="J206" s="1449"/>
      <c r="K206" s="1449"/>
      <c r="L206" s="1449"/>
      <c r="M206" s="1449"/>
      <c r="N206" s="1449"/>
      <c r="O206" s="1449"/>
      <c r="P206" s="1449"/>
      <c r="Q206" s="1449"/>
      <c r="R206" s="1449"/>
      <c r="S206" s="1449"/>
      <c r="T206" s="1449"/>
      <c r="U206" s="1449"/>
      <c r="V206" s="1449"/>
      <c r="W206" s="1449"/>
      <c r="X206" s="1449"/>
      <c r="Y206" s="1449"/>
      <c r="Z206" s="1449"/>
      <c r="AA206" s="1449"/>
      <c r="AB206" s="1449"/>
      <c r="AC206" s="1449"/>
      <c r="AD206" s="1449"/>
      <c r="AE206" s="1449"/>
      <c r="AF206" s="1449"/>
      <c r="AG206" s="1449"/>
      <c r="AH206" s="1449"/>
      <c r="AI206" s="1449"/>
      <c r="AJ206" s="1449"/>
      <c r="AK206" s="1449"/>
      <c r="AL206" s="1449"/>
      <c r="AM206" s="1449"/>
      <c r="AN206" s="1449"/>
      <c r="AO206" s="1449"/>
      <c r="AP206" s="1449"/>
      <c r="AQ206" s="1449"/>
      <c r="AR206" s="1450"/>
    </row>
    <row r="207" spans="1:44" ht="16.5" x14ac:dyDescent="0.2">
      <c r="A207" s="487"/>
      <c r="B207" s="486"/>
      <c r="C207" s="486"/>
      <c r="D207" s="493"/>
      <c r="E207" s="488"/>
      <c r="F207" s="488"/>
      <c r="G207" s="494"/>
      <c r="H207" s="1590" t="s">
        <v>496</v>
      </c>
      <c r="I207" s="1591"/>
      <c r="J207" s="1591"/>
      <c r="K207" s="1591"/>
      <c r="L207" s="1591"/>
      <c r="M207" s="1591"/>
      <c r="N207" s="1591"/>
      <c r="O207" s="1591"/>
      <c r="P207" s="1591"/>
      <c r="Q207" s="1591"/>
      <c r="R207" s="1591"/>
      <c r="S207" s="1591"/>
      <c r="T207" s="1591"/>
      <c r="U207" s="1591"/>
      <c r="V207" s="1591"/>
      <c r="W207" s="1591"/>
      <c r="X207" s="1591"/>
      <c r="Y207" s="1591"/>
      <c r="Z207" s="1591"/>
      <c r="AA207" s="1591"/>
      <c r="AB207" s="1591"/>
      <c r="AC207" s="1591"/>
      <c r="AD207" s="1591"/>
      <c r="AE207" s="1591"/>
      <c r="AF207" s="1591"/>
      <c r="AG207" s="1591"/>
      <c r="AH207" s="1591"/>
      <c r="AI207" s="1591"/>
      <c r="AJ207" s="1591"/>
      <c r="AK207" s="1591"/>
      <c r="AL207" s="1591"/>
      <c r="AM207" s="1591"/>
      <c r="AN207" s="1591"/>
      <c r="AO207" s="1591"/>
      <c r="AP207" s="1591"/>
      <c r="AQ207" s="1591"/>
      <c r="AR207" s="1592"/>
    </row>
    <row r="208" spans="1:44" ht="16.5" x14ac:dyDescent="0.2">
      <c r="A208" s="1602"/>
      <c r="B208" s="1603"/>
      <c r="C208" s="1603"/>
      <c r="D208" s="1604"/>
      <c r="E208" s="1603"/>
      <c r="F208" s="1603"/>
      <c r="G208" s="1605"/>
      <c r="H208" s="1590" t="s">
        <v>493</v>
      </c>
      <c r="I208" s="1591"/>
      <c r="J208" s="1591"/>
      <c r="K208" s="1591"/>
      <c r="L208" s="1591"/>
      <c r="M208" s="1591"/>
      <c r="N208" s="1591"/>
      <c r="O208" s="1591"/>
      <c r="P208" s="1591"/>
      <c r="Q208" s="1591"/>
      <c r="R208" s="1591"/>
      <c r="S208" s="1591"/>
      <c r="T208" s="1591"/>
      <c r="U208" s="1591"/>
      <c r="V208" s="1591"/>
      <c r="W208" s="1591"/>
      <c r="X208" s="1591"/>
      <c r="Y208" s="1591"/>
      <c r="Z208" s="1591"/>
      <c r="AA208" s="1591"/>
      <c r="AB208" s="1591"/>
      <c r="AC208" s="1591"/>
      <c r="AD208" s="1591"/>
      <c r="AE208" s="1591"/>
      <c r="AF208" s="1591"/>
      <c r="AG208" s="1591"/>
      <c r="AH208" s="1591"/>
      <c r="AI208" s="1591"/>
      <c r="AJ208" s="1591"/>
      <c r="AK208" s="1591"/>
      <c r="AL208" s="1591"/>
      <c r="AM208" s="1591"/>
      <c r="AN208" s="1591"/>
      <c r="AO208" s="1591"/>
      <c r="AP208" s="1591"/>
      <c r="AQ208" s="1591"/>
      <c r="AR208" s="1592"/>
    </row>
    <row r="209" spans="1:44" ht="16.5" x14ac:dyDescent="0.2">
      <c r="A209" s="490"/>
      <c r="B209" s="489"/>
      <c r="C209" s="489"/>
      <c r="D209" s="495"/>
      <c r="E209" s="489"/>
      <c r="F209" s="489"/>
      <c r="G209" s="496"/>
      <c r="H209" s="1590" t="s">
        <v>497</v>
      </c>
      <c r="I209" s="1591"/>
      <c r="J209" s="1591"/>
      <c r="K209" s="1591"/>
      <c r="L209" s="1591"/>
      <c r="M209" s="1591"/>
      <c r="N209" s="1591"/>
      <c r="O209" s="1591"/>
      <c r="P209" s="1591"/>
      <c r="Q209" s="1591"/>
      <c r="R209" s="1591"/>
      <c r="S209" s="1591"/>
      <c r="T209" s="1591"/>
      <c r="U209" s="1591"/>
      <c r="V209" s="1591"/>
      <c r="W209" s="1591"/>
      <c r="X209" s="1591"/>
      <c r="Y209" s="1591"/>
      <c r="Z209" s="1591"/>
      <c r="AA209" s="1591"/>
      <c r="AB209" s="1591"/>
      <c r="AC209" s="1591"/>
      <c r="AD209" s="1591"/>
      <c r="AE209" s="1591"/>
      <c r="AF209" s="1591"/>
      <c r="AG209" s="1591"/>
      <c r="AH209" s="1591"/>
      <c r="AI209" s="1591"/>
      <c r="AJ209" s="1591"/>
      <c r="AK209" s="1591"/>
      <c r="AL209" s="1591"/>
      <c r="AM209" s="1591"/>
      <c r="AN209" s="1591"/>
      <c r="AO209" s="1591"/>
      <c r="AP209" s="1591"/>
      <c r="AQ209" s="1591"/>
      <c r="AR209" s="1592"/>
    </row>
    <row r="210" spans="1:44" ht="16.5" x14ac:dyDescent="0.2">
      <c r="A210" s="490"/>
      <c r="B210" s="489"/>
      <c r="C210" s="489"/>
      <c r="D210" s="495"/>
      <c r="E210" s="489"/>
      <c r="F210" s="489"/>
      <c r="G210" s="496"/>
      <c r="H210" s="1590" t="s">
        <v>499</v>
      </c>
      <c r="I210" s="1591"/>
      <c r="J210" s="1591"/>
      <c r="K210" s="1591"/>
      <c r="L210" s="1591"/>
      <c r="M210" s="1591"/>
      <c r="N210" s="1591"/>
      <c r="O210" s="1591"/>
      <c r="P210" s="1591"/>
      <c r="Q210" s="1591"/>
      <c r="R210" s="1591"/>
      <c r="S210" s="1591"/>
      <c r="T210" s="1591"/>
      <c r="U210" s="1591"/>
      <c r="V210" s="1591"/>
      <c r="W210" s="1591"/>
      <c r="X210" s="1591"/>
      <c r="Y210" s="1591"/>
      <c r="Z210" s="1591"/>
      <c r="AA210" s="1591"/>
      <c r="AB210" s="1591"/>
      <c r="AC210" s="1591"/>
      <c r="AD210" s="1591"/>
      <c r="AE210" s="1591"/>
      <c r="AF210" s="1591"/>
      <c r="AG210" s="1591"/>
      <c r="AH210" s="1591"/>
      <c r="AI210" s="1591"/>
      <c r="AJ210" s="1591"/>
      <c r="AK210" s="1591"/>
      <c r="AL210" s="1591"/>
      <c r="AM210" s="1591"/>
      <c r="AN210" s="1591"/>
      <c r="AO210" s="1591"/>
      <c r="AP210" s="1591"/>
      <c r="AQ210" s="1591"/>
      <c r="AR210" s="1592"/>
    </row>
    <row r="211" spans="1:44" ht="16.5" x14ac:dyDescent="0.2">
      <c r="A211" s="490"/>
      <c r="B211" s="489"/>
      <c r="C211" s="489"/>
      <c r="D211" s="495"/>
      <c r="E211" s="489"/>
      <c r="F211" s="489"/>
      <c r="G211" s="496"/>
      <c r="H211" s="1590" t="s">
        <v>455</v>
      </c>
      <c r="I211" s="1591"/>
      <c r="J211" s="1591"/>
      <c r="K211" s="1591"/>
      <c r="L211" s="1591"/>
      <c r="M211" s="1591"/>
      <c r="N211" s="1591"/>
      <c r="O211" s="1591"/>
      <c r="P211" s="1591"/>
      <c r="Q211" s="1591"/>
      <c r="R211" s="1591"/>
      <c r="S211" s="1591"/>
      <c r="T211" s="1591"/>
      <c r="U211" s="1591"/>
      <c r="V211" s="1591"/>
      <c r="W211" s="1591"/>
      <c r="X211" s="1591"/>
      <c r="Y211" s="1591"/>
      <c r="Z211" s="1591"/>
      <c r="AA211" s="1591"/>
      <c r="AB211" s="1591"/>
      <c r="AC211" s="1591"/>
      <c r="AD211" s="1591"/>
      <c r="AE211" s="1591"/>
      <c r="AF211" s="1591"/>
      <c r="AG211" s="1591"/>
      <c r="AH211" s="1591"/>
      <c r="AI211" s="1591"/>
      <c r="AJ211" s="1591"/>
      <c r="AK211" s="1591"/>
      <c r="AL211" s="1591"/>
      <c r="AM211" s="1591"/>
      <c r="AN211" s="1591"/>
      <c r="AO211" s="1591"/>
      <c r="AP211" s="1591"/>
      <c r="AQ211" s="1591"/>
      <c r="AR211" s="1592"/>
    </row>
    <row r="212" spans="1:44" ht="16.5" x14ac:dyDescent="0.25">
      <c r="A212" s="1372"/>
      <c r="B212" s="1373"/>
      <c r="C212" s="1374"/>
      <c r="D212" s="1375"/>
      <c r="E212" s="1376"/>
      <c r="F212" s="1376"/>
      <c r="G212" s="1377"/>
      <c r="H212" s="1606" t="s">
        <v>425</v>
      </c>
      <c r="I212" s="1449"/>
      <c r="J212" s="1449"/>
      <c r="K212" s="1449"/>
      <c r="L212" s="1449"/>
      <c r="M212" s="1449"/>
      <c r="N212" s="1449"/>
      <c r="O212" s="1449"/>
      <c r="P212" s="1449"/>
      <c r="Q212" s="1449"/>
      <c r="R212" s="1449"/>
      <c r="S212" s="1449"/>
      <c r="T212" s="1449"/>
      <c r="U212" s="1449"/>
      <c r="V212" s="1449"/>
      <c r="W212" s="1449"/>
      <c r="X212" s="1449"/>
      <c r="Y212" s="1449"/>
      <c r="Z212" s="1449"/>
      <c r="AA212" s="1449"/>
      <c r="AB212" s="1449"/>
      <c r="AC212" s="1449"/>
      <c r="AD212" s="1449"/>
      <c r="AE212" s="1449"/>
      <c r="AF212" s="1449"/>
      <c r="AG212" s="1449"/>
      <c r="AH212" s="1449"/>
      <c r="AI212" s="1449"/>
      <c r="AJ212" s="1449"/>
      <c r="AK212" s="1449"/>
      <c r="AL212" s="1449"/>
      <c r="AM212" s="1449"/>
      <c r="AN212" s="1449"/>
      <c r="AO212" s="1449"/>
      <c r="AP212" s="1449"/>
      <c r="AQ212" s="1449"/>
      <c r="AR212" s="1450"/>
    </row>
    <row r="213" spans="1:44" ht="16.5" x14ac:dyDescent="0.2">
      <c r="A213" s="1414"/>
      <c r="B213" s="1415"/>
      <c r="C213" s="1415"/>
      <c r="D213" s="1577"/>
      <c r="E213" s="1417"/>
      <c r="F213" s="1417"/>
      <c r="G213" s="1578"/>
      <c r="H213" s="1590" t="s">
        <v>494</v>
      </c>
      <c r="I213" s="1591"/>
      <c r="J213" s="1591"/>
      <c r="K213" s="1591"/>
      <c r="L213" s="1591"/>
      <c r="M213" s="1591"/>
      <c r="N213" s="1591"/>
      <c r="O213" s="1591"/>
      <c r="P213" s="1591"/>
      <c r="Q213" s="1591"/>
      <c r="R213" s="1591"/>
      <c r="S213" s="1591"/>
      <c r="T213" s="1591"/>
      <c r="U213" s="1591"/>
      <c r="V213" s="1591"/>
      <c r="W213" s="1591"/>
      <c r="X213" s="1591"/>
      <c r="Y213" s="1591"/>
      <c r="Z213" s="1591"/>
      <c r="AA213" s="1591"/>
      <c r="AB213" s="1591"/>
      <c r="AC213" s="1591"/>
      <c r="AD213" s="1591"/>
      <c r="AE213" s="1591"/>
      <c r="AF213" s="1591"/>
      <c r="AG213" s="1591"/>
      <c r="AH213" s="1591"/>
      <c r="AI213" s="1591"/>
      <c r="AJ213" s="1591"/>
      <c r="AK213" s="1591"/>
      <c r="AL213" s="1591"/>
      <c r="AM213" s="1591"/>
      <c r="AN213" s="1591"/>
      <c r="AO213" s="1591"/>
      <c r="AP213" s="1591"/>
      <c r="AQ213" s="1591"/>
      <c r="AR213" s="1592"/>
    </row>
    <row r="214" spans="1:44" ht="16.5" x14ac:dyDescent="0.2">
      <c r="A214" s="487"/>
      <c r="B214" s="486"/>
      <c r="C214" s="486"/>
      <c r="D214" s="493"/>
      <c r="E214" s="488"/>
      <c r="F214" s="488"/>
      <c r="G214" s="494"/>
      <c r="H214" s="1599" t="s">
        <v>495</v>
      </c>
      <c r="I214" s="1600"/>
      <c r="J214" s="1600"/>
      <c r="K214" s="1600"/>
      <c r="L214" s="1600"/>
      <c r="M214" s="1600"/>
      <c r="N214" s="1600"/>
      <c r="O214" s="1600"/>
      <c r="P214" s="1600"/>
      <c r="Q214" s="1600"/>
      <c r="R214" s="1600"/>
      <c r="S214" s="1600"/>
      <c r="T214" s="1600"/>
      <c r="U214" s="1600"/>
      <c r="V214" s="1600"/>
      <c r="W214" s="1600"/>
      <c r="X214" s="1600"/>
      <c r="Y214" s="1600"/>
      <c r="Z214" s="1600"/>
      <c r="AA214" s="1600"/>
      <c r="AB214" s="1600"/>
      <c r="AC214" s="1600"/>
      <c r="AD214" s="1600"/>
      <c r="AE214" s="1600"/>
      <c r="AF214" s="1600"/>
      <c r="AG214" s="1600"/>
      <c r="AH214" s="1600"/>
      <c r="AI214" s="1600"/>
      <c r="AJ214" s="1600"/>
      <c r="AK214" s="1600"/>
      <c r="AL214" s="1600"/>
      <c r="AM214" s="1600"/>
      <c r="AN214" s="1600"/>
      <c r="AO214" s="1600"/>
      <c r="AP214" s="1600"/>
      <c r="AQ214" s="1600"/>
      <c r="AR214" s="1601"/>
    </row>
    <row r="215" spans="1:44" ht="28.5" customHeight="1" x14ac:dyDescent="0.2">
      <c r="A215" s="1414"/>
      <c r="B215" s="1415"/>
      <c r="C215" s="1415"/>
      <c r="D215" s="1577"/>
      <c r="E215" s="1417"/>
      <c r="F215" s="1417"/>
      <c r="G215" s="1578"/>
      <c r="H215" s="1593" t="s">
        <v>501</v>
      </c>
      <c r="I215" s="1594"/>
      <c r="J215" s="1594"/>
      <c r="K215" s="1594"/>
      <c r="L215" s="1594"/>
      <c r="M215" s="1594"/>
      <c r="N215" s="1594"/>
      <c r="O215" s="1594"/>
      <c r="P215" s="1594"/>
      <c r="Q215" s="1594"/>
      <c r="R215" s="1594"/>
      <c r="S215" s="1594"/>
      <c r="T215" s="1594"/>
      <c r="U215" s="1594"/>
      <c r="V215" s="1594"/>
      <c r="W215" s="1594"/>
      <c r="X215" s="1594"/>
      <c r="Y215" s="1594"/>
      <c r="Z215" s="1594"/>
      <c r="AA215" s="1594"/>
      <c r="AB215" s="1594"/>
      <c r="AC215" s="1594"/>
      <c r="AD215" s="1594"/>
      <c r="AE215" s="1594"/>
      <c r="AF215" s="1594"/>
      <c r="AG215" s="1594"/>
      <c r="AH215" s="1594"/>
      <c r="AI215" s="1594"/>
      <c r="AJ215" s="1594"/>
      <c r="AK215" s="1594"/>
      <c r="AL215" s="1594"/>
      <c r="AM215" s="1594"/>
      <c r="AN215" s="1594"/>
      <c r="AO215" s="1594"/>
      <c r="AP215" s="1594"/>
      <c r="AQ215" s="1594"/>
      <c r="AR215" s="1595"/>
    </row>
    <row r="216" spans="1:44" ht="16.5" x14ac:dyDescent="0.2">
      <c r="A216" s="1414"/>
      <c r="B216" s="1415"/>
      <c r="C216" s="1415"/>
      <c r="D216" s="1577"/>
      <c r="E216" s="1417"/>
      <c r="F216" s="1417"/>
      <c r="G216" s="1578"/>
      <c r="H216" s="1596"/>
      <c r="I216" s="1597"/>
      <c r="J216" s="1597"/>
      <c r="K216" s="1597"/>
      <c r="L216" s="1597"/>
      <c r="M216" s="1597"/>
      <c r="N216" s="1597"/>
      <c r="O216" s="1597"/>
      <c r="P216" s="1597"/>
      <c r="Q216" s="1597"/>
      <c r="R216" s="1597"/>
      <c r="S216" s="1597"/>
      <c r="T216" s="1597"/>
      <c r="U216" s="1597"/>
      <c r="V216" s="1597"/>
      <c r="W216" s="1597"/>
      <c r="X216" s="1597"/>
      <c r="Y216" s="1597"/>
      <c r="Z216" s="1597"/>
      <c r="AA216" s="1597"/>
      <c r="AB216" s="1597"/>
      <c r="AC216" s="1597"/>
      <c r="AD216" s="1597"/>
      <c r="AE216" s="1597"/>
      <c r="AF216" s="1597"/>
      <c r="AG216" s="1597"/>
      <c r="AH216" s="1597"/>
      <c r="AI216" s="1597"/>
      <c r="AJ216" s="1597"/>
      <c r="AK216" s="1597"/>
      <c r="AL216" s="1597"/>
      <c r="AM216" s="1597"/>
      <c r="AN216" s="1597"/>
      <c r="AO216" s="1597"/>
      <c r="AP216" s="1597"/>
      <c r="AQ216" s="1597"/>
      <c r="AR216" s="1598"/>
    </row>
    <row r="217" spans="1:44" ht="231" customHeight="1" x14ac:dyDescent="0.2">
      <c r="A217" s="1414"/>
      <c r="B217" s="1415"/>
      <c r="C217" s="1415"/>
      <c r="D217" s="1577"/>
      <c r="E217" s="1417"/>
      <c r="F217" s="1417"/>
      <c r="G217" s="1578"/>
      <c r="H217" s="1426"/>
      <c r="I217" s="1427"/>
      <c r="J217" s="1427"/>
      <c r="K217" s="1427"/>
      <c r="L217" s="1427"/>
      <c r="M217" s="1427"/>
      <c r="N217" s="1427"/>
      <c r="O217" s="1427"/>
      <c r="P217" s="1427"/>
      <c r="Q217" s="1427"/>
      <c r="R217" s="1427"/>
      <c r="S217" s="1427"/>
      <c r="T217" s="1427"/>
      <c r="U217" s="1427"/>
      <c r="V217" s="1427"/>
      <c r="W217" s="1427"/>
      <c r="X217" s="1427"/>
      <c r="Y217" s="1427"/>
      <c r="Z217" s="1427"/>
      <c r="AA217" s="1427"/>
      <c r="AB217" s="1427"/>
      <c r="AC217" s="1427"/>
      <c r="AD217" s="1427"/>
      <c r="AE217" s="1427"/>
      <c r="AF217" s="1427"/>
      <c r="AG217" s="1427"/>
      <c r="AH217" s="1427"/>
      <c r="AI217" s="1427"/>
      <c r="AJ217" s="1427"/>
      <c r="AK217" s="1427"/>
      <c r="AL217" s="1427"/>
      <c r="AM217" s="1427"/>
      <c r="AN217" s="1427"/>
      <c r="AO217" s="1427"/>
      <c r="AP217" s="1427"/>
      <c r="AQ217" s="1427"/>
      <c r="AR217" s="1428"/>
    </row>
    <row r="218" spans="1:44" ht="16.5" x14ac:dyDescent="0.2">
      <c r="A218" s="487"/>
      <c r="B218" s="486"/>
      <c r="C218" s="486"/>
      <c r="D218" s="493"/>
      <c r="E218" s="488"/>
      <c r="F218" s="488"/>
      <c r="G218" s="494"/>
      <c r="H218" s="1587" t="s">
        <v>498</v>
      </c>
      <c r="I218" s="1588"/>
      <c r="J218" s="1588"/>
      <c r="K218" s="1588"/>
      <c r="L218" s="1588"/>
      <c r="M218" s="1588"/>
      <c r="N218" s="1588"/>
      <c r="O218" s="1588"/>
      <c r="P218" s="1588"/>
      <c r="Q218" s="1588"/>
      <c r="R218" s="1588"/>
      <c r="S218" s="1588"/>
      <c r="T218" s="1588"/>
      <c r="U218" s="1588"/>
      <c r="V218" s="1588"/>
      <c r="W218" s="1588"/>
      <c r="X218" s="1588"/>
      <c r="Y218" s="1588"/>
      <c r="Z218" s="1588"/>
      <c r="AA218" s="1588"/>
      <c r="AB218" s="1588"/>
      <c r="AC218" s="1588"/>
      <c r="AD218" s="1588"/>
      <c r="AE218" s="1588"/>
      <c r="AF218" s="1588"/>
      <c r="AG218" s="1588"/>
      <c r="AH218" s="1588"/>
      <c r="AI218" s="1588"/>
      <c r="AJ218" s="1588"/>
      <c r="AK218" s="1588"/>
      <c r="AL218" s="1588"/>
      <c r="AM218" s="1588"/>
      <c r="AN218" s="1588"/>
      <c r="AO218" s="1588"/>
      <c r="AP218" s="1588"/>
      <c r="AQ218" s="1588"/>
      <c r="AR218" s="1589"/>
    </row>
    <row r="219" spans="1:44" ht="16.5" x14ac:dyDescent="0.25">
      <c r="A219" s="1414"/>
      <c r="B219" s="1415"/>
      <c r="C219" s="1415"/>
      <c r="D219" s="1577"/>
      <c r="E219" s="1417"/>
      <c r="F219" s="1417"/>
      <c r="G219" s="1578"/>
      <c r="H219" s="1448" t="s">
        <v>415</v>
      </c>
      <c r="I219" s="1449"/>
      <c r="J219" s="1449"/>
      <c r="K219" s="1449"/>
      <c r="L219" s="1449"/>
      <c r="M219" s="1449"/>
      <c r="N219" s="1449"/>
      <c r="O219" s="1449"/>
      <c r="P219" s="1449"/>
      <c r="Q219" s="1449"/>
      <c r="R219" s="1449"/>
      <c r="S219" s="1449"/>
      <c r="T219" s="1449"/>
      <c r="U219" s="1449"/>
      <c r="V219" s="1449"/>
      <c r="W219" s="1449"/>
      <c r="X219" s="1449"/>
      <c r="Y219" s="1449"/>
      <c r="Z219" s="1449"/>
      <c r="AA219" s="1449"/>
      <c r="AB219" s="1449"/>
      <c r="AC219" s="1449"/>
      <c r="AD219" s="1449"/>
      <c r="AE219" s="1449"/>
      <c r="AF219" s="1449"/>
      <c r="AG219" s="1449"/>
      <c r="AH219" s="1449"/>
      <c r="AI219" s="1449"/>
      <c r="AJ219" s="1449"/>
      <c r="AK219" s="1449"/>
      <c r="AL219" s="1449"/>
      <c r="AM219" s="1449"/>
      <c r="AN219" s="1449"/>
      <c r="AO219" s="1449"/>
      <c r="AP219" s="1449"/>
      <c r="AQ219" s="1449"/>
      <c r="AR219" s="1450"/>
    </row>
    <row r="220" spans="1:44" ht="19.5" x14ac:dyDescent="0.3">
      <c r="A220" s="1414"/>
      <c r="B220" s="1415"/>
      <c r="C220" s="1415"/>
      <c r="D220" s="1577"/>
      <c r="E220" s="1417"/>
      <c r="F220" s="1417"/>
      <c r="G220" s="1578"/>
      <c r="H220" s="1585"/>
      <c r="I220" s="1585"/>
      <c r="J220" s="1585"/>
      <c r="K220" s="1585"/>
      <c r="L220" s="1585"/>
      <c r="M220" s="1585"/>
      <c r="N220" s="1585"/>
      <c r="O220" s="1585"/>
      <c r="P220" s="1585"/>
      <c r="Q220" s="1585"/>
      <c r="R220" s="1585"/>
      <c r="S220" s="1585"/>
      <c r="T220" s="1585"/>
      <c r="U220" s="1585"/>
      <c r="V220" s="1585"/>
      <c r="W220" s="1585"/>
      <c r="X220" s="1585"/>
      <c r="Y220" s="1585"/>
      <c r="Z220" s="1585"/>
      <c r="AA220" s="1585"/>
      <c r="AB220" s="1585"/>
      <c r="AC220" s="1585"/>
      <c r="AD220" s="1585"/>
      <c r="AE220" s="1585"/>
      <c r="AF220" s="1585"/>
      <c r="AG220" s="1585"/>
      <c r="AH220" s="1585"/>
      <c r="AI220" s="1585"/>
      <c r="AJ220" s="1585"/>
      <c r="AK220" s="1585"/>
      <c r="AL220" s="1585"/>
      <c r="AM220" s="1585"/>
      <c r="AN220" s="1585"/>
      <c r="AO220" s="1585"/>
      <c r="AP220" s="1585"/>
      <c r="AQ220" s="1585"/>
      <c r="AR220" s="1586"/>
    </row>
    <row r="221" spans="1:44" ht="16.5" x14ac:dyDescent="0.25">
      <c r="A221" s="1414"/>
      <c r="B221" s="1415"/>
      <c r="C221" s="1415"/>
      <c r="D221" s="1577"/>
      <c r="E221" s="1417"/>
      <c r="F221" s="1417"/>
      <c r="G221" s="1578"/>
      <c r="H221" s="1579"/>
      <c r="I221" s="1580"/>
      <c r="J221" s="1580"/>
      <c r="K221" s="1580"/>
      <c r="L221" s="1580"/>
      <c r="M221" s="1580"/>
      <c r="N221" s="1580"/>
      <c r="O221" s="1580"/>
      <c r="P221" s="1580"/>
      <c r="Q221" s="1580"/>
      <c r="R221" s="1580"/>
      <c r="S221" s="1580"/>
      <c r="T221" s="1580"/>
      <c r="U221" s="1580"/>
      <c r="V221" s="1580"/>
      <c r="W221" s="1580"/>
      <c r="X221" s="1580"/>
      <c r="Y221" s="1580"/>
      <c r="Z221" s="1580"/>
      <c r="AA221" s="1580"/>
      <c r="AB221" s="1580"/>
      <c r="AC221" s="1580"/>
      <c r="AD221" s="1580"/>
      <c r="AE221" s="1580"/>
      <c r="AF221" s="1580"/>
      <c r="AG221" s="1580"/>
      <c r="AH221" s="1580"/>
      <c r="AI221" s="1580"/>
      <c r="AJ221" s="1580"/>
      <c r="AK221" s="1580"/>
      <c r="AL221" s="1580"/>
      <c r="AM221" s="1580"/>
      <c r="AN221" s="1580"/>
      <c r="AO221" s="1580"/>
      <c r="AP221" s="1580"/>
      <c r="AQ221" s="1580"/>
      <c r="AR221" s="1581"/>
    </row>
    <row r="222" spans="1:44" ht="16.5" x14ac:dyDescent="0.25">
      <c r="A222" s="1414"/>
      <c r="B222" s="1415"/>
      <c r="C222" s="1415"/>
      <c r="D222" s="1577"/>
      <c r="E222" s="1417"/>
      <c r="F222" s="1417"/>
      <c r="G222" s="1578"/>
      <c r="H222" s="1448" t="s">
        <v>422</v>
      </c>
      <c r="I222" s="1449"/>
      <c r="J222" s="1449"/>
      <c r="K222" s="1449"/>
      <c r="L222" s="1449"/>
      <c r="M222" s="1449"/>
      <c r="N222" s="1449"/>
      <c r="O222" s="1449"/>
      <c r="P222" s="1449"/>
      <c r="Q222" s="1449"/>
      <c r="R222" s="1449"/>
      <c r="S222" s="1449"/>
      <c r="T222" s="1449"/>
      <c r="U222" s="1449"/>
      <c r="V222" s="1449"/>
      <c r="W222" s="1449"/>
      <c r="X222" s="1449"/>
      <c r="Y222" s="1449"/>
      <c r="Z222" s="1449"/>
      <c r="AA222" s="1449"/>
      <c r="AB222" s="1449"/>
      <c r="AC222" s="1449"/>
      <c r="AD222" s="1449"/>
      <c r="AE222" s="1449"/>
      <c r="AF222" s="1449"/>
      <c r="AG222" s="1449"/>
      <c r="AH222" s="1449"/>
      <c r="AI222" s="1449"/>
      <c r="AJ222" s="1449"/>
      <c r="AK222" s="1449"/>
      <c r="AL222" s="1449"/>
      <c r="AM222" s="1449"/>
      <c r="AN222" s="1449"/>
      <c r="AO222" s="1449"/>
      <c r="AP222" s="1449"/>
      <c r="AQ222" s="1449"/>
      <c r="AR222" s="1450"/>
    </row>
    <row r="223" spans="1:44" ht="16.5" x14ac:dyDescent="0.2">
      <c r="A223" s="1414"/>
      <c r="B223" s="1415"/>
      <c r="C223" s="1415"/>
      <c r="D223" s="1577"/>
      <c r="E223" s="1417"/>
      <c r="F223" s="1417"/>
      <c r="G223" s="1578"/>
      <c r="H223" s="1582" t="s">
        <v>500</v>
      </c>
      <c r="I223" s="1583"/>
      <c r="J223" s="1583"/>
      <c r="K223" s="1583"/>
      <c r="L223" s="1583"/>
      <c r="M223" s="1583"/>
      <c r="N223" s="1583"/>
      <c r="O223" s="1583"/>
      <c r="P223" s="1583"/>
      <c r="Q223" s="1583"/>
      <c r="R223" s="1583"/>
      <c r="S223" s="1583"/>
      <c r="T223" s="1583"/>
      <c r="U223" s="1583"/>
      <c r="V223" s="1583"/>
      <c r="W223" s="1583"/>
      <c r="X223" s="1583"/>
      <c r="Y223" s="1583"/>
      <c r="Z223" s="1583"/>
      <c r="AA223" s="1583"/>
      <c r="AB223" s="1583"/>
      <c r="AC223" s="1583"/>
      <c r="AD223" s="1583"/>
      <c r="AE223" s="1583"/>
      <c r="AF223" s="1583"/>
      <c r="AG223" s="1583"/>
      <c r="AH223" s="1583"/>
      <c r="AI223" s="1583"/>
      <c r="AJ223" s="1583"/>
      <c r="AK223" s="1583"/>
      <c r="AL223" s="1583"/>
      <c r="AM223" s="1583"/>
      <c r="AN223" s="1583"/>
      <c r="AO223" s="1583"/>
      <c r="AP223" s="1583"/>
      <c r="AQ223" s="1583"/>
      <c r="AR223" s="1584"/>
    </row>
    <row r="224" spans="1:44" ht="14.25" x14ac:dyDescent="0.2">
      <c r="A224" s="140"/>
      <c r="B224" s="140"/>
      <c r="C224" s="140"/>
      <c r="D224" s="140"/>
      <c r="E224" s="140"/>
      <c r="F224" s="28"/>
      <c r="G224" s="140"/>
      <c r="H224" s="140"/>
      <c r="I224" s="140"/>
      <c r="J224" s="140"/>
      <c r="K224" s="140"/>
      <c r="L224" s="140"/>
      <c r="M224" s="140"/>
      <c r="N224" s="140"/>
      <c r="O224" s="140"/>
      <c r="P224" s="140"/>
      <c r="Q224" s="140"/>
      <c r="R224" s="140"/>
      <c r="S224" s="140"/>
      <c r="T224" s="140"/>
      <c r="U224" s="140"/>
      <c r="V224" s="140"/>
      <c r="W224" s="140"/>
      <c r="X224" s="140"/>
      <c r="Y224" s="140"/>
      <c r="Z224" s="140"/>
      <c r="AA224" s="140"/>
      <c r="AB224" s="140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</row>
    <row r="225" spans="1:44" ht="14.25" x14ac:dyDescent="0.2">
      <c r="A225" s="140"/>
      <c r="B225" s="140"/>
      <c r="C225" s="140"/>
      <c r="D225" s="140"/>
      <c r="E225" s="140"/>
      <c r="F225" s="28"/>
      <c r="G225" s="140"/>
      <c r="H225" s="140"/>
      <c r="I225" s="140"/>
      <c r="J225" s="140"/>
      <c r="K225" s="140"/>
      <c r="L225" s="140"/>
      <c r="M225" s="140"/>
      <c r="N225" s="140"/>
      <c r="O225" s="140"/>
      <c r="P225" s="140"/>
      <c r="Q225" s="140"/>
      <c r="R225" s="140"/>
      <c r="S225" s="140"/>
      <c r="T225" s="140"/>
      <c r="U225" s="140"/>
      <c r="V225" s="140"/>
      <c r="W225" s="140"/>
      <c r="X225" s="140"/>
      <c r="Y225" s="140"/>
      <c r="Z225" s="140"/>
      <c r="AA225" s="140"/>
      <c r="AB225" s="140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</row>
    <row r="226" spans="1:44" ht="14.25" x14ac:dyDescent="0.2">
      <c r="A226" s="140"/>
      <c r="B226" s="140"/>
      <c r="C226" s="140"/>
      <c r="D226" s="140"/>
      <c r="E226" s="140"/>
      <c r="F226" s="28"/>
      <c r="G226" s="140"/>
      <c r="H226" s="140"/>
      <c r="I226" s="140"/>
      <c r="J226" s="140"/>
      <c r="K226" s="140"/>
      <c r="L226" s="140"/>
      <c r="M226" s="140"/>
      <c r="N226" s="140"/>
      <c r="O226" s="140"/>
      <c r="P226" s="140"/>
      <c r="Q226" s="140"/>
      <c r="R226" s="140"/>
      <c r="S226" s="140"/>
      <c r="T226" s="140"/>
      <c r="U226" s="140"/>
      <c r="V226" s="140"/>
      <c r="W226" s="140"/>
      <c r="X226" s="140"/>
      <c r="Y226" s="140"/>
      <c r="Z226" s="140"/>
      <c r="AA226" s="140"/>
      <c r="AB226" s="140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</row>
    <row r="227" spans="1:44" ht="14.25" x14ac:dyDescent="0.2">
      <c r="A227" s="140"/>
      <c r="B227" s="140"/>
      <c r="C227" s="140"/>
      <c r="D227" s="140"/>
      <c r="E227" s="140"/>
      <c r="F227" s="28"/>
      <c r="G227" s="140"/>
      <c r="H227" s="140"/>
      <c r="I227" s="140"/>
      <c r="J227" s="140"/>
      <c r="K227" s="140"/>
      <c r="L227" s="140"/>
      <c r="M227" s="140"/>
      <c r="N227" s="140"/>
      <c r="O227" s="140"/>
      <c r="P227" s="140"/>
      <c r="Q227" s="140"/>
      <c r="R227" s="140"/>
      <c r="S227" s="140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</row>
    <row r="228" spans="1:44" ht="14.25" x14ac:dyDescent="0.2">
      <c r="A228" s="140"/>
      <c r="B228" s="140"/>
      <c r="C228" s="140"/>
      <c r="D228" s="140"/>
      <c r="E228" s="140"/>
      <c r="F228" s="28"/>
      <c r="G228" s="140"/>
      <c r="H228" s="140"/>
      <c r="I228" s="140"/>
      <c r="J228" s="140"/>
      <c r="K228" s="140"/>
      <c r="L228" s="140"/>
      <c r="M228" s="140"/>
      <c r="N228" s="140"/>
      <c r="O228" s="140"/>
      <c r="P228" s="140"/>
      <c r="Q228" s="140"/>
      <c r="R228" s="140"/>
      <c r="S228" s="140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</row>
    <row r="229" spans="1:44" ht="14.25" x14ac:dyDescent="0.2">
      <c r="A229" s="140"/>
      <c r="B229" s="140"/>
      <c r="C229" s="140"/>
      <c r="D229" s="140"/>
      <c r="E229" s="140"/>
      <c r="F229" s="28"/>
      <c r="G229" s="140"/>
      <c r="H229" s="140"/>
      <c r="I229" s="140"/>
      <c r="J229" s="140"/>
      <c r="K229" s="140"/>
      <c r="L229" s="140"/>
      <c r="M229" s="140"/>
      <c r="N229" s="140"/>
      <c r="O229" s="140"/>
      <c r="P229" s="140"/>
      <c r="Q229" s="140"/>
      <c r="R229" s="140"/>
      <c r="S229" s="140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</row>
    <row r="230" spans="1:44" ht="14.25" x14ac:dyDescent="0.2">
      <c r="A230" s="140"/>
      <c r="B230" s="140"/>
      <c r="C230" s="140"/>
      <c r="D230" s="140"/>
      <c r="E230" s="140"/>
      <c r="F230" s="28"/>
      <c r="G230" s="140"/>
      <c r="H230" s="140"/>
      <c r="I230" s="140"/>
      <c r="J230" s="140"/>
      <c r="K230" s="140"/>
      <c r="L230" s="140"/>
      <c r="M230" s="140"/>
      <c r="N230" s="140"/>
      <c r="O230" s="140"/>
      <c r="P230" s="140"/>
      <c r="Q230" s="140"/>
      <c r="R230" s="140"/>
      <c r="S230" s="140"/>
      <c r="T230" s="140"/>
      <c r="U230" s="140"/>
      <c r="V230" s="140"/>
      <c r="W230" s="140"/>
      <c r="X230" s="140"/>
      <c r="Y230" s="140"/>
      <c r="Z230" s="140"/>
      <c r="AA230" s="140"/>
      <c r="AB230" s="140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</row>
    <row r="231" spans="1:44" ht="14.25" x14ac:dyDescent="0.2">
      <c r="A231" s="140"/>
      <c r="B231" s="140"/>
      <c r="C231" s="140"/>
      <c r="D231" s="140"/>
      <c r="E231" s="140"/>
      <c r="F231" s="28"/>
      <c r="G231" s="140"/>
      <c r="H231" s="140"/>
      <c r="I231" s="140"/>
      <c r="J231" s="140"/>
      <c r="K231" s="140"/>
      <c r="L231" s="140"/>
      <c r="M231" s="140"/>
      <c r="N231" s="140"/>
      <c r="O231" s="140"/>
      <c r="P231" s="140"/>
      <c r="Q231" s="140"/>
      <c r="R231" s="140"/>
      <c r="S231" s="140"/>
      <c r="T231" s="140"/>
      <c r="U231" s="140"/>
      <c r="V231" s="140"/>
      <c r="W231" s="140"/>
      <c r="X231" s="140"/>
      <c r="Y231" s="140"/>
      <c r="Z231" s="140"/>
      <c r="AA231" s="140"/>
      <c r="AB231" s="140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</row>
    <row r="232" spans="1:44" ht="14.25" x14ac:dyDescent="0.2">
      <c r="A232" s="140"/>
      <c r="B232" s="140"/>
      <c r="C232" s="140"/>
      <c r="D232" s="140"/>
      <c r="E232" s="140"/>
      <c r="F232" s="28"/>
      <c r="G232" s="140"/>
      <c r="H232" s="140"/>
      <c r="I232" s="140"/>
      <c r="J232" s="140"/>
      <c r="K232" s="140"/>
      <c r="L232" s="140"/>
      <c r="M232" s="140"/>
      <c r="N232" s="140"/>
      <c r="O232" s="140"/>
      <c r="P232" s="140"/>
      <c r="Q232" s="140"/>
      <c r="R232" s="140"/>
      <c r="S232" s="140"/>
      <c r="T232" s="140"/>
      <c r="U232" s="140"/>
      <c r="V232" s="140"/>
      <c r="W232" s="140"/>
      <c r="X232" s="140"/>
      <c r="Y232" s="140"/>
      <c r="Z232" s="140"/>
      <c r="AA232" s="140"/>
      <c r="AB232" s="140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</row>
    <row r="233" spans="1:44" ht="14.25" x14ac:dyDescent="0.2">
      <c r="A233" s="140"/>
      <c r="B233" s="140"/>
      <c r="C233" s="140"/>
      <c r="D233" s="140"/>
      <c r="E233" s="140"/>
      <c r="F233" s="28"/>
      <c r="G233" s="140"/>
      <c r="H233" s="140"/>
      <c r="I233" s="140"/>
      <c r="J233" s="140"/>
      <c r="K233" s="140"/>
      <c r="L233" s="140"/>
      <c r="M233" s="140"/>
      <c r="N233" s="140"/>
      <c r="O233" s="140"/>
      <c r="P233" s="140"/>
      <c r="Q233" s="140"/>
      <c r="R233" s="140"/>
      <c r="S233" s="140"/>
      <c r="T233" s="140"/>
      <c r="U233" s="140"/>
      <c r="V233" s="140"/>
      <c r="W233" s="140"/>
      <c r="X233" s="140"/>
      <c r="Y233" s="140"/>
      <c r="Z233" s="140"/>
      <c r="AA233" s="140"/>
      <c r="AB233" s="140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</row>
    <row r="234" spans="1:44" ht="14.25" x14ac:dyDescent="0.2">
      <c r="A234" s="140"/>
      <c r="B234" s="140"/>
      <c r="C234" s="140"/>
      <c r="D234" s="140"/>
      <c r="E234" s="140"/>
      <c r="F234" s="28"/>
      <c r="G234" s="140"/>
      <c r="H234" s="140"/>
      <c r="I234" s="140"/>
      <c r="J234" s="140"/>
      <c r="K234" s="140"/>
      <c r="L234" s="140"/>
      <c r="M234" s="140"/>
      <c r="N234" s="140"/>
      <c r="O234" s="140"/>
      <c r="P234" s="140"/>
      <c r="Q234" s="140"/>
      <c r="R234" s="140"/>
      <c r="S234" s="140"/>
      <c r="T234" s="140"/>
      <c r="U234" s="140"/>
      <c r="V234" s="140"/>
      <c r="W234" s="140"/>
      <c r="X234" s="140"/>
      <c r="Y234" s="140"/>
      <c r="Z234" s="140"/>
      <c r="AA234" s="140"/>
      <c r="AB234" s="140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</row>
    <row r="235" spans="1:44" ht="14.25" x14ac:dyDescent="0.2">
      <c r="A235" s="140"/>
      <c r="B235" s="140"/>
      <c r="C235" s="140"/>
      <c r="D235" s="140"/>
      <c r="E235" s="140"/>
      <c r="F235" s="28"/>
      <c r="G235" s="140"/>
      <c r="H235" s="140"/>
      <c r="I235" s="140"/>
      <c r="J235" s="140"/>
      <c r="K235" s="140"/>
      <c r="L235" s="140"/>
      <c r="M235" s="140"/>
      <c r="N235" s="140"/>
      <c r="O235" s="140"/>
      <c r="P235" s="140"/>
      <c r="Q235" s="140"/>
      <c r="R235" s="140"/>
      <c r="S235" s="140"/>
      <c r="T235" s="140"/>
      <c r="U235" s="140"/>
      <c r="V235" s="140"/>
      <c r="W235" s="140"/>
      <c r="X235" s="140"/>
      <c r="Y235" s="140"/>
      <c r="Z235" s="140"/>
      <c r="AA235" s="140"/>
      <c r="AB235" s="140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</row>
    <row r="236" spans="1:44" ht="14.25" x14ac:dyDescent="0.2">
      <c r="A236" s="140"/>
      <c r="B236" s="140"/>
      <c r="C236" s="140"/>
      <c r="D236" s="140"/>
      <c r="E236" s="140"/>
      <c r="F236" s="28"/>
      <c r="G236" s="140"/>
      <c r="H236" s="140"/>
      <c r="I236" s="140"/>
      <c r="J236" s="140"/>
      <c r="K236" s="140"/>
      <c r="L236" s="140"/>
      <c r="M236" s="140"/>
      <c r="N236" s="140"/>
      <c r="O236" s="140"/>
      <c r="P236" s="140"/>
      <c r="Q236" s="140"/>
      <c r="R236" s="140"/>
      <c r="S236" s="140"/>
      <c r="T236" s="140"/>
      <c r="U236" s="140"/>
      <c r="V236" s="140"/>
      <c r="W236" s="140"/>
      <c r="X236" s="140"/>
      <c r="Y236" s="140"/>
      <c r="Z236" s="140"/>
      <c r="AA236" s="140"/>
      <c r="AB236" s="140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</row>
    <row r="237" spans="1:44" ht="14.25" x14ac:dyDescent="0.2">
      <c r="A237" s="140"/>
      <c r="B237" s="140"/>
      <c r="C237" s="140"/>
      <c r="D237" s="140"/>
      <c r="E237" s="140"/>
      <c r="F237" s="28"/>
      <c r="G237" s="140"/>
      <c r="H237" s="140"/>
      <c r="I237" s="140"/>
      <c r="J237" s="140"/>
      <c r="K237" s="140"/>
      <c r="L237" s="140"/>
      <c r="M237" s="140"/>
      <c r="N237" s="140"/>
      <c r="O237" s="140"/>
      <c r="P237" s="140"/>
      <c r="Q237" s="140"/>
      <c r="R237" s="140"/>
      <c r="S237" s="140"/>
      <c r="T237" s="140"/>
      <c r="U237" s="140"/>
      <c r="V237" s="140"/>
      <c r="W237" s="140"/>
      <c r="X237" s="140"/>
      <c r="Y237" s="140"/>
      <c r="Z237" s="140"/>
      <c r="AA237" s="140"/>
      <c r="AB237" s="140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</row>
    <row r="238" spans="1:44" ht="14.25" x14ac:dyDescent="0.2">
      <c r="A238" s="140"/>
      <c r="B238" s="140"/>
      <c r="C238" s="140"/>
      <c r="D238" s="140"/>
      <c r="E238" s="140"/>
      <c r="F238" s="28"/>
      <c r="G238" s="140"/>
      <c r="H238" s="140"/>
      <c r="I238" s="140"/>
      <c r="J238" s="140"/>
      <c r="K238" s="140"/>
      <c r="L238" s="140"/>
      <c r="M238" s="140"/>
      <c r="N238" s="140"/>
      <c r="O238" s="140"/>
      <c r="P238" s="140"/>
      <c r="Q238" s="140"/>
      <c r="R238" s="140"/>
      <c r="S238" s="140"/>
      <c r="T238" s="140"/>
      <c r="U238" s="140"/>
      <c r="V238" s="140"/>
      <c r="W238" s="140"/>
      <c r="X238" s="140"/>
      <c r="Y238" s="140"/>
      <c r="Z238" s="140"/>
      <c r="AA238" s="140"/>
      <c r="AB238" s="140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</row>
    <row r="239" spans="1:44" ht="14.25" x14ac:dyDescent="0.2">
      <c r="A239" s="140"/>
      <c r="B239" s="140"/>
      <c r="C239" s="140"/>
      <c r="D239" s="140"/>
      <c r="E239" s="140"/>
      <c r="F239" s="28"/>
      <c r="G239" s="140"/>
      <c r="H239" s="140"/>
      <c r="I239" s="140"/>
      <c r="J239" s="140"/>
      <c r="K239" s="140"/>
      <c r="L239" s="140"/>
      <c r="M239" s="140"/>
      <c r="N239" s="140"/>
      <c r="O239" s="140"/>
      <c r="P239" s="140"/>
      <c r="Q239" s="140"/>
      <c r="R239" s="140"/>
      <c r="S239" s="140"/>
      <c r="T239" s="140"/>
      <c r="U239" s="140"/>
      <c r="V239" s="140"/>
      <c r="W239" s="140"/>
      <c r="X239" s="140"/>
      <c r="Y239" s="140"/>
      <c r="Z239" s="140"/>
      <c r="AA239" s="140"/>
      <c r="AB239" s="140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</row>
    <row r="240" spans="1:44" ht="14.25" x14ac:dyDescent="0.2">
      <c r="A240" s="140"/>
      <c r="B240" s="140"/>
      <c r="C240" s="140"/>
      <c r="D240" s="140"/>
      <c r="E240" s="140"/>
      <c r="F240" s="28"/>
      <c r="G240" s="140"/>
      <c r="H240" s="140"/>
      <c r="I240" s="140"/>
      <c r="J240" s="140"/>
      <c r="K240" s="140"/>
      <c r="L240" s="140"/>
      <c r="M240" s="140"/>
      <c r="N240" s="140"/>
      <c r="O240" s="140"/>
      <c r="P240" s="140"/>
      <c r="Q240" s="140"/>
      <c r="R240" s="140"/>
      <c r="S240" s="140"/>
      <c r="T240" s="140"/>
      <c r="U240" s="140"/>
      <c r="V240" s="140"/>
      <c r="W240" s="140"/>
      <c r="X240" s="140"/>
      <c r="Y240" s="140"/>
      <c r="Z240" s="140"/>
      <c r="AA240" s="140"/>
      <c r="AB240" s="140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</row>
    <row r="241" spans="1:44" ht="14.25" x14ac:dyDescent="0.2">
      <c r="A241" s="140"/>
      <c r="B241" s="140"/>
      <c r="C241" s="140"/>
      <c r="D241" s="140"/>
      <c r="E241" s="140"/>
      <c r="F241" s="28"/>
      <c r="G241" s="140"/>
      <c r="H241" s="140"/>
      <c r="I241" s="140"/>
      <c r="J241" s="140"/>
      <c r="K241" s="140"/>
      <c r="L241" s="140"/>
      <c r="M241" s="140"/>
      <c r="N241" s="140"/>
      <c r="O241" s="140"/>
      <c r="P241" s="140"/>
      <c r="Q241" s="140"/>
      <c r="R241" s="140"/>
      <c r="S241" s="140"/>
      <c r="T241" s="140"/>
      <c r="U241" s="140"/>
      <c r="V241" s="140"/>
      <c r="W241" s="140"/>
      <c r="X241" s="140"/>
      <c r="Y241" s="140"/>
      <c r="Z241" s="140"/>
      <c r="AA241" s="140"/>
      <c r="AB241" s="140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</row>
    <row r="242" spans="1:44" ht="14.25" x14ac:dyDescent="0.2">
      <c r="A242" s="140"/>
      <c r="B242" s="140"/>
      <c r="C242" s="140"/>
      <c r="D242" s="140"/>
      <c r="E242" s="140"/>
      <c r="F242" s="28"/>
      <c r="G242" s="140"/>
      <c r="H242" s="140"/>
      <c r="I242" s="140"/>
      <c r="J242" s="140"/>
      <c r="K242" s="140"/>
      <c r="L242" s="140"/>
      <c r="M242" s="140"/>
      <c r="N242" s="140"/>
      <c r="O242" s="140"/>
      <c r="P242" s="140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  <c r="AA242" s="140"/>
      <c r="AB242" s="140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</row>
    <row r="243" spans="1:44" ht="14.25" x14ac:dyDescent="0.2">
      <c r="A243" s="140"/>
      <c r="B243" s="140"/>
      <c r="C243" s="140"/>
      <c r="D243" s="140"/>
      <c r="E243" s="140"/>
      <c r="F243" s="28"/>
      <c r="G243" s="140"/>
      <c r="H243" s="140"/>
      <c r="I243" s="140"/>
      <c r="J243" s="140"/>
      <c r="K243" s="140"/>
      <c r="L243" s="140"/>
      <c r="M243" s="140"/>
      <c r="N243" s="140"/>
      <c r="O243" s="140"/>
      <c r="P243" s="140"/>
      <c r="Q243" s="140"/>
      <c r="R243" s="140"/>
      <c r="S243" s="140"/>
      <c r="T243" s="140"/>
      <c r="U243" s="140"/>
      <c r="V243" s="140"/>
      <c r="W243" s="140"/>
      <c r="X243" s="140"/>
      <c r="Y243" s="140"/>
      <c r="Z243" s="140"/>
      <c r="AA243" s="140"/>
      <c r="AB243" s="140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</row>
    <row r="244" spans="1:44" ht="14.25" x14ac:dyDescent="0.2">
      <c r="A244" s="140"/>
      <c r="B244" s="140"/>
      <c r="C244" s="140"/>
      <c r="D244" s="140"/>
      <c r="E244" s="140"/>
      <c r="F244" s="28"/>
      <c r="G244" s="140"/>
      <c r="H244" s="140"/>
      <c r="I244" s="140"/>
      <c r="J244" s="140"/>
      <c r="K244" s="140"/>
      <c r="L244" s="140"/>
      <c r="M244" s="140"/>
      <c r="N244" s="140"/>
      <c r="O244" s="140"/>
      <c r="P244" s="140"/>
      <c r="Q244" s="140"/>
      <c r="R244" s="140"/>
      <c r="S244" s="140"/>
      <c r="T244" s="140"/>
      <c r="U244" s="140"/>
      <c r="V244" s="140"/>
      <c r="W244" s="140"/>
      <c r="X244" s="140"/>
      <c r="Y244" s="140"/>
      <c r="Z244" s="140"/>
      <c r="AA244" s="140"/>
      <c r="AB244" s="140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</row>
    <row r="245" spans="1:44" ht="14.25" x14ac:dyDescent="0.2">
      <c r="A245" s="140"/>
      <c r="B245" s="140"/>
      <c r="C245" s="140"/>
      <c r="D245" s="140"/>
      <c r="E245" s="140"/>
      <c r="F245" s="28"/>
      <c r="G245" s="140"/>
      <c r="H245" s="140"/>
      <c r="I245" s="140"/>
      <c r="J245" s="140"/>
      <c r="K245" s="140"/>
      <c r="L245" s="140"/>
      <c r="M245" s="140"/>
      <c r="N245" s="140"/>
      <c r="O245" s="140"/>
      <c r="P245" s="140"/>
      <c r="Q245" s="140"/>
      <c r="R245" s="140"/>
      <c r="S245" s="140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</row>
    <row r="246" spans="1:44" ht="14.25" x14ac:dyDescent="0.2">
      <c r="A246" s="140"/>
      <c r="B246" s="140"/>
      <c r="C246" s="140"/>
      <c r="D246" s="140"/>
      <c r="E246" s="140"/>
      <c r="F246" s="28"/>
      <c r="G246" s="140"/>
      <c r="H246" s="140"/>
      <c r="I246" s="140"/>
      <c r="J246" s="140"/>
      <c r="K246" s="140"/>
      <c r="L246" s="140"/>
      <c r="M246" s="140"/>
      <c r="N246" s="140"/>
      <c r="O246" s="140"/>
      <c r="P246" s="140"/>
      <c r="Q246" s="140"/>
      <c r="R246" s="140"/>
      <c r="S246" s="140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</row>
    <row r="247" spans="1:44" ht="14.25" x14ac:dyDescent="0.2">
      <c r="A247" s="140"/>
      <c r="B247" s="140"/>
      <c r="C247" s="140"/>
      <c r="D247" s="140"/>
      <c r="E247" s="140"/>
      <c r="F247" s="28"/>
      <c r="G247" s="140"/>
      <c r="H247" s="140"/>
      <c r="I247" s="140"/>
      <c r="J247" s="140"/>
      <c r="K247" s="140"/>
      <c r="L247" s="140"/>
      <c r="M247" s="140"/>
      <c r="N247" s="140"/>
      <c r="O247" s="140"/>
      <c r="P247" s="140"/>
      <c r="Q247" s="140"/>
      <c r="R247" s="140"/>
      <c r="S247" s="140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</row>
    <row r="248" spans="1:44" ht="14.25" x14ac:dyDescent="0.2">
      <c r="A248" s="140"/>
      <c r="B248" s="140"/>
      <c r="C248" s="140"/>
      <c r="D248" s="140"/>
      <c r="E248" s="140"/>
      <c r="F248" s="28"/>
      <c r="G248" s="140"/>
      <c r="H248" s="140"/>
      <c r="I248" s="140"/>
      <c r="J248" s="140"/>
      <c r="K248" s="140"/>
      <c r="L248" s="140"/>
      <c r="M248" s="140"/>
      <c r="N248" s="140"/>
      <c r="O248" s="140"/>
      <c r="P248" s="140"/>
      <c r="Q248" s="140"/>
      <c r="R248" s="140"/>
      <c r="S248" s="140"/>
      <c r="T248" s="140"/>
      <c r="U248" s="140"/>
      <c r="V248" s="140"/>
      <c r="W248" s="140"/>
      <c r="X248" s="140"/>
      <c r="Y248" s="140"/>
      <c r="Z248" s="140"/>
      <c r="AA248" s="140"/>
      <c r="AB248" s="140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</row>
    <row r="249" spans="1:44" ht="14.25" x14ac:dyDescent="0.2">
      <c r="A249" s="140"/>
      <c r="B249" s="140"/>
      <c r="C249" s="140"/>
      <c r="D249" s="140"/>
      <c r="E249" s="140"/>
      <c r="F249" s="28"/>
      <c r="G249" s="140"/>
      <c r="H249" s="140"/>
      <c r="I249" s="140"/>
      <c r="J249" s="140"/>
      <c r="K249" s="140"/>
      <c r="L249" s="140"/>
      <c r="M249" s="140"/>
      <c r="N249" s="140"/>
      <c r="O249" s="140"/>
      <c r="P249" s="140"/>
      <c r="Q249" s="140"/>
      <c r="R249" s="140"/>
      <c r="S249" s="140"/>
      <c r="T249" s="140"/>
      <c r="U249" s="140"/>
      <c r="V249" s="140"/>
      <c r="W249" s="140"/>
      <c r="X249" s="140"/>
      <c r="Y249" s="140"/>
      <c r="Z249" s="140"/>
      <c r="AA249" s="140"/>
      <c r="AB249" s="140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</row>
    <row r="250" spans="1:44" ht="14.25" x14ac:dyDescent="0.2">
      <c r="A250" s="140"/>
      <c r="B250" s="140"/>
      <c r="C250" s="140"/>
      <c r="D250" s="140"/>
      <c r="E250" s="140"/>
      <c r="F250" s="28"/>
      <c r="G250" s="140"/>
      <c r="H250" s="140"/>
      <c r="I250" s="140"/>
      <c r="J250" s="140"/>
      <c r="K250" s="140"/>
      <c r="L250" s="140"/>
      <c r="M250" s="140"/>
      <c r="N250" s="140"/>
      <c r="O250" s="140"/>
      <c r="P250" s="140"/>
      <c r="Q250" s="140"/>
      <c r="R250" s="140"/>
      <c r="S250" s="140"/>
      <c r="T250" s="140"/>
      <c r="U250" s="140"/>
      <c r="V250" s="140"/>
      <c r="W250" s="140"/>
      <c r="X250" s="140"/>
      <c r="Y250" s="140"/>
      <c r="Z250" s="140"/>
      <c r="AA250" s="140"/>
      <c r="AB250" s="140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</row>
    <row r="251" spans="1:44" ht="14.25" x14ac:dyDescent="0.2">
      <c r="A251" s="140"/>
      <c r="B251" s="140"/>
      <c r="C251" s="140"/>
      <c r="D251" s="140"/>
      <c r="E251" s="140"/>
      <c r="F251" s="28"/>
      <c r="G251" s="140"/>
      <c r="H251" s="140"/>
      <c r="I251" s="140"/>
      <c r="J251" s="140"/>
      <c r="K251" s="140"/>
      <c r="L251" s="140"/>
      <c r="M251" s="140"/>
      <c r="N251" s="140"/>
      <c r="O251" s="140"/>
      <c r="P251" s="140"/>
      <c r="Q251" s="140"/>
      <c r="R251" s="140"/>
      <c r="S251" s="140"/>
      <c r="T251" s="140"/>
      <c r="U251" s="140"/>
      <c r="V251" s="140"/>
      <c r="W251" s="140"/>
      <c r="X251" s="140"/>
      <c r="Y251" s="140"/>
      <c r="Z251" s="140"/>
      <c r="AA251" s="140"/>
      <c r="AB251" s="140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</row>
    <row r="252" spans="1:44" ht="14.25" x14ac:dyDescent="0.2">
      <c r="A252" s="140"/>
      <c r="B252" s="140"/>
      <c r="C252" s="140"/>
      <c r="D252" s="140"/>
      <c r="E252" s="140"/>
      <c r="F252" s="28"/>
      <c r="G252" s="140"/>
      <c r="H252" s="140"/>
      <c r="I252" s="140"/>
      <c r="J252" s="140"/>
      <c r="K252" s="140"/>
      <c r="L252" s="140"/>
      <c r="M252" s="140"/>
      <c r="N252" s="140"/>
      <c r="O252" s="140"/>
      <c r="P252" s="140"/>
      <c r="Q252" s="140"/>
      <c r="R252" s="140"/>
      <c r="S252" s="140"/>
      <c r="T252" s="140"/>
      <c r="U252" s="140"/>
      <c r="V252" s="140"/>
      <c r="W252" s="140"/>
      <c r="X252" s="140"/>
      <c r="Y252" s="140"/>
      <c r="Z252" s="140"/>
      <c r="AA252" s="140"/>
      <c r="AB252" s="140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</row>
    <row r="253" spans="1:44" ht="14.25" x14ac:dyDescent="0.2">
      <c r="A253" s="140"/>
      <c r="B253" s="140"/>
      <c r="C253" s="140"/>
      <c r="D253" s="140"/>
      <c r="E253" s="140"/>
      <c r="F253" s="28"/>
      <c r="G253" s="140"/>
      <c r="H253" s="140"/>
      <c r="I253" s="140"/>
      <c r="J253" s="140"/>
      <c r="K253" s="140"/>
      <c r="L253" s="140"/>
      <c r="M253" s="140"/>
      <c r="N253" s="140"/>
      <c r="O253" s="140"/>
      <c r="P253" s="140"/>
      <c r="Q253" s="140"/>
      <c r="R253" s="140"/>
      <c r="S253" s="140"/>
      <c r="T253" s="140"/>
      <c r="U253" s="140"/>
      <c r="V253" s="140"/>
      <c r="W253" s="140"/>
      <c r="X253" s="140"/>
      <c r="Y253" s="140"/>
      <c r="Z253" s="140"/>
      <c r="AA253" s="140"/>
      <c r="AB253" s="140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</row>
    <row r="254" spans="1:44" ht="14.25" x14ac:dyDescent="0.2">
      <c r="A254" s="140"/>
      <c r="B254" s="140"/>
      <c r="C254" s="140"/>
      <c r="D254" s="140"/>
      <c r="E254" s="140"/>
      <c r="F254" s="28"/>
      <c r="G254" s="140"/>
      <c r="H254" s="140"/>
      <c r="I254" s="140"/>
      <c r="J254" s="140"/>
      <c r="K254" s="140"/>
      <c r="L254" s="140"/>
      <c r="M254" s="140"/>
      <c r="N254" s="140"/>
      <c r="O254" s="140"/>
      <c r="P254" s="140"/>
      <c r="Q254" s="140"/>
      <c r="R254" s="140"/>
      <c r="S254" s="140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</row>
    <row r="255" spans="1:44" ht="14.25" x14ac:dyDescent="0.2">
      <c r="A255" s="140"/>
      <c r="B255" s="140"/>
      <c r="C255" s="140"/>
      <c r="D255" s="140"/>
      <c r="E255" s="140"/>
      <c r="F255" s="28"/>
      <c r="G255" s="140"/>
      <c r="H255" s="140"/>
      <c r="I255" s="140"/>
      <c r="J255" s="140"/>
      <c r="K255" s="140"/>
      <c r="L255" s="140"/>
      <c r="M255" s="140"/>
      <c r="N255" s="140"/>
      <c r="O255" s="140"/>
      <c r="P255" s="140"/>
      <c r="Q255" s="140"/>
      <c r="R255" s="140"/>
      <c r="S255" s="140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</row>
    <row r="256" spans="1:44" ht="14.25" x14ac:dyDescent="0.2">
      <c r="A256" s="140"/>
      <c r="B256" s="140"/>
      <c r="C256" s="140"/>
      <c r="D256" s="140"/>
      <c r="E256" s="140"/>
      <c r="F256" s="28"/>
      <c r="G256" s="140"/>
      <c r="H256" s="140"/>
      <c r="I256" s="140"/>
      <c r="J256" s="140"/>
      <c r="K256" s="140"/>
      <c r="L256" s="140"/>
      <c r="M256" s="140"/>
      <c r="N256" s="140"/>
      <c r="O256" s="140"/>
      <c r="P256" s="140"/>
      <c r="Q256" s="140"/>
      <c r="R256" s="140"/>
      <c r="S256" s="140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</row>
    <row r="257" spans="1:44" ht="14.25" x14ac:dyDescent="0.2">
      <c r="A257" s="140"/>
      <c r="B257" s="140"/>
      <c r="C257" s="140"/>
      <c r="D257" s="140"/>
      <c r="E257" s="140"/>
      <c r="F257" s="28"/>
      <c r="G257" s="140"/>
      <c r="H257" s="140"/>
      <c r="I257" s="140"/>
      <c r="J257" s="140"/>
      <c r="K257" s="140"/>
      <c r="L257" s="140"/>
      <c r="M257" s="140"/>
      <c r="N257" s="140"/>
      <c r="O257" s="140"/>
      <c r="P257" s="140"/>
      <c r="Q257" s="140"/>
      <c r="R257" s="140"/>
      <c r="S257" s="140"/>
      <c r="T257" s="140"/>
      <c r="U257" s="140"/>
      <c r="V257" s="140"/>
      <c r="W257" s="140"/>
      <c r="X257" s="140"/>
      <c r="Y257" s="140"/>
      <c r="Z257" s="140"/>
      <c r="AA257" s="140"/>
      <c r="AB257" s="140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</row>
    <row r="258" spans="1:44" ht="14.25" x14ac:dyDescent="0.2">
      <c r="A258" s="140"/>
      <c r="B258" s="140"/>
      <c r="C258" s="140"/>
      <c r="D258" s="140"/>
      <c r="E258" s="140"/>
      <c r="F258" s="28"/>
      <c r="G258" s="140"/>
      <c r="H258" s="140"/>
      <c r="I258" s="140"/>
      <c r="J258" s="140"/>
      <c r="K258" s="140"/>
      <c r="L258" s="140"/>
      <c r="M258" s="140"/>
      <c r="N258" s="140"/>
      <c r="O258" s="140"/>
      <c r="P258" s="140"/>
      <c r="Q258" s="140"/>
      <c r="R258" s="140"/>
      <c r="S258" s="140"/>
      <c r="T258" s="140"/>
      <c r="U258" s="140"/>
      <c r="V258" s="140"/>
      <c r="W258" s="140"/>
      <c r="X258" s="140"/>
      <c r="Y258" s="140"/>
      <c r="Z258" s="140"/>
      <c r="AA258" s="140"/>
      <c r="AB258" s="140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</row>
    <row r="259" spans="1:44" ht="14.25" x14ac:dyDescent="0.2">
      <c r="A259" s="140"/>
      <c r="B259" s="140"/>
      <c r="C259" s="140"/>
      <c r="D259" s="140"/>
      <c r="E259" s="140"/>
      <c r="F259" s="28"/>
      <c r="G259" s="140"/>
      <c r="H259" s="140"/>
      <c r="I259" s="140"/>
      <c r="J259" s="140"/>
      <c r="K259" s="140"/>
      <c r="L259" s="140"/>
      <c r="M259" s="140"/>
      <c r="N259" s="140"/>
      <c r="O259" s="140"/>
      <c r="P259" s="140"/>
      <c r="Q259" s="140"/>
      <c r="R259" s="140"/>
      <c r="S259" s="140"/>
      <c r="T259" s="140"/>
      <c r="U259" s="140"/>
      <c r="V259" s="140"/>
      <c r="W259" s="140"/>
      <c r="X259" s="140"/>
      <c r="Y259" s="140"/>
      <c r="Z259" s="140"/>
      <c r="AA259" s="140"/>
      <c r="AB259" s="140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</row>
    <row r="260" spans="1:44" ht="14.25" x14ac:dyDescent="0.2">
      <c r="A260" s="140"/>
      <c r="B260" s="140"/>
      <c r="C260" s="140"/>
      <c r="D260" s="140"/>
      <c r="E260" s="140"/>
      <c r="F260" s="28"/>
      <c r="G260" s="140"/>
      <c r="H260" s="140"/>
      <c r="I260" s="140"/>
      <c r="J260" s="140"/>
      <c r="K260" s="140"/>
      <c r="L260" s="140"/>
      <c r="M260" s="140"/>
      <c r="N260" s="140"/>
      <c r="O260" s="140"/>
      <c r="P260" s="140"/>
      <c r="Q260" s="140"/>
      <c r="R260" s="140"/>
      <c r="S260" s="140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</row>
    <row r="261" spans="1:44" ht="14.25" x14ac:dyDescent="0.2">
      <c r="A261" s="140"/>
      <c r="B261" s="140"/>
      <c r="C261" s="140"/>
      <c r="D261" s="140"/>
      <c r="E261" s="140"/>
      <c r="F261" s="28"/>
      <c r="G261" s="140"/>
      <c r="H261" s="140"/>
      <c r="I261" s="140"/>
      <c r="J261" s="140"/>
      <c r="K261" s="140"/>
      <c r="L261" s="140"/>
      <c r="M261" s="140"/>
      <c r="N261" s="140"/>
      <c r="O261" s="140"/>
      <c r="P261" s="140"/>
      <c r="Q261" s="140"/>
      <c r="R261" s="140"/>
      <c r="S261" s="140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</row>
    <row r="262" spans="1:44" ht="14.25" x14ac:dyDescent="0.2">
      <c r="A262" s="140"/>
      <c r="B262" s="140"/>
      <c r="C262" s="140"/>
      <c r="D262" s="140"/>
      <c r="E262" s="140"/>
      <c r="F262" s="28"/>
      <c r="G262" s="140"/>
      <c r="H262" s="140"/>
      <c r="I262" s="140"/>
      <c r="J262" s="140"/>
      <c r="K262" s="140"/>
      <c r="L262" s="140"/>
      <c r="M262" s="140"/>
      <c r="N262" s="140"/>
      <c r="O262" s="140"/>
      <c r="P262" s="140"/>
      <c r="Q262" s="140"/>
      <c r="R262" s="140"/>
      <c r="S262" s="140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</row>
    <row r="263" spans="1:44" ht="14.25" x14ac:dyDescent="0.2">
      <c r="A263" s="140"/>
      <c r="B263" s="140"/>
      <c r="C263" s="140"/>
      <c r="D263" s="140"/>
      <c r="E263" s="140"/>
      <c r="F263" s="28"/>
      <c r="G263" s="140"/>
      <c r="H263" s="140"/>
      <c r="I263" s="140"/>
      <c r="J263" s="140"/>
      <c r="K263" s="140"/>
      <c r="L263" s="140"/>
      <c r="M263" s="140"/>
      <c r="N263" s="140"/>
      <c r="O263" s="140"/>
      <c r="P263" s="140"/>
      <c r="Q263" s="140"/>
      <c r="R263" s="140"/>
      <c r="S263" s="140"/>
      <c r="T263" s="140"/>
      <c r="U263" s="140"/>
      <c r="V263" s="140"/>
      <c r="W263" s="140"/>
      <c r="X263" s="140"/>
      <c r="Y263" s="140"/>
      <c r="Z263" s="140"/>
      <c r="AA263" s="140"/>
      <c r="AB263" s="140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</row>
    <row r="264" spans="1:44" ht="14.25" x14ac:dyDescent="0.2">
      <c r="A264" s="140"/>
      <c r="B264" s="140"/>
      <c r="C264" s="140"/>
      <c r="D264" s="140"/>
      <c r="E264" s="140"/>
      <c r="F264" s="28"/>
      <c r="G264" s="140"/>
      <c r="H264" s="140"/>
      <c r="I264" s="140"/>
      <c r="J264" s="140"/>
      <c r="K264" s="140"/>
      <c r="L264" s="140"/>
      <c r="M264" s="140"/>
      <c r="N264" s="140"/>
      <c r="O264" s="140"/>
      <c r="P264" s="140"/>
      <c r="Q264" s="140"/>
      <c r="R264" s="140"/>
      <c r="S264" s="140"/>
      <c r="T264" s="140"/>
      <c r="U264" s="140"/>
      <c r="V264" s="140"/>
      <c r="W264" s="140"/>
      <c r="X264" s="140"/>
      <c r="Y264" s="140"/>
      <c r="Z264" s="140"/>
      <c r="AA264" s="140"/>
      <c r="AB264" s="140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</row>
    <row r="265" spans="1:44" ht="14.25" x14ac:dyDescent="0.2">
      <c r="A265" s="140"/>
      <c r="B265" s="140"/>
      <c r="C265" s="140"/>
      <c r="D265" s="140"/>
      <c r="E265" s="140"/>
      <c r="F265" s="28"/>
      <c r="G265" s="140"/>
      <c r="H265" s="140"/>
      <c r="I265" s="140"/>
      <c r="J265" s="140"/>
      <c r="K265" s="140"/>
      <c r="L265" s="140"/>
      <c r="M265" s="140"/>
      <c r="N265" s="140"/>
      <c r="O265" s="140"/>
      <c r="P265" s="140"/>
      <c r="Q265" s="140"/>
      <c r="R265" s="140"/>
      <c r="S265" s="140"/>
      <c r="T265" s="140"/>
      <c r="U265" s="140"/>
      <c r="V265" s="140"/>
      <c r="W265" s="140"/>
      <c r="X265" s="140"/>
      <c r="Y265" s="140"/>
      <c r="Z265" s="140"/>
      <c r="AA265" s="140"/>
      <c r="AB265" s="140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</row>
    <row r="266" spans="1:44" ht="14.25" x14ac:dyDescent="0.2">
      <c r="A266" s="140"/>
      <c r="B266" s="140"/>
      <c r="C266" s="140"/>
      <c r="D266" s="140"/>
      <c r="E266" s="140"/>
      <c r="F266" s="28"/>
      <c r="G266" s="140"/>
      <c r="H266" s="140"/>
      <c r="I266" s="140"/>
      <c r="J266" s="140"/>
      <c r="K266" s="140"/>
      <c r="L266" s="140"/>
      <c r="M266" s="140"/>
      <c r="N266" s="140"/>
      <c r="O266" s="140"/>
      <c r="P266" s="140"/>
      <c r="Q266" s="140"/>
      <c r="R266" s="140"/>
      <c r="S266" s="140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</row>
    <row r="267" spans="1:44" ht="14.25" x14ac:dyDescent="0.2">
      <c r="A267" s="140"/>
      <c r="B267" s="140"/>
      <c r="C267" s="140"/>
      <c r="D267" s="140"/>
      <c r="E267" s="140"/>
      <c r="F267" s="28"/>
      <c r="G267" s="140"/>
      <c r="H267" s="140"/>
      <c r="I267" s="140"/>
      <c r="J267" s="140"/>
      <c r="K267" s="140"/>
      <c r="L267" s="140"/>
      <c r="M267" s="140"/>
      <c r="N267" s="140"/>
      <c r="O267" s="140"/>
      <c r="P267" s="140"/>
      <c r="Q267" s="140"/>
      <c r="R267" s="140"/>
      <c r="S267" s="140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</row>
    <row r="268" spans="1:44" ht="14.25" x14ac:dyDescent="0.2">
      <c r="A268" s="140"/>
      <c r="B268" s="140"/>
      <c r="C268" s="140"/>
      <c r="D268" s="140"/>
      <c r="E268" s="140"/>
      <c r="F268" s="28"/>
      <c r="G268" s="140"/>
      <c r="H268" s="140"/>
      <c r="I268" s="140"/>
      <c r="J268" s="140"/>
      <c r="K268" s="140"/>
      <c r="L268" s="140"/>
      <c r="M268" s="140"/>
      <c r="N268" s="140"/>
      <c r="O268" s="140"/>
      <c r="P268" s="140"/>
      <c r="Q268" s="140"/>
      <c r="R268" s="140"/>
      <c r="S268" s="140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</row>
    <row r="269" spans="1:44" ht="14.25" x14ac:dyDescent="0.2">
      <c r="A269" s="140"/>
      <c r="B269" s="140"/>
      <c r="C269" s="140"/>
      <c r="D269" s="140"/>
      <c r="E269" s="140"/>
      <c r="F269" s="28"/>
      <c r="G269" s="140"/>
      <c r="H269" s="140"/>
      <c r="I269" s="140"/>
      <c r="J269" s="140"/>
      <c r="K269" s="140"/>
      <c r="L269" s="140"/>
      <c r="M269" s="140"/>
      <c r="N269" s="140"/>
      <c r="O269" s="140"/>
      <c r="P269" s="140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  <c r="AA269" s="140"/>
      <c r="AB269" s="140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</row>
    <row r="270" spans="1:44" ht="14.25" x14ac:dyDescent="0.2">
      <c r="A270" s="140"/>
      <c r="B270" s="140"/>
      <c r="C270" s="140"/>
      <c r="D270" s="140"/>
      <c r="E270" s="140"/>
      <c r="F270" s="28"/>
      <c r="G270" s="140"/>
      <c r="H270" s="140"/>
      <c r="I270" s="140"/>
      <c r="J270" s="140"/>
      <c r="K270" s="140"/>
      <c r="L270" s="140"/>
      <c r="M270" s="140"/>
      <c r="N270" s="140"/>
      <c r="O270" s="140"/>
      <c r="P270" s="140"/>
      <c r="Q270" s="140"/>
      <c r="R270" s="140"/>
      <c r="S270" s="140"/>
      <c r="T270" s="140"/>
      <c r="U270" s="140"/>
      <c r="V270" s="140"/>
      <c r="W270" s="140"/>
      <c r="X270" s="140"/>
      <c r="Y270" s="140"/>
      <c r="Z270" s="140"/>
      <c r="AA270" s="140"/>
      <c r="AB270" s="140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</row>
    <row r="271" spans="1:44" ht="14.25" x14ac:dyDescent="0.2">
      <c r="A271" s="140"/>
      <c r="B271" s="140"/>
      <c r="C271" s="140"/>
      <c r="D271" s="140"/>
      <c r="E271" s="140"/>
      <c r="F271" s="28"/>
      <c r="G271" s="140"/>
      <c r="H271" s="140"/>
      <c r="I271" s="140"/>
      <c r="J271" s="140"/>
      <c r="K271" s="140"/>
      <c r="L271" s="140"/>
      <c r="M271" s="140"/>
      <c r="N271" s="140"/>
      <c r="O271" s="140"/>
      <c r="P271" s="140"/>
      <c r="Q271" s="140"/>
      <c r="R271" s="140"/>
      <c r="S271" s="140"/>
      <c r="T271" s="140"/>
      <c r="U271" s="140"/>
      <c r="V271" s="140"/>
      <c r="W271" s="140"/>
      <c r="X271" s="140"/>
      <c r="Y271" s="140"/>
      <c r="Z271" s="140"/>
      <c r="AA271" s="140"/>
      <c r="AB271" s="140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</row>
    <row r="272" spans="1:44" ht="14.25" x14ac:dyDescent="0.2">
      <c r="A272" s="140"/>
      <c r="B272" s="140"/>
      <c r="C272" s="140"/>
      <c r="D272" s="140"/>
      <c r="E272" s="140"/>
      <c r="F272" s="28"/>
      <c r="G272" s="140"/>
      <c r="H272" s="140"/>
      <c r="I272" s="140"/>
      <c r="J272" s="140"/>
      <c r="K272" s="140"/>
      <c r="L272" s="140"/>
      <c r="M272" s="140"/>
      <c r="N272" s="140"/>
      <c r="O272" s="140"/>
      <c r="P272" s="140"/>
      <c r="Q272" s="140"/>
      <c r="R272" s="140"/>
      <c r="S272" s="140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</row>
    <row r="273" spans="1:44" ht="14.25" x14ac:dyDescent="0.2">
      <c r="A273" s="140"/>
      <c r="B273" s="140"/>
      <c r="C273" s="140"/>
      <c r="D273" s="140"/>
      <c r="E273" s="140"/>
      <c r="F273" s="28"/>
      <c r="G273" s="140"/>
      <c r="H273" s="140"/>
      <c r="I273" s="140"/>
      <c r="J273" s="140"/>
      <c r="K273" s="140"/>
      <c r="L273" s="140"/>
      <c r="M273" s="140"/>
      <c r="N273" s="140"/>
      <c r="O273" s="140"/>
      <c r="P273" s="140"/>
      <c r="Q273" s="140"/>
      <c r="R273" s="140"/>
      <c r="S273" s="140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</row>
    <row r="274" spans="1:44" ht="14.25" x14ac:dyDescent="0.2">
      <c r="A274" s="140"/>
      <c r="B274" s="140"/>
      <c r="C274" s="140"/>
      <c r="D274" s="140"/>
      <c r="E274" s="140"/>
      <c r="F274" s="28"/>
      <c r="G274" s="140"/>
      <c r="H274" s="140"/>
      <c r="I274" s="140"/>
      <c r="J274" s="140"/>
      <c r="K274" s="140"/>
      <c r="L274" s="140"/>
      <c r="M274" s="140"/>
      <c r="N274" s="140"/>
      <c r="O274" s="140"/>
      <c r="P274" s="140"/>
      <c r="Q274" s="140"/>
      <c r="R274" s="140"/>
      <c r="S274" s="140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</row>
    <row r="275" spans="1:44" ht="14.25" x14ac:dyDescent="0.2">
      <c r="A275" s="140"/>
      <c r="B275" s="140"/>
      <c r="C275" s="140"/>
      <c r="D275" s="140"/>
      <c r="E275" s="140"/>
      <c r="F275" s="28"/>
      <c r="G275" s="140"/>
      <c r="H275" s="140"/>
      <c r="I275" s="140"/>
      <c r="J275" s="140"/>
      <c r="K275" s="140"/>
      <c r="L275" s="140"/>
      <c r="M275" s="140"/>
      <c r="N275" s="140"/>
      <c r="O275" s="140"/>
      <c r="P275" s="140"/>
      <c r="Q275" s="140"/>
      <c r="R275" s="140"/>
      <c r="S275" s="140"/>
      <c r="T275" s="140"/>
      <c r="U275" s="140"/>
      <c r="V275" s="140"/>
      <c r="W275" s="140"/>
      <c r="X275" s="140"/>
      <c r="Y275" s="140"/>
      <c r="Z275" s="140"/>
      <c r="AA275" s="140"/>
      <c r="AB275" s="140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</row>
    <row r="276" spans="1:44" ht="14.25" x14ac:dyDescent="0.2">
      <c r="A276" s="140"/>
      <c r="B276" s="140"/>
      <c r="C276" s="140"/>
      <c r="D276" s="140"/>
      <c r="E276" s="140"/>
      <c r="F276" s="28"/>
      <c r="G276" s="140"/>
      <c r="H276" s="140"/>
      <c r="I276" s="140"/>
      <c r="J276" s="140"/>
      <c r="K276" s="140"/>
      <c r="L276" s="140"/>
      <c r="M276" s="140"/>
      <c r="N276" s="140"/>
      <c r="O276" s="140"/>
      <c r="P276" s="140"/>
      <c r="Q276" s="140"/>
      <c r="R276" s="140"/>
      <c r="S276" s="140"/>
      <c r="T276" s="140"/>
      <c r="U276" s="140"/>
      <c r="V276" s="140"/>
      <c r="W276" s="140"/>
      <c r="X276" s="140"/>
      <c r="Y276" s="140"/>
      <c r="Z276" s="140"/>
      <c r="AA276" s="140"/>
      <c r="AB276" s="140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</row>
    <row r="277" spans="1:44" ht="14.25" x14ac:dyDescent="0.2">
      <c r="A277" s="140"/>
      <c r="B277" s="140"/>
      <c r="C277" s="140"/>
      <c r="D277" s="140"/>
      <c r="E277" s="140"/>
      <c r="F277" s="28"/>
      <c r="G277" s="140"/>
      <c r="H277" s="140"/>
      <c r="I277" s="140"/>
      <c r="J277" s="140"/>
      <c r="K277" s="140"/>
      <c r="L277" s="140"/>
      <c r="M277" s="140"/>
      <c r="N277" s="140"/>
      <c r="O277" s="140"/>
      <c r="P277" s="140"/>
      <c r="Q277" s="140"/>
      <c r="R277" s="140"/>
      <c r="S277" s="140"/>
      <c r="T277" s="140"/>
      <c r="U277" s="140"/>
      <c r="V277" s="140"/>
      <c r="W277" s="140"/>
      <c r="X277" s="140"/>
      <c r="Y277" s="140"/>
      <c r="Z277" s="140"/>
      <c r="AA277" s="140"/>
      <c r="AB277" s="140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</row>
    <row r="278" spans="1:44" ht="14.25" x14ac:dyDescent="0.2">
      <c r="A278" s="140"/>
      <c r="B278" s="140"/>
      <c r="C278" s="140"/>
      <c r="D278" s="140"/>
      <c r="E278" s="140"/>
      <c r="F278" s="28"/>
      <c r="G278" s="140"/>
      <c r="H278" s="140"/>
      <c r="I278" s="140"/>
      <c r="J278" s="140"/>
      <c r="K278" s="140"/>
      <c r="L278" s="140"/>
      <c r="M278" s="140"/>
      <c r="N278" s="140"/>
      <c r="O278" s="140"/>
      <c r="P278" s="140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</row>
    <row r="279" spans="1:44" ht="14.25" x14ac:dyDescent="0.2">
      <c r="A279" s="140"/>
      <c r="B279" s="140"/>
      <c r="C279" s="140"/>
      <c r="D279" s="140"/>
      <c r="E279" s="140"/>
      <c r="F279" s="28"/>
      <c r="G279" s="140"/>
      <c r="H279" s="140"/>
      <c r="I279" s="140"/>
      <c r="J279" s="140"/>
      <c r="K279" s="140"/>
      <c r="L279" s="140"/>
      <c r="M279" s="140"/>
      <c r="N279" s="140"/>
      <c r="O279" s="140"/>
      <c r="P279" s="140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</row>
    <row r="280" spans="1:44" ht="14.25" x14ac:dyDescent="0.2">
      <c r="A280" s="140"/>
      <c r="B280" s="140"/>
      <c r="C280" s="140"/>
      <c r="D280" s="140"/>
      <c r="E280" s="140"/>
      <c r="F280" s="28"/>
      <c r="G280" s="140"/>
      <c r="H280" s="140"/>
      <c r="I280" s="140"/>
      <c r="J280" s="140"/>
      <c r="K280" s="140"/>
      <c r="L280" s="140"/>
      <c r="M280" s="140"/>
      <c r="N280" s="140"/>
      <c r="O280" s="140"/>
      <c r="P280" s="140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</row>
    <row r="281" spans="1:44" ht="14.25" x14ac:dyDescent="0.2">
      <c r="A281" s="140"/>
      <c r="B281" s="140"/>
      <c r="C281" s="140"/>
      <c r="D281" s="140"/>
      <c r="E281" s="140"/>
      <c r="F281" s="28"/>
      <c r="G281" s="140"/>
      <c r="H281" s="140"/>
      <c r="I281" s="140"/>
      <c r="J281" s="140"/>
      <c r="K281" s="140"/>
      <c r="L281" s="140"/>
      <c r="M281" s="140"/>
      <c r="N281" s="140"/>
      <c r="O281" s="140"/>
      <c r="P281" s="140"/>
      <c r="Q281" s="140"/>
      <c r="R281" s="140"/>
      <c r="S281" s="140"/>
      <c r="T281" s="140"/>
      <c r="U281" s="140"/>
      <c r="V281" s="140"/>
      <c r="W281" s="140"/>
      <c r="X281" s="140"/>
      <c r="Y281" s="140"/>
      <c r="Z281" s="140"/>
      <c r="AA281" s="140"/>
      <c r="AB281" s="140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</row>
    <row r="282" spans="1:44" ht="14.25" x14ac:dyDescent="0.2">
      <c r="A282" s="140"/>
      <c r="B282" s="140"/>
      <c r="C282" s="140"/>
      <c r="D282" s="140"/>
      <c r="E282" s="140"/>
      <c r="F282" s="28"/>
      <c r="G282" s="140"/>
      <c r="H282" s="140"/>
      <c r="I282" s="140"/>
      <c r="J282" s="140"/>
      <c r="K282" s="140"/>
      <c r="L282" s="140"/>
      <c r="M282" s="140"/>
      <c r="N282" s="140"/>
      <c r="O282" s="140"/>
      <c r="P282" s="140"/>
      <c r="Q282" s="140"/>
      <c r="R282" s="140"/>
      <c r="S282" s="140"/>
      <c r="T282" s="140"/>
      <c r="U282" s="140"/>
      <c r="V282" s="140"/>
      <c r="W282" s="140"/>
      <c r="X282" s="140"/>
      <c r="Y282" s="140"/>
      <c r="Z282" s="140"/>
      <c r="AA282" s="140"/>
      <c r="AB282" s="140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</row>
    <row r="283" spans="1:44" ht="14.25" x14ac:dyDescent="0.2">
      <c r="A283" s="140"/>
      <c r="B283" s="140"/>
      <c r="C283" s="140"/>
      <c r="D283" s="140"/>
      <c r="E283" s="140"/>
      <c r="F283" s="28"/>
      <c r="G283" s="140"/>
      <c r="H283" s="140"/>
      <c r="I283" s="140"/>
      <c r="J283" s="140"/>
      <c r="K283" s="140"/>
      <c r="L283" s="140"/>
      <c r="M283" s="140"/>
      <c r="N283" s="140"/>
      <c r="O283" s="140"/>
      <c r="P283" s="140"/>
      <c r="Q283" s="140"/>
      <c r="R283" s="140"/>
      <c r="S283" s="140"/>
      <c r="T283" s="140"/>
      <c r="U283" s="140"/>
      <c r="V283" s="140"/>
      <c r="W283" s="140"/>
      <c r="X283" s="140"/>
      <c r="Y283" s="140"/>
      <c r="Z283" s="140"/>
      <c r="AA283" s="140"/>
      <c r="AB283" s="140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</row>
    <row r="284" spans="1:44" ht="14.25" x14ac:dyDescent="0.2">
      <c r="A284" s="140"/>
      <c r="B284" s="140"/>
      <c r="C284" s="140"/>
      <c r="D284" s="140"/>
      <c r="E284" s="140"/>
      <c r="F284" s="28"/>
      <c r="G284" s="140"/>
      <c r="H284" s="140"/>
      <c r="I284" s="140"/>
      <c r="J284" s="140"/>
      <c r="K284" s="140"/>
      <c r="L284" s="140"/>
      <c r="M284" s="140"/>
      <c r="N284" s="140"/>
      <c r="O284" s="140"/>
      <c r="P284" s="140"/>
      <c r="Q284" s="140"/>
      <c r="R284" s="140"/>
      <c r="S284" s="140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</row>
    <row r="285" spans="1:44" ht="14.25" x14ac:dyDescent="0.2">
      <c r="A285" s="140"/>
      <c r="B285" s="140"/>
      <c r="C285" s="140"/>
      <c r="D285" s="140"/>
      <c r="E285" s="140"/>
      <c r="F285" s="28"/>
      <c r="G285" s="140"/>
      <c r="H285" s="140"/>
      <c r="I285" s="140"/>
      <c r="J285" s="140"/>
      <c r="K285" s="140"/>
      <c r="L285" s="140"/>
      <c r="M285" s="140"/>
      <c r="N285" s="140"/>
      <c r="O285" s="140"/>
      <c r="P285" s="140"/>
      <c r="Q285" s="140"/>
      <c r="R285" s="140"/>
      <c r="S285" s="140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</row>
    <row r="286" spans="1:44" ht="14.25" x14ac:dyDescent="0.2">
      <c r="A286" s="140"/>
      <c r="B286" s="140"/>
      <c r="C286" s="140"/>
      <c r="D286" s="140"/>
      <c r="E286" s="140"/>
      <c r="F286" s="28"/>
      <c r="G286" s="140"/>
      <c r="H286" s="140"/>
      <c r="I286" s="140"/>
      <c r="J286" s="140"/>
      <c r="K286" s="140"/>
      <c r="L286" s="140"/>
      <c r="M286" s="140"/>
      <c r="N286" s="140"/>
      <c r="O286" s="140"/>
      <c r="P286" s="140"/>
      <c r="Q286" s="140"/>
      <c r="R286" s="140"/>
      <c r="S286" s="140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</row>
    <row r="287" spans="1:44" ht="14.25" x14ac:dyDescent="0.2">
      <c r="A287" s="140"/>
      <c r="B287" s="140"/>
      <c r="C287" s="140"/>
      <c r="D287" s="140"/>
      <c r="E287" s="140"/>
      <c r="F287" s="28"/>
      <c r="G287" s="140"/>
      <c r="H287" s="140"/>
      <c r="I287" s="140"/>
      <c r="J287" s="140"/>
      <c r="K287" s="140"/>
      <c r="L287" s="140"/>
      <c r="M287" s="140"/>
      <c r="N287" s="140"/>
      <c r="O287" s="140"/>
      <c r="P287" s="140"/>
      <c r="Q287" s="140"/>
      <c r="R287" s="140"/>
      <c r="S287" s="140"/>
      <c r="T287" s="140"/>
      <c r="U287" s="140"/>
      <c r="V287" s="140"/>
      <c r="W287" s="140"/>
      <c r="X287" s="140"/>
      <c r="Y287" s="140"/>
      <c r="Z287" s="140"/>
      <c r="AA287" s="140"/>
      <c r="AB287" s="140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</row>
    <row r="288" spans="1:44" ht="14.25" x14ac:dyDescent="0.2">
      <c r="A288" s="140"/>
      <c r="B288" s="140"/>
      <c r="C288" s="140"/>
      <c r="D288" s="140"/>
      <c r="E288" s="140"/>
      <c r="F288" s="28"/>
      <c r="G288" s="140"/>
      <c r="H288" s="140"/>
      <c r="I288" s="140"/>
      <c r="J288" s="140"/>
      <c r="K288" s="140"/>
      <c r="L288" s="140"/>
      <c r="M288" s="140"/>
      <c r="N288" s="140"/>
      <c r="O288" s="140"/>
      <c r="P288" s="140"/>
      <c r="Q288" s="140"/>
      <c r="R288" s="140"/>
      <c r="S288" s="140"/>
      <c r="T288" s="140"/>
      <c r="U288" s="140"/>
      <c r="V288" s="140"/>
      <c r="W288" s="140"/>
      <c r="X288" s="140"/>
      <c r="Y288" s="140"/>
      <c r="Z288" s="140"/>
      <c r="AA288" s="140"/>
      <c r="AB288" s="140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</row>
    <row r="289" spans="1:44" ht="14.25" x14ac:dyDescent="0.2">
      <c r="A289" s="140"/>
      <c r="B289" s="140"/>
      <c r="C289" s="140"/>
      <c r="D289" s="140"/>
      <c r="E289" s="140"/>
      <c r="F289" s="28"/>
      <c r="G289" s="140"/>
      <c r="H289" s="140"/>
      <c r="I289" s="140"/>
      <c r="J289" s="140"/>
      <c r="K289" s="140"/>
      <c r="L289" s="140"/>
      <c r="M289" s="140"/>
      <c r="N289" s="140"/>
      <c r="O289" s="140"/>
      <c r="P289" s="140"/>
      <c r="Q289" s="140"/>
      <c r="R289" s="140"/>
      <c r="S289" s="140"/>
      <c r="T289" s="140"/>
      <c r="U289" s="140"/>
      <c r="V289" s="140"/>
      <c r="W289" s="140"/>
      <c r="X289" s="140"/>
      <c r="Y289" s="140"/>
      <c r="Z289" s="140"/>
      <c r="AA289" s="140"/>
      <c r="AB289" s="140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</row>
    <row r="290" spans="1:44" ht="14.25" x14ac:dyDescent="0.2">
      <c r="A290" s="140"/>
      <c r="B290" s="140"/>
      <c r="C290" s="140"/>
      <c r="D290" s="140"/>
      <c r="E290" s="140"/>
      <c r="F290" s="28"/>
      <c r="G290" s="140"/>
      <c r="H290" s="140"/>
      <c r="I290" s="140"/>
      <c r="J290" s="140"/>
      <c r="K290" s="140"/>
      <c r="L290" s="140"/>
      <c r="M290" s="140"/>
      <c r="N290" s="140"/>
      <c r="O290" s="140"/>
      <c r="P290" s="140"/>
      <c r="Q290" s="140"/>
      <c r="R290" s="140"/>
      <c r="S290" s="140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</row>
    <row r="291" spans="1:44" ht="14.25" x14ac:dyDescent="0.2">
      <c r="A291" s="140"/>
      <c r="B291" s="140"/>
      <c r="C291" s="140"/>
      <c r="D291" s="140"/>
      <c r="E291" s="140"/>
      <c r="F291" s="28"/>
      <c r="G291" s="140"/>
      <c r="H291" s="140"/>
      <c r="I291" s="140"/>
      <c r="J291" s="140"/>
      <c r="K291" s="140"/>
      <c r="L291" s="140"/>
      <c r="M291" s="140"/>
      <c r="N291" s="140"/>
      <c r="O291" s="140"/>
      <c r="P291" s="140"/>
      <c r="Q291" s="140"/>
      <c r="R291" s="140"/>
      <c r="S291" s="140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</row>
    <row r="292" spans="1:44" ht="14.25" x14ac:dyDescent="0.2">
      <c r="A292" s="140"/>
      <c r="B292" s="140"/>
      <c r="C292" s="140"/>
      <c r="D292" s="140"/>
      <c r="E292" s="140"/>
      <c r="F292" s="28"/>
      <c r="G292" s="140"/>
      <c r="H292" s="140"/>
      <c r="I292" s="140"/>
      <c r="J292" s="140"/>
      <c r="K292" s="140"/>
      <c r="L292" s="140"/>
      <c r="M292" s="140"/>
      <c r="N292" s="140"/>
      <c r="O292" s="140"/>
      <c r="P292" s="140"/>
      <c r="Q292" s="140"/>
      <c r="R292" s="140"/>
      <c r="S292" s="140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</row>
    <row r="293" spans="1:44" ht="14.25" x14ac:dyDescent="0.2">
      <c r="A293" s="140"/>
      <c r="B293" s="140"/>
      <c r="C293" s="140"/>
      <c r="D293" s="140"/>
      <c r="E293" s="140"/>
      <c r="F293" s="28"/>
      <c r="G293" s="140"/>
      <c r="H293" s="140"/>
      <c r="I293" s="140"/>
      <c r="J293" s="140"/>
      <c r="K293" s="140"/>
      <c r="L293" s="140"/>
      <c r="M293" s="140"/>
      <c r="N293" s="140"/>
      <c r="O293" s="140"/>
      <c r="P293" s="140"/>
      <c r="Q293" s="140"/>
      <c r="R293" s="140"/>
      <c r="S293" s="140"/>
      <c r="T293" s="140"/>
      <c r="U293" s="140"/>
      <c r="V293" s="140"/>
      <c r="W293" s="140"/>
      <c r="X293" s="140"/>
      <c r="Y293" s="140"/>
      <c r="Z293" s="140"/>
      <c r="AA293" s="140"/>
      <c r="AB293" s="140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</row>
    <row r="294" spans="1:44" ht="14.25" x14ac:dyDescent="0.2">
      <c r="A294" s="140"/>
      <c r="B294" s="140"/>
      <c r="C294" s="140"/>
      <c r="D294" s="140"/>
      <c r="E294" s="140"/>
      <c r="F294" s="28"/>
      <c r="G294" s="140"/>
      <c r="H294" s="140"/>
      <c r="I294" s="140"/>
      <c r="J294" s="140"/>
      <c r="K294" s="140"/>
      <c r="L294" s="140"/>
      <c r="M294" s="140"/>
      <c r="N294" s="140"/>
      <c r="O294" s="140"/>
      <c r="P294" s="140"/>
      <c r="Q294" s="140"/>
      <c r="R294" s="140"/>
      <c r="S294" s="140"/>
      <c r="T294" s="140"/>
      <c r="U294" s="140"/>
      <c r="V294" s="140"/>
      <c r="W294" s="140"/>
      <c r="X294" s="140"/>
      <c r="Y294" s="140"/>
      <c r="Z294" s="140"/>
      <c r="AA294" s="140"/>
      <c r="AB294" s="140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</row>
    <row r="295" spans="1:44" ht="14.25" x14ac:dyDescent="0.2">
      <c r="A295" s="140"/>
      <c r="B295" s="140"/>
      <c r="C295" s="140"/>
      <c r="D295" s="140"/>
      <c r="E295" s="140"/>
      <c r="F295" s="28"/>
      <c r="G295" s="140"/>
      <c r="H295" s="140"/>
      <c r="I295" s="140"/>
      <c r="J295" s="140"/>
      <c r="K295" s="140"/>
      <c r="L295" s="140"/>
      <c r="M295" s="140"/>
      <c r="N295" s="140"/>
      <c r="O295" s="140"/>
      <c r="P295" s="140"/>
      <c r="Q295" s="140"/>
      <c r="R295" s="140"/>
      <c r="S295" s="140"/>
      <c r="T295" s="140"/>
      <c r="U295" s="140"/>
      <c r="V295" s="140"/>
      <c r="W295" s="140"/>
      <c r="X295" s="140"/>
      <c r="Y295" s="140"/>
      <c r="Z295" s="140"/>
      <c r="AA295" s="140"/>
      <c r="AB295" s="140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</row>
    <row r="296" spans="1:44" ht="14.25" x14ac:dyDescent="0.2">
      <c r="A296" s="140"/>
      <c r="B296" s="140"/>
      <c r="C296" s="140"/>
      <c r="D296" s="140"/>
      <c r="E296" s="140"/>
      <c r="F296" s="28"/>
      <c r="G296" s="140"/>
      <c r="H296" s="140"/>
      <c r="I296" s="140"/>
      <c r="J296" s="140"/>
      <c r="K296" s="140"/>
      <c r="L296" s="140"/>
      <c r="M296" s="140"/>
      <c r="N296" s="140"/>
      <c r="O296" s="140"/>
      <c r="P296" s="140"/>
      <c r="Q296" s="140"/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</row>
    <row r="297" spans="1:44" ht="14.25" x14ac:dyDescent="0.2">
      <c r="A297" s="140"/>
      <c r="B297" s="140"/>
      <c r="C297" s="140"/>
      <c r="D297" s="140"/>
      <c r="E297" s="140"/>
      <c r="F297" s="28"/>
      <c r="G297" s="140"/>
      <c r="H297" s="140"/>
      <c r="I297" s="140"/>
      <c r="J297" s="140"/>
      <c r="K297" s="140"/>
      <c r="L297" s="140"/>
      <c r="M297" s="140"/>
      <c r="N297" s="140"/>
      <c r="O297" s="140"/>
      <c r="P297" s="140"/>
      <c r="Q297" s="140"/>
      <c r="R297" s="140"/>
      <c r="S297" s="140"/>
      <c r="T297" s="140"/>
      <c r="U297" s="140"/>
      <c r="V297" s="140"/>
      <c r="W297" s="140"/>
      <c r="X297" s="140"/>
      <c r="Y297" s="140"/>
      <c r="Z297" s="140"/>
      <c r="AA297" s="140"/>
      <c r="AB297" s="140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</row>
    <row r="298" spans="1:44" ht="14.25" x14ac:dyDescent="0.2">
      <c r="A298" s="140"/>
      <c r="B298" s="140"/>
      <c r="C298" s="140"/>
      <c r="D298" s="140"/>
      <c r="E298" s="140"/>
      <c r="F298" s="28"/>
      <c r="G298" s="140"/>
      <c r="H298" s="140"/>
      <c r="I298" s="140"/>
      <c r="J298" s="140"/>
      <c r="K298" s="140"/>
      <c r="L298" s="140"/>
      <c r="M298" s="140"/>
      <c r="N298" s="140"/>
      <c r="O298" s="140"/>
      <c r="P298" s="140"/>
      <c r="Q298" s="140"/>
      <c r="R298" s="140"/>
      <c r="S298" s="140"/>
      <c r="T298" s="140"/>
      <c r="U298" s="140"/>
      <c r="V298" s="140"/>
      <c r="W298" s="140"/>
      <c r="X298" s="140"/>
      <c r="Y298" s="140"/>
      <c r="Z298" s="140"/>
      <c r="AA298" s="140"/>
      <c r="AB298" s="140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</row>
    <row r="299" spans="1:44" ht="14.25" x14ac:dyDescent="0.2">
      <c r="A299" s="140"/>
      <c r="B299" s="140"/>
      <c r="C299" s="140"/>
      <c r="D299" s="140"/>
      <c r="E299" s="140"/>
      <c r="F299" s="28"/>
      <c r="G299" s="140"/>
      <c r="H299" s="140"/>
      <c r="I299" s="140"/>
      <c r="J299" s="140"/>
      <c r="K299" s="140"/>
      <c r="L299" s="140"/>
      <c r="M299" s="140"/>
      <c r="N299" s="140"/>
      <c r="O299" s="140"/>
      <c r="P299" s="140"/>
      <c r="Q299" s="140"/>
      <c r="R299" s="140"/>
      <c r="S299" s="140"/>
      <c r="T299" s="140"/>
      <c r="U299" s="140"/>
      <c r="V299" s="140"/>
      <c r="W299" s="140"/>
      <c r="X299" s="140"/>
      <c r="Y299" s="140"/>
      <c r="Z299" s="140"/>
      <c r="AA299" s="140"/>
      <c r="AB299" s="140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</row>
    <row r="300" spans="1:44" ht="14.25" x14ac:dyDescent="0.2">
      <c r="A300" s="140"/>
      <c r="B300" s="140"/>
      <c r="C300" s="140"/>
      <c r="D300" s="140"/>
      <c r="E300" s="140"/>
      <c r="F300" s="28"/>
      <c r="G300" s="140"/>
      <c r="H300" s="140"/>
      <c r="I300" s="140"/>
      <c r="J300" s="140"/>
      <c r="K300" s="140"/>
      <c r="L300" s="140"/>
      <c r="M300" s="140"/>
      <c r="N300" s="140"/>
      <c r="O300" s="140"/>
      <c r="P300" s="140"/>
      <c r="Q300" s="140"/>
      <c r="R300" s="140"/>
      <c r="S300" s="140"/>
      <c r="T300" s="140"/>
      <c r="U300" s="140"/>
      <c r="V300" s="140"/>
      <c r="W300" s="140"/>
      <c r="X300" s="140"/>
      <c r="Y300" s="140"/>
      <c r="Z300" s="140"/>
      <c r="AA300" s="140"/>
      <c r="AB300" s="140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</row>
    <row r="301" spans="1:44" ht="14.25" x14ac:dyDescent="0.2">
      <c r="A301" s="140"/>
      <c r="B301" s="140"/>
      <c r="C301" s="140"/>
      <c r="D301" s="140"/>
      <c r="E301" s="140"/>
      <c r="F301" s="28"/>
      <c r="G301" s="140"/>
      <c r="H301" s="140"/>
      <c r="I301" s="140"/>
      <c r="J301" s="140"/>
      <c r="K301" s="140"/>
      <c r="L301" s="140"/>
      <c r="M301" s="140"/>
      <c r="N301" s="140"/>
      <c r="O301" s="140"/>
      <c r="P301" s="140"/>
      <c r="Q301" s="140"/>
      <c r="R301" s="140"/>
      <c r="S301" s="140"/>
      <c r="T301" s="140"/>
      <c r="U301" s="140"/>
      <c r="V301" s="140"/>
      <c r="W301" s="140"/>
      <c r="X301" s="140"/>
      <c r="Y301" s="140"/>
      <c r="Z301" s="140"/>
      <c r="AA301" s="140"/>
      <c r="AB301" s="140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</row>
    <row r="302" spans="1:44" ht="14.25" x14ac:dyDescent="0.2">
      <c r="A302" s="140"/>
      <c r="B302" s="140"/>
      <c r="C302" s="140"/>
      <c r="D302" s="140"/>
      <c r="E302" s="140"/>
      <c r="F302" s="28"/>
      <c r="G302" s="140"/>
      <c r="H302" s="140"/>
      <c r="I302" s="140"/>
      <c r="J302" s="140"/>
      <c r="K302" s="140"/>
      <c r="L302" s="140"/>
      <c r="M302" s="140"/>
      <c r="N302" s="140"/>
      <c r="O302" s="140"/>
      <c r="P302" s="140"/>
      <c r="Q302" s="140"/>
      <c r="R302" s="140"/>
      <c r="S302" s="140"/>
      <c r="T302" s="140"/>
      <c r="U302" s="140"/>
      <c r="V302" s="140"/>
      <c r="W302" s="140"/>
      <c r="X302" s="140"/>
      <c r="Y302" s="140"/>
      <c r="Z302" s="140"/>
      <c r="AA302" s="140"/>
      <c r="AB302" s="140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</row>
    <row r="303" spans="1:44" ht="14.25" x14ac:dyDescent="0.2">
      <c r="A303" s="140"/>
      <c r="B303" s="140"/>
      <c r="C303" s="140"/>
      <c r="D303" s="140"/>
      <c r="E303" s="140"/>
      <c r="F303" s="28"/>
      <c r="G303" s="140"/>
      <c r="H303" s="140"/>
      <c r="I303" s="140"/>
      <c r="J303" s="140"/>
      <c r="K303" s="140"/>
      <c r="L303" s="140"/>
      <c r="M303" s="140"/>
      <c r="N303" s="140"/>
      <c r="O303" s="140"/>
      <c r="P303" s="140"/>
      <c r="Q303" s="140"/>
      <c r="R303" s="140"/>
      <c r="S303" s="140"/>
      <c r="T303" s="140"/>
      <c r="U303" s="140"/>
      <c r="V303" s="140"/>
      <c r="W303" s="140"/>
      <c r="X303" s="140"/>
      <c r="Y303" s="140"/>
      <c r="Z303" s="140"/>
      <c r="AA303" s="140"/>
      <c r="AB303" s="140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</row>
    <row r="304" spans="1:44" ht="14.25" x14ac:dyDescent="0.2">
      <c r="A304" s="140"/>
      <c r="B304" s="140"/>
      <c r="C304" s="140"/>
      <c r="D304" s="140"/>
      <c r="E304" s="140"/>
      <c r="F304" s="28"/>
      <c r="G304" s="140"/>
      <c r="H304" s="140"/>
      <c r="I304" s="140"/>
      <c r="J304" s="140"/>
      <c r="K304" s="140"/>
      <c r="L304" s="140"/>
      <c r="M304" s="140"/>
      <c r="N304" s="140"/>
      <c r="O304" s="140"/>
      <c r="P304" s="140"/>
      <c r="Q304" s="140"/>
      <c r="R304" s="140"/>
      <c r="S304" s="140"/>
      <c r="T304" s="140"/>
      <c r="U304" s="140"/>
      <c r="V304" s="140"/>
      <c r="W304" s="140"/>
      <c r="X304" s="140"/>
      <c r="Y304" s="140"/>
      <c r="Z304" s="140"/>
      <c r="AA304" s="140"/>
      <c r="AB304" s="140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</row>
    <row r="305" spans="1:44" ht="14.25" x14ac:dyDescent="0.2">
      <c r="A305" s="140"/>
      <c r="B305" s="140"/>
      <c r="C305" s="140"/>
      <c r="D305" s="140"/>
      <c r="E305" s="140"/>
      <c r="F305" s="28"/>
      <c r="G305" s="140"/>
      <c r="H305" s="140"/>
      <c r="I305" s="140"/>
      <c r="J305" s="140"/>
      <c r="K305" s="140"/>
      <c r="L305" s="140"/>
      <c r="M305" s="140"/>
      <c r="N305" s="140"/>
      <c r="O305" s="140"/>
      <c r="P305" s="140"/>
      <c r="Q305" s="140"/>
      <c r="R305" s="140"/>
      <c r="S305" s="140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</row>
    <row r="306" spans="1:44" ht="14.25" x14ac:dyDescent="0.2">
      <c r="A306" s="140"/>
      <c r="B306" s="140"/>
      <c r="C306" s="140"/>
      <c r="D306" s="140"/>
      <c r="E306" s="140"/>
      <c r="F306" s="28"/>
      <c r="G306" s="140"/>
      <c r="H306" s="140"/>
      <c r="I306" s="140"/>
      <c r="J306" s="140"/>
      <c r="K306" s="140"/>
      <c r="L306" s="140"/>
      <c r="M306" s="140"/>
      <c r="N306" s="140"/>
      <c r="O306" s="140"/>
      <c r="P306" s="140"/>
      <c r="Q306" s="140"/>
      <c r="R306" s="140"/>
      <c r="S306" s="140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</row>
    <row r="307" spans="1:44" ht="14.25" x14ac:dyDescent="0.2">
      <c r="A307" s="140"/>
      <c r="B307" s="140"/>
      <c r="C307" s="140"/>
      <c r="D307" s="140"/>
      <c r="E307" s="140"/>
      <c r="F307" s="28"/>
      <c r="G307" s="140"/>
      <c r="H307" s="140"/>
      <c r="I307" s="140"/>
      <c r="J307" s="140"/>
      <c r="K307" s="140"/>
      <c r="L307" s="140"/>
      <c r="M307" s="140"/>
      <c r="N307" s="140"/>
      <c r="O307" s="140"/>
      <c r="P307" s="140"/>
      <c r="Q307" s="140"/>
      <c r="R307" s="140"/>
      <c r="S307" s="140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</row>
    <row r="308" spans="1:44" ht="14.25" x14ac:dyDescent="0.2">
      <c r="A308" s="140"/>
      <c r="B308" s="140"/>
      <c r="C308" s="140"/>
      <c r="D308" s="140"/>
      <c r="E308" s="140"/>
      <c r="F308" s="28"/>
      <c r="G308" s="140"/>
      <c r="H308" s="140"/>
      <c r="I308" s="140"/>
      <c r="J308" s="140"/>
      <c r="K308" s="140"/>
      <c r="L308" s="140"/>
      <c r="M308" s="140"/>
      <c r="N308" s="140"/>
      <c r="O308" s="140"/>
      <c r="P308" s="140"/>
      <c r="Q308" s="140"/>
      <c r="R308" s="140"/>
      <c r="S308" s="140"/>
      <c r="T308" s="140"/>
      <c r="U308" s="140"/>
      <c r="V308" s="140"/>
      <c r="W308" s="140"/>
      <c r="X308" s="140"/>
      <c r="Y308" s="140"/>
      <c r="Z308" s="140"/>
      <c r="AA308" s="140"/>
      <c r="AB308" s="140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</row>
    <row r="309" spans="1:44" ht="14.25" x14ac:dyDescent="0.2">
      <c r="A309" s="140"/>
      <c r="B309" s="140"/>
      <c r="C309" s="140"/>
      <c r="D309" s="140"/>
      <c r="E309" s="140"/>
      <c r="F309" s="28"/>
      <c r="G309" s="140"/>
      <c r="H309" s="140"/>
      <c r="I309" s="140"/>
      <c r="J309" s="140"/>
      <c r="K309" s="140"/>
      <c r="L309" s="140"/>
      <c r="M309" s="140"/>
      <c r="N309" s="140"/>
      <c r="O309" s="140"/>
      <c r="P309" s="140"/>
      <c r="Q309" s="140"/>
      <c r="R309" s="140"/>
      <c r="S309" s="140"/>
      <c r="T309" s="140"/>
      <c r="U309" s="140"/>
      <c r="V309" s="140"/>
      <c r="W309" s="140"/>
      <c r="X309" s="140"/>
      <c r="Y309" s="140"/>
      <c r="Z309" s="140"/>
      <c r="AA309" s="140"/>
      <c r="AB309" s="140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</row>
    <row r="310" spans="1:44" ht="14.25" x14ac:dyDescent="0.2">
      <c r="A310" s="140"/>
      <c r="B310" s="140"/>
      <c r="C310" s="140"/>
      <c r="D310" s="140"/>
      <c r="E310" s="140"/>
      <c r="F310" s="28"/>
      <c r="G310" s="140"/>
      <c r="H310" s="140"/>
      <c r="I310" s="140"/>
      <c r="J310" s="140"/>
      <c r="K310" s="140"/>
      <c r="L310" s="140"/>
      <c r="M310" s="140"/>
      <c r="N310" s="140"/>
      <c r="O310" s="140"/>
      <c r="P310" s="140"/>
      <c r="Q310" s="140"/>
      <c r="R310" s="140"/>
      <c r="S310" s="140"/>
      <c r="T310" s="140"/>
      <c r="U310" s="140"/>
      <c r="V310" s="140"/>
      <c r="W310" s="140"/>
      <c r="X310" s="140"/>
      <c r="Y310" s="140"/>
      <c r="Z310" s="140"/>
      <c r="AA310" s="140"/>
      <c r="AB310" s="140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</row>
    <row r="311" spans="1:44" ht="14.25" x14ac:dyDescent="0.2">
      <c r="A311" s="140"/>
      <c r="B311" s="140"/>
      <c r="C311" s="140"/>
      <c r="D311" s="140"/>
      <c r="E311" s="140"/>
      <c r="F311" s="28"/>
      <c r="G311" s="140"/>
      <c r="H311" s="140"/>
      <c r="I311" s="140"/>
      <c r="J311" s="140"/>
      <c r="K311" s="140"/>
      <c r="L311" s="140"/>
      <c r="M311" s="140"/>
      <c r="N311" s="140"/>
      <c r="O311" s="140"/>
      <c r="P311" s="140"/>
      <c r="Q311" s="140"/>
      <c r="R311" s="140"/>
      <c r="S311" s="140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</row>
    <row r="312" spans="1:44" ht="14.25" x14ac:dyDescent="0.2">
      <c r="A312" s="140"/>
      <c r="B312" s="140"/>
      <c r="C312" s="140"/>
      <c r="D312" s="140"/>
      <c r="E312" s="140"/>
      <c r="F312" s="28"/>
      <c r="G312" s="140"/>
      <c r="H312" s="140"/>
      <c r="I312" s="140"/>
      <c r="J312" s="140"/>
      <c r="K312" s="140"/>
      <c r="L312" s="140"/>
      <c r="M312" s="140"/>
      <c r="N312" s="140"/>
      <c r="O312" s="140"/>
      <c r="P312" s="140"/>
      <c r="Q312" s="140"/>
      <c r="R312" s="140"/>
      <c r="S312" s="140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</row>
    <row r="313" spans="1:44" ht="14.25" x14ac:dyDescent="0.2">
      <c r="A313" s="140"/>
      <c r="B313" s="140"/>
      <c r="C313" s="140"/>
      <c r="D313" s="140"/>
      <c r="E313" s="140"/>
      <c r="F313" s="28"/>
      <c r="G313" s="140"/>
      <c r="H313" s="140"/>
      <c r="I313" s="140"/>
      <c r="J313" s="140"/>
      <c r="K313" s="140"/>
      <c r="L313" s="140"/>
      <c r="M313" s="140"/>
      <c r="N313" s="140"/>
      <c r="O313" s="140"/>
      <c r="P313" s="140"/>
      <c r="Q313" s="140"/>
      <c r="R313" s="140"/>
      <c r="S313" s="140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</row>
    <row r="314" spans="1:44" ht="14.25" x14ac:dyDescent="0.2">
      <c r="A314" s="140"/>
      <c r="B314" s="140"/>
      <c r="C314" s="140"/>
      <c r="D314" s="140"/>
      <c r="E314" s="140"/>
      <c r="F314" s="28"/>
      <c r="G314" s="140"/>
      <c r="H314" s="140"/>
      <c r="I314" s="140"/>
      <c r="J314" s="140"/>
      <c r="K314" s="140"/>
      <c r="L314" s="140"/>
      <c r="M314" s="140"/>
      <c r="N314" s="140"/>
      <c r="O314" s="140"/>
      <c r="P314" s="140"/>
      <c r="Q314" s="140"/>
      <c r="R314" s="140"/>
      <c r="S314" s="140"/>
      <c r="T314" s="140"/>
      <c r="U314" s="140"/>
      <c r="V314" s="140"/>
      <c r="W314" s="140"/>
      <c r="X314" s="140"/>
      <c r="Y314" s="140"/>
      <c r="Z314" s="140"/>
      <c r="AA314" s="140"/>
      <c r="AB314" s="140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</row>
    <row r="315" spans="1:44" ht="14.25" x14ac:dyDescent="0.2">
      <c r="A315" s="140"/>
      <c r="B315" s="140"/>
      <c r="C315" s="140"/>
      <c r="D315" s="140"/>
      <c r="E315" s="140"/>
      <c r="F315" s="28"/>
      <c r="G315" s="140"/>
      <c r="H315" s="140"/>
      <c r="I315" s="140"/>
      <c r="J315" s="140"/>
      <c r="K315" s="140"/>
      <c r="L315" s="140"/>
      <c r="M315" s="140"/>
      <c r="N315" s="140"/>
      <c r="O315" s="140"/>
      <c r="P315" s="140"/>
      <c r="Q315" s="140"/>
      <c r="R315" s="140"/>
      <c r="S315" s="140"/>
      <c r="T315" s="140"/>
      <c r="U315" s="140"/>
      <c r="V315" s="140"/>
      <c r="W315" s="140"/>
      <c r="X315" s="140"/>
      <c r="Y315" s="140"/>
      <c r="Z315" s="140"/>
      <c r="AA315" s="140"/>
      <c r="AB315" s="140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</row>
    <row r="316" spans="1:44" ht="14.25" x14ac:dyDescent="0.2">
      <c r="A316" s="140"/>
      <c r="B316" s="140"/>
      <c r="C316" s="140"/>
      <c r="D316" s="140"/>
      <c r="E316" s="140"/>
      <c r="F316" s="28"/>
      <c r="G316" s="140"/>
      <c r="H316" s="140"/>
      <c r="I316" s="140"/>
      <c r="J316" s="140"/>
      <c r="K316" s="140"/>
      <c r="L316" s="140"/>
      <c r="M316" s="140"/>
      <c r="N316" s="140"/>
      <c r="O316" s="140"/>
      <c r="P316" s="140"/>
      <c r="Q316" s="140"/>
      <c r="R316" s="140"/>
      <c r="S316" s="140"/>
      <c r="T316" s="140"/>
      <c r="U316" s="140"/>
      <c r="V316" s="140"/>
      <c r="W316" s="140"/>
      <c r="X316" s="140"/>
      <c r="Y316" s="140"/>
      <c r="Z316" s="140"/>
      <c r="AA316" s="140"/>
      <c r="AB316" s="140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</row>
    <row r="317" spans="1:44" ht="14.25" x14ac:dyDescent="0.2">
      <c r="A317" s="140"/>
      <c r="B317" s="140"/>
      <c r="C317" s="140"/>
      <c r="D317" s="140"/>
      <c r="E317" s="140"/>
      <c r="F317" s="28"/>
      <c r="G317" s="140"/>
      <c r="H317" s="140"/>
      <c r="I317" s="140"/>
      <c r="J317" s="140"/>
      <c r="K317" s="140"/>
      <c r="L317" s="140"/>
      <c r="M317" s="140"/>
      <c r="N317" s="140"/>
      <c r="O317" s="140"/>
      <c r="P317" s="140"/>
      <c r="Q317" s="140"/>
      <c r="R317" s="140"/>
      <c r="S317" s="140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</row>
    <row r="318" spans="1:44" ht="14.25" x14ac:dyDescent="0.2">
      <c r="A318" s="140"/>
      <c r="B318" s="140"/>
      <c r="C318" s="140"/>
      <c r="D318" s="140"/>
      <c r="E318" s="140"/>
      <c r="F318" s="28"/>
      <c r="G318" s="140"/>
      <c r="H318" s="140"/>
      <c r="I318" s="140"/>
      <c r="J318" s="140"/>
      <c r="K318" s="140"/>
      <c r="L318" s="140"/>
      <c r="M318" s="140"/>
      <c r="N318" s="140"/>
      <c r="O318" s="140"/>
      <c r="P318" s="140"/>
      <c r="Q318" s="140"/>
      <c r="R318" s="140"/>
      <c r="S318" s="140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</row>
    <row r="319" spans="1:44" ht="14.25" x14ac:dyDescent="0.2">
      <c r="A319" s="140"/>
      <c r="B319" s="140"/>
      <c r="C319" s="140"/>
      <c r="D319" s="140"/>
      <c r="E319" s="140"/>
      <c r="F319" s="28"/>
      <c r="G319" s="140"/>
      <c r="H319" s="140"/>
      <c r="I319" s="140"/>
      <c r="J319" s="140"/>
      <c r="K319" s="140"/>
      <c r="L319" s="140"/>
      <c r="M319" s="140"/>
      <c r="N319" s="140"/>
      <c r="O319" s="140"/>
      <c r="P319" s="140"/>
      <c r="Q319" s="140"/>
      <c r="R319" s="140"/>
      <c r="S319" s="140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</row>
    <row r="320" spans="1:44" ht="14.25" x14ac:dyDescent="0.2">
      <c r="A320" s="140"/>
      <c r="B320" s="140"/>
      <c r="C320" s="140"/>
      <c r="D320" s="140"/>
      <c r="E320" s="140"/>
      <c r="F320" s="28"/>
      <c r="G320" s="140"/>
      <c r="H320" s="140"/>
      <c r="I320" s="140"/>
      <c r="J320" s="140"/>
      <c r="K320" s="140"/>
      <c r="L320" s="140"/>
      <c r="M320" s="140"/>
      <c r="N320" s="140"/>
      <c r="O320" s="140"/>
      <c r="P320" s="140"/>
      <c r="Q320" s="140"/>
      <c r="R320" s="140"/>
      <c r="S320" s="140"/>
      <c r="T320" s="140"/>
      <c r="U320" s="140"/>
      <c r="V320" s="140"/>
      <c r="W320" s="140"/>
      <c r="X320" s="140"/>
      <c r="Y320" s="140"/>
      <c r="Z320" s="140"/>
      <c r="AA320" s="140"/>
      <c r="AB320" s="140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</row>
    <row r="321" spans="1:44" ht="14.25" x14ac:dyDescent="0.2">
      <c r="A321" s="140"/>
      <c r="B321" s="140"/>
      <c r="C321" s="140"/>
      <c r="D321" s="140"/>
      <c r="E321" s="140"/>
      <c r="F321" s="28"/>
      <c r="G321" s="140"/>
      <c r="H321" s="140"/>
      <c r="I321" s="140"/>
      <c r="J321" s="140"/>
      <c r="K321" s="140"/>
      <c r="L321" s="140"/>
      <c r="M321" s="140"/>
      <c r="N321" s="140"/>
      <c r="O321" s="140"/>
      <c r="P321" s="140"/>
      <c r="Q321" s="140"/>
      <c r="R321" s="140"/>
      <c r="S321" s="140"/>
      <c r="T321" s="140"/>
      <c r="U321" s="140"/>
      <c r="V321" s="140"/>
      <c r="W321" s="140"/>
      <c r="X321" s="140"/>
      <c r="Y321" s="140"/>
      <c r="Z321" s="140"/>
      <c r="AA321" s="140"/>
      <c r="AB321" s="140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</row>
    <row r="322" spans="1:44" ht="14.25" x14ac:dyDescent="0.2">
      <c r="A322" s="140"/>
      <c r="B322" s="140"/>
      <c r="C322" s="140"/>
      <c r="D322" s="140"/>
      <c r="E322" s="140"/>
      <c r="F322" s="28"/>
      <c r="G322" s="140"/>
      <c r="H322" s="140"/>
      <c r="I322" s="140"/>
      <c r="J322" s="140"/>
      <c r="K322" s="140"/>
      <c r="L322" s="140"/>
      <c r="M322" s="140"/>
      <c r="N322" s="140"/>
      <c r="O322" s="140"/>
      <c r="P322" s="140"/>
      <c r="Q322" s="140"/>
      <c r="R322" s="140"/>
      <c r="S322" s="140"/>
      <c r="T322" s="140"/>
      <c r="U322" s="140"/>
      <c r="V322" s="140"/>
      <c r="W322" s="140"/>
      <c r="X322" s="140"/>
      <c r="Y322" s="140"/>
      <c r="Z322" s="140"/>
      <c r="AA322" s="140"/>
      <c r="AB322" s="140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</row>
    <row r="323" spans="1:44" ht="14.25" x14ac:dyDescent="0.2">
      <c r="A323" s="140"/>
      <c r="B323" s="140"/>
      <c r="C323" s="140"/>
      <c r="D323" s="140"/>
      <c r="E323" s="140"/>
      <c r="F323" s="28"/>
      <c r="G323" s="140"/>
      <c r="H323" s="140"/>
      <c r="I323" s="140"/>
      <c r="J323" s="140"/>
      <c r="K323" s="140"/>
      <c r="L323" s="140"/>
      <c r="M323" s="140"/>
      <c r="N323" s="140"/>
      <c r="O323" s="140"/>
      <c r="P323" s="140"/>
      <c r="Q323" s="140"/>
      <c r="R323" s="140"/>
      <c r="S323" s="140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</row>
    <row r="324" spans="1:44" ht="14.25" x14ac:dyDescent="0.2">
      <c r="A324" s="140"/>
      <c r="B324" s="140"/>
      <c r="C324" s="140"/>
      <c r="D324" s="140"/>
      <c r="E324" s="140"/>
      <c r="F324" s="28"/>
      <c r="G324" s="140"/>
      <c r="H324" s="140"/>
      <c r="I324" s="140"/>
      <c r="J324" s="140"/>
      <c r="K324" s="140"/>
      <c r="L324" s="140"/>
      <c r="M324" s="140"/>
      <c r="N324" s="140"/>
      <c r="O324" s="140"/>
      <c r="P324" s="140"/>
      <c r="Q324" s="140"/>
      <c r="R324" s="140"/>
      <c r="S324" s="140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</row>
    <row r="325" spans="1:44" ht="14.25" x14ac:dyDescent="0.2">
      <c r="A325" s="140"/>
      <c r="B325" s="140"/>
      <c r="C325" s="140"/>
      <c r="D325" s="140"/>
      <c r="E325" s="140"/>
      <c r="F325" s="28"/>
      <c r="G325" s="140"/>
      <c r="H325" s="140"/>
      <c r="I325" s="140"/>
      <c r="J325" s="140"/>
      <c r="K325" s="140"/>
      <c r="L325" s="140"/>
      <c r="M325" s="140"/>
      <c r="N325" s="140"/>
      <c r="O325" s="140"/>
      <c r="P325" s="140"/>
      <c r="Q325" s="140"/>
      <c r="R325" s="140"/>
      <c r="S325" s="140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</row>
    <row r="326" spans="1:44" ht="14.25" x14ac:dyDescent="0.2">
      <c r="A326" s="140"/>
      <c r="B326" s="140"/>
      <c r="C326" s="140"/>
      <c r="D326" s="140"/>
      <c r="E326" s="140"/>
      <c r="F326" s="28"/>
      <c r="G326" s="140"/>
      <c r="H326" s="140"/>
      <c r="I326" s="140"/>
      <c r="J326" s="140"/>
      <c r="K326" s="140"/>
      <c r="L326" s="140"/>
      <c r="M326" s="140"/>
      <c r="N326" s="140"/>
      <c r="O326" s="140"/>
      <c r="P326" s="140"/>
      <c r="Q326" s="140"/>
      <c r="R326" s="140"/>
      <c r="S326" s="140"/>
      <c r="T326" s="140"/>
      <c r="U326" s="140"/>
      <c r="V326" s="140"/>
      <c r="W326" s="140"/>
      <c r="X326" s="140"/>
      <c r="Y326" s="140"/>
      <c r="Z326" s="140"/>
      <c r="AA326" s="140"/>
      <c r="AB326" s="140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</row>
    <row r="327" spans="1:44" ht="14.25" x14ac:dyDescent="0.2">
      <c r="A327" s="140"/>
      <c r="B327" s="140"/>
      <c r="C327" s="140"/>
      <c r="D327" s="140"/>
      <c r="E327" s="140"/>
      <c r="F327" s="28"/>
      <c r="G327" s="140"/>
      <c r="H327" s="140"/>
      <c r="I327" s="140"/>
      <c r="J327" s="140"/>
      <c r="K327" s="140"/>
      <c r="L327" s="140"/>
      <c r="M327" s="140"/>
      <c r="N327" s="140"/>
      <c r="O327" s="140"/>
      <c r="P327" s="140"/>
      <c r="Q327" s="140"/>
      <c r="R327" s="140"/>
      <c r="S327" s="140"/>
      <c r="T327" s="140"/>
      <c r="U327" s="140"/>
      <c r="V327" s="140"/>
      <c r="W327" s="140"/>
      <c r="X327" s="140"/>
      <c r="Y327" s="140"/>
      <c r="Z327" s="140"/>
      <c r="AA327" s="140"/>
      <c r="AB327" s="140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</row>
    <row r="328" spans="1:44" ht="14.25" x14ac:dyDescent="0.2">
      <c r="A328" s="140"/>
      <c r="B328" s="140"/>
      <c r="C328" s="140"/>
      <c r="D328" s="140"/>
      <c r="E328" s="140"/>
      <c r="F328" s="28"/>
      <c r="G328" s="140"/>
      <c r="H328" s="140"/>
      <c r="I328" s="140"/>
      <c r="J328" s="140"/>
      <c r="K328" s="140"/>
      <c r="L328" s="140"/>
      <c r="M328" s="140"/>
      <c r="N328" s="140"/>
      <c r="O328" s="140"/>
      <c r="P328" s="140"/>
      <c r="Q328" s="140"/>
      <c r="R328" s="140"/>
      <c r="S328" s="140"/>
      <c r="T328" s="140"/>
      <c r="U328" s="140"/>
      <c r="V328" s="140"/>
      <c r="W328" s="140"/>
      <c r="X328" s="140"/>
      <c r="Y328" s="140"/>
      <c r="Z328" s="140"/>
      <c r="AA328" s="140"/>
      <c r="AB328" s="140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</row>
    <row r="329" spans="1:44" ht="14.25" x14ac:dyDescent="0.2">
      <c r="A329" s="140"/>
      <c r="B329" s="140"/>
      <c r="C329" s="140"/>
      <c r="D329" s="140"/>
      <c r="E329" s="140"/>
      <c r="F329" s="28"/>
      <c r="G329" s="140"/>
      <c r="H329" s="140"/>
      <c r="I329" s="140"/>
      <c r="J329" s="140"/>
      <c r="K329" s="140"/>
      <c r="L329" s="140"/>
      <c r="M329" s="140"/>
      <c r="N329" s="140"/>
      <c r="O329" s="140"/>
      <c r="P329" s="140"/>
      <c r="Q329" s="140"/>
      <c r="R329" s="140"/>
      <c r="S329" s="140"/>
      <c r="T329" s="140"/>
      <c r="U329" s="140"/>
      <c r="V329" s="140"/>
      <c r="W329" s="140"/>
      <c r="X329" s="140"/>
      <c r="Y329" s="140"/>
      <c r="Z329" s="140"/>
      <c r="AA329" s="140"/>
      <c r="AB329" s="140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</row>
    <row r="330" spans="1:44" ht="14.25" x14ac:dyDescent="0.2">
      <c r="A330" s="140"/>
      <c r="B330" s="140"/>
      <c r="C330" s="140"/>
      <c r="D330" s="140"/>
      <c r="E330" s="140"/>
      <c r="F330" s="28"/>
      <c r="G330" s="140"/>
      <c r="H330" s="140"/>
      <c r="I330" s="140"/>
      <c r="J330" s="140"/>
      <c r="K330" s="140"/>
      <c r="L330" s="140"/>
      <c r="M330" s="140"/>
      <c r="N330" s="140"/>
      <c r="O330" s="140"/>
      <c r="P330" s="140"/>
      <c r="Q330" s="140"/>
      <c r="R330" s="140"/>
      <c r="S330" s="140"/>
      <c r="T330" s="140"/>
      <c r="U330" s="140"/>
      <c r="V330" s="140"/>
      <c r="W330" s="140"/>
      <c r="X330" s="140"/>
      <c r="Y330" s="140"/>
      <c r="Z330" s="140"/>
      <c r="AA330" s="140"/>
      <c r="AB330" s="140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</row>
    <row r="331" spans="1:44" ht="14.25" x14ac:dyDescent="0.2">
      <c r="A331" s="140"/>
      <c r="B331" s="140"/>
      <c r="C331" s="140"/>
      <c r="D331" s="140"/>
      <c r="E331" s="140"/>
      <c r="F331" s="28"/>
      <c r="G331" s="140"/>
      <c r="H331" s="140"/>
      <c r="I331" s="140"/>
      <c r="J331" s="140"/>
      <c r="K331" s="140"/>
      <c r="L331" s="140"/>
      <c r="M331" s="140"/>
      <c r="N331" s="140"/>
      <c r="O331" s="140"/>
      <c r="P331" s="140"/>
      <c r="Q331" s="140"/>
      <c r="R331" s="140"/>
      <c r="S331" s="140"/>
      <c r="T331" s="140"/>
      <c r="U331" s="140"/>
      <c r="V331" s="140"/>
      <c r="W331" s="140"/>
      <c r="X331" s="140"/>
      <c r="Y331" s="140"/>
      <c r="Z331" s="140"/>
      <c r="AA331" s="140"/>
      <c r="AB331" s="140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</row>
    <row r="332" spans="1:44" ht="14.25" x14ac:dyDescent="0.2">
      <c r="A332" s="140"/>
      <c r="B332" s="140"/>
      <c r="C332" s="140"/>
      <c r="D332" s="140"/>
      <c r="E332" s="140"/>
      <c r="F332" s="28"/>
      <c r="G332" s="140"/>
      <c r="H332" s="140"/>
      <c r="I332" s="140"/>
      <c r="J332" s="140"/>
      <c r="K332" s="140"/>
      <c r="L332" s="140"/>
      <c r="M332" s="140"/>
      <c r="N332" s="140"/>
      <c r="O332" s="140"/>
      <c r="P332" s="140"/>
      <c r="Q332" s="140"/>
      <c r="R332" s="140"/>
      <c r="S332" s="140"/>
      <c r="T332" s="140"/>
      <c r="U332" s="140"/>
      <c r="V332" s="140"/>
      <c r="W332" s="140"/>
      <c r="X332" s="140"/>
      <c r="Y332" s="140"/>
      <c r="Z332" s="140"/>
      <c r="AA332" s="140"/>
      <c r="AB332" s="140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</row>
    <row r="333" spans="1:44" ht="14.25" x14ac:dyDescent="0.2">
      <c r="A333" s="140"/>
      <c r="B333" s="140"/>
      <c r="C333" s="140"/>
      <c r="D333" s="140"/>
      <c r="E333" s="140"/>
      <c r="F333" s="28"/>
      <c r="G333" s="140"/>
      <c r="H333" s="140"/>
      <c r="I333" s="140"/>
      <c r="J333" s="140"/>
      <c r="K333" s="140"/>
      <c r="L333" s="140"/>
      <c r="M333" s="140"/>
      <c r="N333" s="140"/>
      <c r="O333" s="140"/>
      <c r="P333" s="140"/>
      <c r="Q333" s="140"/>
      <c r="R333" s="140"/>
      <c r="S333" s="140"/>
      <c r="T333" s="140"/>
      <c r="U333" s="140"/>
      <c r="V333" s="140"/>
      <c r="W333" s="140"/>
      <c r="X333" s="140"/>
      <c r="Y333" s="140"/>
      <c r="Z333" s="140"/>
      <c r="AA333" s="140"/>
      <c r="AB333" s="140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</row>
    <row r="334" spans="1:44" ht="14.25" x14ac:dyDescent="0.2">
      <c r="A334" s="140"/>
      <c r="B334" s="140"/>
      <c r="C334" s="140"/>
      <c r="D334" s="140"/>
      <c r="E334" s="140"/>
      <c r="F334" s="28"/>
      <c r="G334" s="140"/>
      <c r="H334" s="140"/>
      <c r="I334" s="140"/>
      <c r="J334" s="140"/>
      <c r="K334" s="140"/>
      <c r="L334" s="140"/>
      <c r="M334" s="140"/>
      <c r="N334" s="140"/>
      <c r="O334" s="140"/>
      <c r="P334" s="140"/>
      <c r="Q334" s="140"/>
      <c r="R334" s="140"/>
      <c r="S334" s="140"/>
      <c r="T334" s="140"/>
      <c r="U334" s="140"/>
      <c r="V334" s="140"/>
      <c r="W334" s="140"/>
      <c r="X334" s="140"/>
      <c r="Y334" s="140"/>
      <c r="Z334" s="140"/>
      <c r="AA334" s="140"/>
      <c r="AB334" s="140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</row>
    <row r="335" spans="1:44" ht="14.25" x14ac:dyDescent="0.2">
      <c r="A335" s="140"/>
      <c r="B335" s="140"/>
      <c r="C335" s="140"/>
      <c r="D335" s="140"/>
      <c r="E335" s="140"/>
      <c r="F335" s="28"/>
      <c r="G335" s="140"/>
      <c r="H335" s="140"/>
      <c r="I335" s="140"/>
      <c r="J335" s="140"/>
      <c r="K335" s="140"/>
      <c r="L335" s="140"/>
      <c r="M335" s="140"/>
      <c r="N335" s="140"/>
      <c r="O335" s="140"/>
      <c r="P335" s="140"/>
      <c r="Q335" s="140"/>
      <c r="R335" s="140"/>
      <c r="S335" s="140"/>
      <c r="T335" s="140"/>
      <c r="U335" s="140"/>
      <c r="V335" s="140"/>
      <c r="W335" s="140"/>
      <c r="X335" s="140"/>
      <c r="Y335" s="140"/>
      <c r="Z335" s="140"/>
      <c r="AA335" s="140"/>
      <c r="AB335" s="140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</row>
    <row r="336" spans="1:44" ht="14.25" x14ac:dyDescent="0.2">
      <c r="A336" s="140"/>
      <c r="B336" s="140"/>
      <c r="C336" s="140"/>
      <c r="D336" s="140"/>
      <c r="E336" s="140"/>
      <c r="F336" s="28"/>
      <c r="G336" s="140"/>
      <c r="H336" s="140"/>
      <c r="I336" s="140"/>
      <c r="J336" s="140"/>
      <c r="K336" s="140"/>
      <c r="L336" s="140"/>
      <c r="M336" s="140"/>
      <c r="N336" s="140"/>
      <c r="O336" s="140"/>
      <c r="P336" s="140"/>
      <c r="Q336" s="140"/>
      <c r="R336" s="140"/>
      <c r="S336" s="140"/>
      <c r="T336" s="140"/>
      <c r="U336" s="140"/>
      <c r="V336" s="140"/>
      <c r="W336" s="140"/>
      <c r="X336" s="140"/>
      <c r="Y336" s="140"/>
      <c r="Z336" s="140"/>
      <c r="AA336" s="140"/>
      <c r="AB336" s="140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</row>
    <row r="337" spans="1:44" ht="14.25" x14ac:dyDescent="0.2">
      <c r="A337" s="140"/>
      <c r="B337" s="140"/>
      <c r="C337" s="140"/>
      <c r="D337" s="140"/>
      <c r="E337" s="140"/>
      <c r="F337" s="28"/>
      <c r="G337" s="140"/>
      <c r="H337" s="140"/>
      <c r="I337" s="140"/>
      <c r="J337" s="140"/>
      <c r="K337" s="140"/>
      <c r="L337" s="140"/>
      <c r="M337" s="140"/>
      <c r="N337" s="140"/>
      <c r="O337" s="140"/>
      <c r="P337" s="140"/>
      <c r="Q337" s="140"/>
      <c r="R337" s="140"/>
      <c r="S337" s="140"/>
      <c r="T337" s="140"/>
      <c r="U337" s="140"/>
      <c r="V337" s="140"/>
      <c r="W337" s="140"/>
      <c r="X337" s="140"/>
      <c r="Y337" s="140"/>
      <c r="Z337" s="140"/>
      <c r="AA337" s="140"/>
      <c r="AB337" s="140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</row>
    <row r="338" spans="1:44" ht="14.25" x14ac:dyDescent="0.2">
      <c r="A338" s="140"/>
      <c r="B338" s="140"/>
      <c r="C338" s="140"/>
      <c r="D338" s="140"/>
      <c r="E338" s="140"/>
      <c r="F338" s="28"/>
      <c r="G338" s="140"/>
      <c r="H338" s="140"/>
      <c r="I338" s="140"/>
      <c r="J338" s="140"/>
      <c r="K338" s="140"/>
      <c r="L338" s="140"/>
      <c r="M338" s="140"/>
      <c r="N338" s="140"/>
      <c r="O338" s="140"/>
      <c r="P338" s="140"/>
      <c r="Q338" s="140"/>
      <c r="R338" s="140"/>
      <c r="S338" s="140"/>
      <c r="T338" s="140"/>
      <c r="U338" s="140"/>
      <c r="V338" s="140"/>
      <c r="W338" s="140"/>
      <c r="X338" s="140"/>
      <c r="Y338" s="140"/>
      <c r="Z338" s="140"/>
      <c r="AA338" s="140"/>
      <c r="AB338" s="140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</row>
    <row r="339" spans="1:44" ht="14.25" x14ac:dyDescent="0.2">
      <c r="A339" s="140"/>
      <c r="B339" s="140"/>
      <c r="C339" s="140"/>
      <c r="D339" s="140"/>
      <c r="E339" s="140"/>
      <c r="F339" s="28"/>
      <c r="G339" s="140"/>
      <c r="H339" s="140"/>
      <c r="I339" s="140"/>
      <c r="J339" s="140"/>
      <c r="K339" s="140"/>
      <c r="L339" s="140"/>
      <c r="M339" s="140"/>
      <c r="N339" s="140"/>
      <c r="O339" s="140"/>
      <c r="P339" s="140"/>
      <c r="Q339" s="140"/>
      <c r="R339" s="140"/>
      <c r="S339" s="140"/>
      <c r="T339" s="140"/>
      <c r="U339" s="140"/>
      <c r="V339" s="140"/>
      <c r="W339" s="140"/>
      <c r="X339" s="140"/>
      <c r="Y339" s="140"/>
      <c r="Z339" s="140"/>
      <c r="AA339" s="140"/>
      <c r="AB339" s="140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</row>
    <row r="340" spans="1:44" ht="14.25" x14ac:dyDescent="0.2">
      <c r="A340" s="140"/>
      <c r="B340" s="140"/>
      <c r="C340" s="140"/>
      <c r="D340" s="140"/>
      <c r="E340" s="140"/>
      <c r="F340" s="28"/>
      <c r="G340" s="140"/>
      <c r="H340" s="140"/>
      <c r="I340" s="140"/>
      <c r="J340" s="140"/>
      <c r="K340" s="140"/>
      <c r="L340" s="140"/>
      <c r="M340" s="140"/>
      <c r="N340" s="140"/>
      <c r="O340" s="140"/>
      <c r="P340" s="140"/>
      <c r="Q340" s="140"/>
      <c r="R340" s="140"/>
      <c r="S340" s="140"/>
      <c r="T340" s="140"/>
      <c r="U340" s="140"/>
      <c r="V340" s="140"/>
      <c r="W340" s="140"/>
      <c r="X340" s="140"/>
      <c r="Y340" s="140"/>
      <c r="Z340" s="140"/>
      <c r="AA340" s="140"/>
      <c r="AB340" s="140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</row>
    <row r="341" spans="1:44" ht="14.25" x14ac:dyDescent="0.2">
      <c r="A341" s="140"/>
      <c r="B341" s="140"/>
      <c r="C341" s="140"/>
      <c r="D341" s="140"/>
      <c r="E341" s="140"/>
      <c r="F341" s="28"/>
      <c r="G341" s="140"/>
      <c r="H341" s="140"/>
      <c r="I341" s="140"/>
      <c r="J341" s="140"/>
      <c r="K341" s="140"/>
      <c r="L341" s="140"/>
      <c r="M341" s="140"/>
      <c r="N341" s="140"/>
      <c r="O341" s="140"/>
      <c r="P341" s="140"/>
      <c r="Q341" s="140"/>
      <c r="R341" s="140"/>
      <c r="S341" s="140"/>
      <c r="T341" s="140"/>
      <c r="U341" s="140"/>
      <c r="V341" s="140"/>
      <c r="W341" s="140"/>
      <c r="X341" s="140"/>
      <c r="Y341" s="140"/>
      <c r="Z341" s="140"/>
      <c r="AA341" s="140"/>
      <c r="AB341" s="140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</row>
    <row r="342" spans="1:44" ht="14.25" x14ac:dyDescent="0.2">
      <c r="A342" s="140"/>
      <c r="B342" s="140"/>
      <c r="C342" s="140"/>
      <c r="D342" s="140"/>
      <c r="E342" s="140"/>
      <c r="F342" s="28"/>
      <c r="G342" s="140"/>
      <c r="H342" s="140"/>
      <c r="I342" s="140"/>
      <c r="J342" s="140"/>
      <c r="K342" s="140"/>
      <c r="L342" s="140"/>
      <c r="M342" s="140"/>
      <c r="N342" s="140"/>
      <c r="O342" s="140"/>
      <c r="P342" s="140"/>
      <c r="Q342" s="140"/>
      <c r="R342" s="140"/>
      <c r="S342" s="140"/>
      <c r="T342" s="140"/>
      <c r="U342" s="140"/>
      <c r="V342" s="140"/>
      <c r="W342" s="140"/>
      <c r="X342" s="140"/>
      <c r="Y342" s="140"/>
      <c r="Z342" s="140"/>
      <c r="AA342" s="140"/>
      <c r="AB342" s="140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</row>
    <row r="343" spans="1:44" ht="14.25" x14ac:dyDescent="0.2">
      <c r="A343" s="140"/>
      <c r="B343" s="140"/>
      <c r="C343" s="140"/>
      <c r="D343" s="140"/>
      <c r="E343" s="140"/>
      <c r="F343" s="28"/>
      <c r="G343" s="140"/>
      <c r="H343" s="140"/>
      <c r="I343" s="140"/>
      <c r="J343" s="140"/>
      <c r="K343" s="140"/>
      <c r="L343" s="140"/>
      <c r="M343" s="140"/>
      <c r="N343" s="140"/>
      <c r="O343" s="140"/>
      <c r="P343" s="140"/>
      <c r="Q343" s="140"/>
      <c r="R343" s="140"/>
      <c r="S343" s="140"/>
      <c r="T343" s="140"/>
      <c r="U343" s="140"/>
      <c r="V343" s="140"/>
      <c r="W343" s="140"/>
      <c r="X343" s="140"/>
      <c r="Y343" s="140"/>
      <c r="Z343" s="140"/>
      <c r="AA343" s="140"/>
      <c r="AB343" s="140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</row>
    <row r="344" spans="1:44" ht="14.25" x14ac:dyDescent="0.2">
      <c r="A344" s="140"/>
      <c r="B344" s="140"/>
      <c r="C344" s="140"/>
      <c r="D344" s="140"/>
      <c r="E344" s="140"/>
      <c r="F344" s="28"/>
      <c r="G344" s="140"/>
      <c r="H344" s="140"/>
      <c r="I344" s="140"/>
      <c r="J344" s="140"/>
      <c r="K344" s="140"/>
      <c r="L344" s="140"/>
      <c r="M344" s="140"/>
      <c r="N344" s="140"/>
      <c r="O344" s="140"/>
      <c r="P344" s="140"/>
      <c r="Q344" s="140"/>
      <c r="R344" s="140"/>
      <c r="S344" s="140"/>
      <c r="T344" s="140"/>
      <c r="U344" s="140"/>
      <c r="V344" s="140"/>
      <c r="W344" s="140"/>
      <c r="X344" s="140"/>
      <c r="Y344" s="140"/>
      <c r="Z344" s="140"/>
      <c r="AA344" s="140"/>
      <c r="AB344" s="140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</row>
    <row r="345" spans="1:44" ht="14.25" x14ac:dyDescent="0.2">
      <c r="A345" s="140"/>
      <c r="B345" s="140"/>
      <c r="C345" s="140"/>
      <c r="D345" s="140"/>
      <c r="E345" s="140"/>
      <c r="F345" s="28"/>
      <c r="G345" s="140"/>
      <c r="H345" s="140"/>
      <c r="I345" s="140"/>
      <c r="J345" s="140"/>
      <c r="K345" s="140"/>
      <c r="L345" s="140"/>
      <c r="M345" s="140"/>
      <c r="N345" s="140"/>
      <c r="O345" s="140"/>
      <c r="P345" s="140"/>
      <c r="Q345" s="140"/>
      <c r="R345" s="140"/>
      <c r="S345" s="140"/>
      <c r="T345" s="140"/>
      <c r="U345" s="140"/>
      <c r="V345" s="140"/>
      <c r="W345" s="140"/>
      <c r="X345" s="140"/>
      <c r="Y345" s="140"/>
      <c r="Z345" s="140"/>
      <c r="AA345" s="140"/>
      <c r="AB345" s="140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</row>
    <row r="346" spans="1:44" ht="14.25" x14ac:dyDescent="0.2">
      <c r="A346" s="140"/>
      <c r="B346" s="140"/>
      <c r="C346" s="140"/>
      <c r="D346" s="140"/>
      <c r="E346" s="140"/>
      <c r="F346" s="28"/>
      <c r="G346" s="140"/>
      <c r="H346" s="140"/>
      <c r="I346" s="140"/>
      <c r="J346" s="140"/>
      <c r="K346" s="140"/>
      <c r="L346" s="140"/>
      <c r="M346" s="140"/>
      <c r="N346" s="140"/>
      <c r="O346" s="140"/>
      <c r="P346" s="140"/>
      <c r="Q346" s="140"/>
      <c r="R346" s="140"/>
      <c r="S346" s="140"/>
      <c r="T346" s="140"/>
      <c r="U346" s="140"/>
      <c r="V346" s="140"/>
      <c r="W346" s="140"/>
      <c r="X346" s="140"/>
      <c r="Y346" s="140"/>
      <c r="Z346" s="140"/>
      <c r="AA346" s="140"/>
      <c r="AB346" s="140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</row>
    <row r="347" spans="1:44" ht="14.25" x14ac:dyDescent="0.2">
      <c r="A347" s="140"/>
      <c r="B347" s="140"/>
      <c r="C347" s="140"/>
      <c r="D347" s="140"/>
      <c r="E347" s="140"/>
      <c r="F347" s="28"/>
      <c r="G347" s="140"/>
      <c r="H347" s="140"/>
      <c r="I347" s="140"/>
      <c r="J347" s="140"/>
      <c r="K347" s="140"/>
      <c r="L347" s="140"/>
      <c r="M347" s="140"/>
      <c r="N347" s="140"/>
      <c r="O347" s="140"/>
      <c r="P347" s="140"/>
      <c r="Q347" s="140"/>
      <c r="R347" s="140"/>
      <c r="S347" s="140"/>
      <c r="T347" s="140"/>
      <c r="U347" s="140"/>
      <c r="V347" s="140"/>
      <c r="W347" s="140"/>
      <c r="X347" s="140"/>
      <c r="Y347" s="140"/>
      <c r="Z347" s="140"/>
      <c r="AA347" s="140"/>
      <c r="AB347" s="140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</row>
    <row r="348" spans="1:44" ht="14.25" x14ac:dyDescent="0.2">
      <c r="A348" s="140"/>
      <c r="B348" s="140"/>
      <c r="C348" s="140"/>
      <c r="D348" s="140"/>
      <c r="E348" s="140"/>
      <c r="F348" s="28"/>
      <c r="G348" s="140"/>
      <c r="H348" s="140"/>
      <c r="I348" s="140"/>
      <c r="J348" s="140"/>
      <c r="K348" s="140"/>
      <c r="L348" s="140"/>
      <c r="M348" s="140"/>
      <c r="N348" s="140"/>
      <c r="O348" s="140"/>
      <c r="P348" s="140"/>
      <c r="Q348" s="140"/>
      <c r="R348" s="140"/>
      <c r="S348" s="140"/>
      <c r="T348" s="140"/>
      <c r="U348" s="140"/>
      <c r="V348" s="140"/>
      <c r="W348" s="140"/>
      <c r="X348" s="140"/>
      <c r="Y348" s="140"/>
      <c r="Z348" s="140"/>
      <c r="AA348" s="140"/>
      <c r="AB348" s="140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</row>
    <row r="349" spans="1:44" ht="14.25" x14ac:dyDescent="0.2">
      <c r="A349" s="140"/>
      <c r="B349" s="140"/>
      <c r="C349" s="140"/>
      <c r="D349" s="140"/>
      <c r="E349" s="140"/>
      <c r="F349" s="28"/>
      <c r="G349" s="140"/>
      <c r="H349" s="140"/>
      <c r="I349" s="140"/>
      <c r="J349" s="140"/>
      <c r="K349" s="140"/>
      <c r="L349" s="140"/>
      <c r="M349" s="140"/>
      <c r="N349" s="140"/>
      <c r="O349" s="140"/>
      <c r="P349" s="140"/>
      <c r="Q349" s="140"/>
      <c r="R349" s="140"/>
      <c r="S349" s="140"/>
      <c r="T349" s="140"/>
      <c r="U349" s="140"/>
      <c r="V349" s="140"/>
      <c r="W349" s="140"/>
      <c r="X349" s="140"/>
      <c r="Y349" s="140"/>
      <c r="Z349" s="140"/>
      <c r="AA349" s="140"/>
      <c r="AB349" s="140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</row>
    <row r="350" spans="1:44" ht="14.25" x14ac:dyDescent="0.2">
      <c r="A350" s="140"/>
      <c r="B350" s="140"/>
      <c r="C350" s="140"/>
      <c r="D350" s="140"/>
      <c r="E350" s="140"/>
      <c r="F350" s="28"/>
      <c r="G350" s="140"/>
      <c r="H350" s="140"/>
      <c r="I350" s="140"/>
      <c r="J350" s="140"/>
      <c r="K350" s="140"/>
      <c r="L350" s="140"/>
      <c r="M350" s="140"/>
      <c r="N350" s="140"/>
      <c r="O350" s="140"/>
      <c r="P350" s="140"/>
      <c r="Q350" s="140"/>
      <c r="R350" s="140"/>
      <c r="S350" s="140"/>
      <c r="T350" s="140"/>
      <c r="U350" s="140"/>
      <c r="V350" s="140"/>
      <c r="W350" s="140"/>
      <c r="X350" s="140"/>
      <c r="Y350" s="140"/>
      <c r="Z350" s="140"/>
      <c r="AA350" s="140"/>
      <c r="AB350" s="140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</row>
    <row r="351" spans="1:44" ht="14.25" x14ac:dyDescent="0.2">
      <c r="A351" s="140"/>
      <c r="B351" s="140"/>
      <c r="C351" s="140"/>
      <c r="D351" s="140"/>
      <c r="E351" s="140"/>
      <c r="F351" s="28"/>
      <c r="G351" s="140"/>
      <c r="H351" s="140"/>
      <c r="I351" s="140"/>
      <c r="J351" s="140"/>
      <c r="K351" s="140"/>
      <c r="L351" s="140"/>
      <c r="M351" s="140"/>
      <c r="N351" s="140"/>
      <c r="O351" s="140"/>
      <c r="P351" s="140"/>
      <c r="Q351" s="140"/>
      <c r="R351" s="140"/>
      <c r="S351" s="140"/>
      <c r="T351" s="140"/>
      <c r="U351" s="140"/>
      <c r="V351" s="140"/>
      <c r="W351" s="140"/>
      <c r="X351" s="140"/>
      <c r="Y351" s="140"/>
      <c r="Z351" s="140"/>
      <c r="AA351" s="140"/>
      <c r="AB351" s="140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</row>
    <row r="352" spans="1:44" ht="14.25" x14ac:dyDescent="0.2">
      <c r="A352" s="140"/>
      <c r="B352" s="140"/>
      <c r="C352" s="140"/>
      <c r="D352" s="140"/>
      <c r="E352" s="140"/>
      <c r="F352" s="28"/>
      <c r="G352" s="140"/>
      <c r="H352" s="140"/>
      <c r="I352" s="140"/>
      <c r="J352" s="140"/>
      <c r="K352" s="140"/>
      <c r="L352" s="140"/>
      <c r="M352" s="140"/>
      <c r="N352" s="140"/>
      <c r="O352" s="140"/>
      <c r="P352" s="140"/>
      <c r="Q352" s="140"/>
      <c r="R352" s="140"/>
      <c r="S352" s="140"/>
      <c r="T352" s="140"/>
      <c r="U352" s="140"/>
      <c r="V352" s="140"/>
      <c r="W352" s="140"/>
      <c r="X352" s="140"/>
      <c r="Y352" s="140"/>
      <c r="Z352" s="140"/>
      <c r="AA352" s="140"/>
      <c r="AB352" s="140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</row>
    <row r="353" spans="1:44" ht="14.25" x14ac:dyDescent="0.2">
      <c r="A353" s="140"/>
      <c r="B353" s="140"/>
      <c r="C353" s="140"/>
      <c r="D353" s="140"/>
      <c r="E353" s="140"/>
      <c r="F353" s="28"/>
      <c r="G353" s="140"/>
      <c r="H353" s="140"/>
      <c r="I353" s="140"/>
      <c r="J353" s="140"/>
      <c r="K353" s="140"/>
      <c r="L353" s="140"/>
      <c r="M353" s="140"/>
      <c r="N353" s="140"/>
      <c r="O353" s="140"/>
      <c r="P353" s="140"/>
      <c r="Q353" s="140"/>
      <c r="R353" s="140"/>
      <c r="S353" s="140"/>
      <c r="T353" s="140"/>
      <c r="U353" s="140"/>
      <c r="V353" s="140"/>
      <c r="W353" s="140"/>
      <c r="X353" s="140"/>
      <c r="Y353" s="140"/>
      <c r="Z353" s="140"/>
      <c r="AA353" s="140"/>
      <c r="AB353" s="140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</row>
    <row r="354" spans="1:44" ht="14.25" x14ac:dyDescent="0.2">
      <c r="A354" s="140"/>
      <c r="B354" s="140"/>
      <c r="C354" s="140"/>
      <c r="D354" s="140"/>
      <c r="E354" s="140"/>
      <c r="F354" s="28"/>
      <c r="G354" s="140"/>
      <c r="H354" s="140"/>
      <c r="I354" s="140"/>
      <c r="J354" s="140"/>
      <c r="K354" s="140"/>
      <c r="L354" s="140"/>
      <c r="M354" s="140"/>
      <c r="N354" s="140"/>
      <c r="O354" s="140"/>
      <c r="P354" s="140"/>
      <c r="Q354" s="140"/>
      <c r="R354" s="140"/>
      <c r="S354" s="140"/>
      <c r="T354" s="140"/>
      <c r="U354" s="140"/>
      <c r="V354" s="140"/>
      <c r="W354" s="140"/>
      <c r="X354" s="140"/>
      <c r="Y354" s="140"/>
      <c r="Z354" s="140"/>
      <c r="AA354" s="140"/>
      <c r="AB354" s="140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</row>
    <row r="355" spans="1:44" ht="14.25" x14ac:dyDescent="0.2">
      <c r="A355" s="140"/>
      <c r="B355" s="140"/>
      <c r="C355" s="140"/>
      <c r="D355" s="140"/>
      <c r="E355" s="140"/>
      <c r="F355" s="28"/>
      <c r="G355" s="140"/>
      <c r="H355" s="140"/>
      <c r="I355" s="140"/>
      <c r="J355" s="140"/>
      <c r="K355" s="140"/>
      <c r="L355" s="140"/>
      <c r="M355" s="140"/>
      <c r="N355" s="140"/>
      <c r="O355" s="140"/>
      <c r="P355" s="140"/>
      <c r="Q355" s="140"/>
      <c r="R355" s="140"/>
      <c r="S355" s="140"/>
      <c r="T355" s="140"/>
      <c r="U355" s="140"/>
      <c r="V355" s="140"/>
      <c r="W355" s="140"/>
      <c r="X355" s="140"/>
      <c r="Y355" s="140"/>
      <c r="Z355" s="140"/>
      <c r="AA355" s="140"/>
      <c r="AB355" s="140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</row>
    <row r="356" spans="1:44" ht="14.25" x14ac:dyDescent="0.2">
      <c r="A356" s="140"/>
      <c r="B356" s="140"/>
      <c r="C356" s="140"/>
      <c r="D356" s="140"/>
      <c r="E356" s="140"/>
      <c r="F356" s="28"/>
      <c r="G356" s="140"/>
      <c r="H356" s="140"/>
      <c r="I356" s="140"/>
      <c r="J356" s="140"/>
      <c r="K356" s="140"/>
      <c r="L356" s="140"/>
      <c r="M356" s="140"/>
      <c r="N356" s="140"/>
      <c r="O356" s="140"/>
      <c r="P356" s="140"/>
      <c r="Q356" s="140"/>
      <c r="R356" s="140"/>
      <c r="S356" s="140"/>
      <c r="T356" s="140"/>
      <c r="U356" s="140"/>
      <c r="V356" s="140"/>
      <c r="W356" s="140"/>
      <c r="X356" s="140"/>
      <c r="Y356" s="140"/>
      <c r="Z356" s="140"/>
      <c r="AA356" s="140"/>
      <c r="AB356" s="140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</row>
    <row r="357" spans="1:44" ht="14.25" x14ac:dyDescent="0.2">
      <c r="A357" s="140"/>
      <c r="B357" s="140"/>
      <c r="C357" s="140"/>
      <c r="D357" s="140"/>
      <c r="E357" s="140"/>
      <c r="F357" s="28"/>
      <c r="G357" s="140"/>
      <c r="H357" s="140"/>
      <c r="I357" s="140"/>
      <c r="J357" s="140"/>
      <c r="K357" s="140"/>
      <c r="L357" s="140"/>
      <c r="M357" s="140"/>
      <c r="N357" s="140"/>
      <c r="O357" s="140"/>
      <c r="P357" s="140"/>
      <c r="Q357" s="140"/>
      <c r="R357" s="140"/>
      <c r="S357" s="140"/>
      <c r="T357" s="140"/>
      <c r="U357" s="140"/>
      <c r="V357" s="140"/>
      <c r="W357" s="140"/>
      <c r="X357" s="140"/>
      <c r="Y357" s="140"/>
      <c r="Z357" s="140"/>
      <c r="AA357" s="140"/>
      <c r="AB357" s="140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</row>
    <row r="358" spans="1:44" ht="14.25" x14ac:dyDescent="0.2">
      <c r="A358" s="140"/>
      <c r="B358" s="140"/>
      <c r="C358" s="140"/>
      <c r="D358" s="140"/>
      <c r="E358" s="140"/>
      <c r="F358" s="28"/>
      <c r="G358" s="140"/>
      <c r="H358" s="140"/>
      <c r="I358" s="140"/>
      <c r="J358" s="140"/>
      <c r="K358" s="140"/>
      <c r="L358" s="140"/>
      <c r="M358" s="140"/>
      <c r="N358" s="140"/>
      <c r="O358" s="140"/>
      <c r="P358" s="140"/>
      <c r="Q358" s="140"/>
      <c r="R358" s="140"/>
      <c r="S358" s="140"/>
      <c r="T358" s="140"/>
      <c r="U358" s="140"/>
      <c r="V358" s="140"/>
      <c r="W358" s="140"/>
      <c r="X358" s="140"/>
      <c r="Y358" s="140"/>
      <c r="Z358" s="140"/>
      <c r="AA358" s="140"/>
      <c r="AB358" s="140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</row>
    <row r="359" spans="1:44" ht="14.25" x14ac:dyDescent="0.2">
      <c r="A359" s="140"/>
      <c r="B359" s="140"/>
      <c r="C359" s="140"/>
      <c r="D359" s="140"/>
      <c r="E359" s="140"/>
      <c r="F359" s="28"/>
      <c r="G359" s="140"/>
      <c r="H359" s="140"/>
      <c r="I359" s="140"/>
      <c r="J359" s="140"/>
      <c r="K359" s="140"/>
      <c r="L359" s="140"/>
      <c r="M359" s="140"/>
      <c r="N359" s="140"/>
      <c r="O359" s="140"/>
      <c r="P359" s="140"/>
      <c r="Q359" s="140"/>
      <c r="R359" s="140"/>
      <c r="S359" s="140"/>
      <c r="T359" s="140"/>
      <c r="U359" s="140"/>
      <c r="V359" s="140"/>
      <c r="W359" s="140"/>
      <c r="X359" s="140"/>
      <c r="Y359" s="140"/>
      <c r="Z359" s="140"/>
      <c r="AA359" s="140"/>
      <c r="AB359" s="140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</row>
    <row r="360" spans="1:44" ht="14.25" x14ac:dyDescent="0.2">
      <c r="A360" s="140"/>
      <c r="B360" s="140"/>
      <c r="C360" s="140"/>
      <c r="D360" s="140"/>
      <c r="E360" s="140"/>
      <c r="F360" s="28"/>
      <c r="G360" s="140"/>
      <c r="H360" s="140"/>
      <c r="I360" s="140"/>
      <c r="J360" s="140"/>
      <c r="K360" s="140"/>
      <c r="L360" s="140"/>
      <c r="M360" s="140"/>
      <c r="N360" s="140"/>
      <c r="O360" s="140"/>
      <c r="P360" s="140"/>
      <c r="Q360" s="140"/>
      <c r="R360" s="140"/>
      <c r="S360" s="140"/>
      <c r="T360" s="140"/>
      <c r="U360" s="140"/>
      <c r="V360" s="140"/>
      <c r="W360" s="140"/>
      <c r="X360" s="140"/>
      <c r="Y360" s="140"/>
      <c r="Z360" s="140"/>
      <c r="AA360" s="140"/>
      <c r="AB360" s="140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</row>
    <row r="361" spans="1:44" ht="14.25" x14ac:dyDescent="0.2">
      <c r="A361" s="140"/>
      <c r="B361" s="140"/>
      <c r="C361" s="140"/>
      <c r="D361" s="140"/>
      <c r="E361" s="140"/>
      <c r="F361" s="28"/>
      <c r="G361" s="140"/>
      <c r="H361" s="140"/>
      <c r="I361" s="140"/>
      <c r="J361" s="140"/>
      <c r="K361" s="140"/>
      <c r="L361" s="140"/>
      <c r="M361" s="140"/>
      <c r="N361" s="140"/>
      <c r="O361" s="140"/>
      <c r="P361" s="140"/>
      <c r="Q361" s="140"/>
      <c r="R361" s="140"/>
      <c r="S361" s="140"/>
      <c r="T361" s="140"/>
      <c r="U361" s="140"/>
      <c r="V361" s="140"/>
      <c r="W361" s="140"/>
      <c r="X361" s="140"/>
      <c r="Y361" s="140"/>
      <c r="Z361" s="140"/>
      <c r="AA361" s="140"/>
      <c r="AB361" s="140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</row>
    <row r="362" spans="1:44" ht="14.25" x14ac:dyDescent="0.2">
      <c r="A362" s="140"/>
      <c r="B362" s="140"/>
      <c r="C362" s="140"/>
      <c r="D362" s="140"/>
      <c r="E362" s="140"/>
      <c r="F362" s="28"/>
      <c r="G362" s="140"/>
      <c r="H362" s="140"/>
      <c r="I362" s="140"/>
      <c r="J362" s="140"/>
      <c r="K362" s="140"/>
      <c r="L362" s="140"/>
      <c r="M362" s="140"/>
      <c r="N362" s="140"/>
      <c r="O362" s="140"/>
      <c r="P362" s="140"/>
      <c r="Q362" s="140"/>
      <c r="R362" s="140"/>
      <c r="S362" s="140"/>
      <c r="T362" s="140"/>
      <c r="U362" s="140"/>
      <c r="V362" s="140"/>
      <c r="W362" s="140"/>
      <c r="X362" s="140"/>
      <c r="Y362" s="140"/>
      <c r="Z362" s="140"/>
      <c r="AA362" s="140"/>
      <c r="AB362" s="140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</row>
    <row r="363" spans="1:44" ht="14.25" x14ac:dyDescent="0.2">
      <c r="A363" s="140"/>
      <c r="B363" s="140"/>
      <c r="C363" s="140"/>
      <c r="D363" s="140"/>
      <c r="E363" s="140"/>
      <c r="F363" s="28"/>
      <c r="G363" s="140"/>
      <c r="H363" s="140"/>
      <c r="I363" s="140"/>
      <c r="J363" s="140"/>
      <c r="K363" s="140"/>
      <c r="L363" s="140"/>
      <c r="M363" s="140"/>
      <c r="N363" s="140"/>
      <c r="O363" s="140"/>
      <c r="P363" s="140"/>
      <c r="Q363" s="140"/>
      <c r="R363" s="140"/>
      <c r="S363" s="140"/>
      <c r="T363" s="140"/>
      <c r="U363" s="140"/>
      <c r="V363" s="140"/>
      <c r="W363" s="140"/>
      <c r="X363" s="140"/>
      <c r="Y363" s="140"/>
      <c r="Z363" s="140"/>
      <c r="AA363" s="140"/>
      <c r="AB363" s="140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</row>
    <row r="364" spans="1:44" ht="14.25" x14ac:dyDescent="0.2">
      <c r="A364" s="140"/>
      <c r="B364" s="140"/>
      <c r="C364" s="140"/>
      <c r="D364" s="140"/>
      <c r="E364" s="140"/>
      <c r="F364" s="28"/>
      <c r="G364" s="140"/>
      <c r="H364" s="140"/>
      <c r="I364" s="140"/>
      <c r="J364" s="140"/>
      <c r="K364" s="140"/>
      <c r="L364" s="140"/>
      <c r="M364" s="140"/>
      <c r="N364" s="140"/>
      <c r="O364" s="140"/>
      <c r="P364" s="140"/>
      <c r="Q364" s="140"/>
      <c r="R364" s="140"/>
      <c r="S364" s="140"/>
      <c r="T364" s="140"/>
      <c r="U364" s="140"/>
      <c r="V364" s="140"/>
      <c r="W364" s="140"/>
      <c r="X364" s="140"/>
      <c r="Y364" s="140"/>
      <c r="Z364" s="140"/>
      <c r="AA364" s="140"/>
      <c r="AB364" s="140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</row>
    <row r="365" spans="1:44" ht="14.25" x14ac:dyDescent="0.2">
      <c r="A365" s="140"/>
      <c r="B365" s="140"/>
      <c r="C365" s="140"/>
      <c r="D365" s="140"/>
      <c r="E365" s="140"/>
      <c r="F365" s="28"/>
      <c r="G365" s="140"/>
      <c r="H365" s="140"/>
      <c r="I365" s="140"/>
      <c r="J365" s="140"/>
      <c r="K365" s="140"/>
      <c r="L365" s="140"/>
      <c r="M365" s="140"/>
      <c r="N365" s="140"/>
      <c r="O365" s="140"/>
      <c r="P365" s="140"/>
      <c r="Q365" s="140"/>
      <c r="R365" s="140"/>
      <c r="S365" s="140"/>
      <c r="T365" s="140"/>
      <c r="U365" s="140"/>
      <c r="V365" s="140"/>
      <c r="W365" s="140"/>
      <c r="X365" s="140"/>
      <c r="Y365" s="140"/>
      <c r="Z365" s="140"/>
      <c r="AA365" s="140"/>
      <c r="AB365" s="140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</row>
    <row r="366" spans="1:44" ht="14.25" x14ac:dyDescent="0.2">
      <c r="A366" s="140"/>
      <c r="B366" s="140"/>
      <c r="C366" s="140"/>
      <c r="D366" s="140"/>
      <c r="E366" s="140"/>
      <c r="F366" s="28"/>
      <c r="G366" s="140"/>
      <c r="H366" s="140"/>
      <c r="I366" s="140"/>
      <c r="J366" s="140"/>
      <c r="K366" s="140"/>
      <c r="L366" s="140"/>
      <c r="M366" s="140"/>
      <c r="N366" s="140"/>
      <c r="O366" s="140"/>
      <c r="P366" s="140"/>
      <c r="Q366" s="140"/>
      <c r="R366" s="140"/>
      <c r="S366" s="140"/>
      <c r="T366" s="140"/>
      <c r="U366" s="140"/>
      <c r="V366" s="140"/>
      <c r="W366" s="140"/>
      <c r="X366" s="140"/>
      <c r="Y366" s="140"/>
      <c r="Z366" s="140"/>
      <c r="AA366" s="140"/>
      <c r="AB366" s="140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</row>
    <row r="367" spans="1:44" ht="14.25" x14ac:dyDescent="0.2">
      <c r="A367" s="140"/>
      <c r="B367" s="140"/>
      <c r="C367" s="140"/>
      <c r="D367" s="140"/>
      <c r="E367" s="140"/>
      <c r="F367" s="28"/>
      <c r="G367" s="140"/>
      <c r="H367" s="140"/>
      <c r="I367" s="140"/>
      <c r="J367" s="140"/>
      <c r="K367" s="140"/>
      <c r="L367" s="140"/>
      <c r="M367" s="140"/>
      <c r="N367" s="140"/>
      <c r="O367" s="140"/>
      <c r="P367" s="140"/>
      <c r="Q367" s="140"/>
      <c r="R367" s="140"/>
      <c r="S367" s="140"/>
      <c r="T367" s="140"/>
      <c r="U367" s="140"/>
      <c r="V367" s="140"/>
      <c r="W367" s="140"/>
      <c r="X367" s="140"/>
      <c r="Y367" s="140"/>
      <c r="Z367" s="140"/>
      <c r="AA367" s="140"/>
      <c r="AB367" s="140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</row>
    <row r="368" spans="1:44" ht="14.25" x14ac:dyDescent="0.2">
      <c r="A368" s="140"/>
      <c r="B368" s="140"/>
      <c r="C368" s="140"/>
      <c r="D368" s="140"/>
      <c r="E368" s="140"/>
      <c r="F368" s="28"/>
      <c r="G368" s="140"/>
      <c r="H368" s="140"/>
      <c r="I368" s="140"/>
      <c r="J368" s="140"/>
      <c r="K368" s="140"/>
      <c r="L368" s="140"/>
      <c r="M368" s="140"/>
      <c r="N368" s="140"/>
      <c r="O368" s="140"/>
      <c r="P368" s="140"/>
      <c r="Q368" s="140"/>
      <c r="R368" s="140"/>
      <c r="S368" s="140"/>
      <c r="T368" s="140"/>
      <c r="U368" s="140"/>
      <c r="V368" s="140"/>
      <c r="W368" s="140"/>
      <c r="X368" s="140"/>
      <c r="Y368" s="140"/>
      <c r="Z368" s="140"/>
      <c r="AA368" s="140"/>
      <c r="AB368" s="140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</row>
    <row r="369" spans="1:44" ht="14.25" x14ac:dyDescent="0.2">
      <c r="A369" s="140"/>
      <c r="B369" s="140"/>
      <c r="C369" s="140"/>
      <c r="D369" s="140"/>
      <c r="E369" s="140"/>
      <c r="F369" s="28"/>
      <c r="G369" s="140"/>
      <c r="H369" s="140"/>
      <c r="I369" s="140"/>
      <c r="J369" s="140"/>
      <c r="K369" s="140"/>
      <c r="L369" s="140"/>
      <c r="M369" s="140"/>
      <c r="N369" s="140"/>
      <c r="O369" s="140"/>
      <c r="P369" s="140"/>
      <c r="Q369" s="140"/>
      <c r="R369" s="140"/>
      <c r="S369" s="140"/>
      <c r="T369" s="140"/>
      <c r="U369" s="140"/>
      <c r="V369" s="140"/>
      <c r="W369" s="140"/>
      <c r="X369" s="140"/>
      <c r="Y369" s="140"/>
      <c r="Z369" s="140"/>
      <c r="AA369" s="140"/>
      <c r="AB369" s="140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</row>
    <row r="370" spans="1:44" ht="14.25" x14ac:dyDescent="0.2">
      <c r="A370" s="140"/>
      <c r="B370" s="140"/>
      <c r="C370" s="140"/>
      <c r="D370" s="140"/>
      <c r="E370" s="140"/>
      <c r="F370" s="28"/>
      <c r="G370" s="140"/>
      <c r="H370" s="140"/>
      <c r="I370" s="140"/>
      <c r="J370" s="140"/>
      <c r="K370" s="140"/>
      <c r="L370" s="140"/>
      <c r="M370" s="140"/>
      <c r="N370" s="140"/>
      <c r="O370" s="140"/>
      <c r="P370" s="140"/>
      <c r="Q370" s="140"/>
      <c r="R370" s="140"/>
      <c r="S370" s="140"/>
      <c r="T370" s="140"/>
      <c r="U370" s="140"/>
      <c r="V370" s="140"/>
      <c r="W370" s="140"/>
      <c r="X370" s="140"/>
      <c r="Y370" s="140"/>
      <c r="Z370" s="140"/>
      <c r="AA370" s="140"/>
      <c r="AB370" s="140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</row>
    <row r="371" spans="1:44" ht="14.25" x14ac:dyDescent="0.2">
      <c r="A371" s="140"/>
      <c r="B371" s="140"/>
      <c r="C371" s="140"/>
      <c r="D371" s="140"/>
      <c r="E371" s="140"/>
      <c r="F371" s="28"/>
      <c r="G371" s="140"/>
      <c r="H371" s="140"/>
      <c r="I371" s="140"/>
      <c r="J371" s="140"/>
      <c r="K371" s="140"/>
      <c r="L371" s="140"/>
      <c r="M371" s="140"/>
      <c r="N371" s="140"/>
      <c r="O371" s="140"/>
      <c r="P371" s="140"/>
      <c r="Q371" s="140"/>
      <c r="R371" s="140"/>
      <c r="S371" s="140"/>
      <c r="T371" s="140"/>
      <c r="U371" s="140"/>
      <c r="V371" s="140"/>
      <c r="W371" s="140"/>
      <c r="X371" s="140"/>
      <c r="Y371" s="140"/>
      <c r="Z371" s="140"/>
      <c r="AA371" s="140"/>
      <c r="AB371" s="140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</row>
    <row r="372" spans="1:44" ht="14.25" x14ac:dyDescent="0.2">
      <c r="A372" s="140"/>
      <c r="B372" s="140"/>
      <c r="C372" s="140"/>
      <c r="D372" s="140"/>
      <c r="E372" s="140"/>
      <c r="F372" s="28"/>
      <c r="G372" s="140"/>
      <c r="H372" s="140"/>
      <c r="I372" s="140"/>
      <c r="J372" s="140"/>
      <c r="K372" s="140"/>
      <c r="L372" s="140"/>
      <c r="M372" s="140"/>
      <c r="N372" s="140"/>
      <c r="O372" s="140"/>
      <c r="P372" s="140"/>
      <c r="Q372" s="140"/>
      <c r="R372" s="140"/>
      <c r="S372" s="140"/>
      <c r="T372" s="140"/>
      <c r="U372" s="140"/>
      <c r="V372" s="140"/>
      <c r="W372" s="140"/>
      <c r="X372" s="140"/>
      <c r="Y372" s="140"/>
      <c r="Z372" s="140"/>
      <c r="AA372" s="140"/>
      <c r="AB372" s="140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</row>
    <row r="373" spans="1:44" ht="14.25" x14ac:dyDescent="0.2">
      <c r="A373" s="140"/>
      <c r="B373" s="140"/>
      <c r="C373" s="140"/>
      <c r="D373" s="140"/>
      <c r="E373" s="140"/>
      <c r="F373" s="28"/>
      <c r="G373" s="140"/>
      <c r="H373" s="140"/>
      <c r="I373" s="140"/>
      <c r="J373" s="140"/>
      <c r="K373" s="140"/>
      <c r="L373" s="140"/>
      <c r="M373" s="140"/>
      <c r="N373" s="140"/>
      <c r="O373" s="140"/>
      <c r="P373" s="140"/>
      <c r="Q373" s="140"/>
      <c r="R373" s="140"/>
      <c r="S373" s="140"/>
      <c r="T373" s="140"/>
      <c r="U373" s="140"/>
      <c r="V373" s="140"/>
      <c r="W373" s="140"/>
      <c r="X373" s="140"/>
      <c r="Y373" s="140"/>
      <c r="Z373" s="140"/>
      <c r="AA373" s="140"/>
      <c r="AB373" s="140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</row>
    <row r="374" spans="1:44" ht="14.25" x14ac:dyDescent="0.2">
      <c r="A374" s="140"/>
      <c r="B374" s="140"/>
      <c r="C374" s="140"/>
      <c r="D374" s="140"/>
      <c r="E374" s="140"/>
      <c r="F374" s="28"/>
      <c r="G374" s="140"/>
      <c r="H374" s="140"/>
      <c r="I374" s="140"/>
      <c r="J374" s="140"/>
      <c r="K374" s="140"/>
      <c r="L374" s="140"/>
      <c r="M374" s="140"/>
      <c r="N374" s="140"/>
      <c r="O374" s="140"/>
      <c r="P374" s="140"/>
      <c r="Q374" s="140"/>
      <c r="R374" s="140"/>
      <c r="S374" s="140"/>
      <c r="T374" s="140"/>
      <c r="U374" s="140"/>
      <c r="V374" s="140"/>
      <c r="W374" s="140"/>
      <c r="X374" s="140"/>
      <c r="Y374" s="140"/>
      <c r="Z374" s="140"/>
      <c r="AA374" s="140"/>
      <c r="AB374" s="140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</row>
    <row r="375" spans="1:44" ht="14.25" x14ac:dyDescent="0.2">
      <c r="A375" s="140"/>
      <c r="B375" s="140"/>
      <c r="C375" s="140"/>
      <c r="D375" s="140"/>
      <c r="E375" s="140"/>
      <c r="F375" s="28"/>
      <c r="G375" s="140"/>
      <c r="H375" s="140"/>
      <c r="I375" s="140"/>
      <c r="J375" s="140"/>
      <c r="K375" s="140"/>
      <c r="L375" s="140"/>
      <c r="M375" s="140"/>
      <c r="N375" s="140"/>
      <c r="O375" s="140"/>
      <c r="P375" s="140"/>
      <c r="Q375" s="140"/>
      <c r="R375" s="140"/>
      <c r="S375" s="140"/>
      <c r="T375" s="140"/>
      <c r="U375" s="140"/>
      <c r="V375" s="140"/>
      <c r="W375" s="140"/>
      <c r="X375" s="140"/>
      <c r="Y375" s="140"/>
      <c r="Z375" s="140"/>
      <c r="AA375" s="140"/>
      <c r="AB375" s="140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</row>
    <row r="376" spans="1:44" ht="14.25" x14ac:dyDescent="0.2">
      <c r="A376" s="140"/>
      <c r="B376" s="140"/>
      <c r="C376" s="140"/>
      <c r="D376" s="140"/>
      <c r="E376" s="140"/>
      <c r="F376" s="28"/>
      <c r="G376" s="140"/>
      <c r="H376" s="140"/>
      <c r="I376" s="140"/>
      <c r="J376" s="140"/>
      <c r="K376" s="140"/>
      <c r="L376" s="140"/>
      <c r="M376" s="140"/>
      <c r="N376" s="140"/>
      <c r="O376" s="140"/>
      <c r="P376" s="140"/>
      <c r="Q376" s="140"/>
      <c r="R376" s="140"/>
      <c r="S376" s="140"/>
      <c r="T376" s="140"/>
      <c r="U376" s="140"/>
      <c r="V376" s="140"/>
      <c r="W376" s="140"/>
      <c r="X376" s="140"/>
      <c r="Y376" s="140"/>
      <c r="Z376" s="140"/>
      <c r="AA376" s="140"/>
      <c r="AB376" s="140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</row>
    <row r="377" spans="1:44" ht="14.25" x14ac:dyDescent="0.2">
      <c r="A377" s="140"/>
      <c r="B377" s="140"/>
      <c r="C377" s="140"/>
      <c r="D377" s="140"/>
      <c r="E377" s="140"/>
      <c r="F377" s="28"/>
      <c r="G377" s="140"/>
      <c r="H377" s="140"/>
      <c r="I377" s="140"/>
      <c r="J377" s="140"/>
      <c r="K377" s="140"/>
      <c r="L377" s="140"/>
      <c r="M377" s="140"/>
      <c r="N377" s="140"/>
      <c r="O377" s="140"/>
      <c r="P377" s="140"/>
      <c r="Q377" s="140"/>
      <c r="R377" s="140"/>
      <c r="S377" s="140"/>
      <c r="T377" s="140"/>
      <c r="U377" s="140"/>
      <c r="V377" s="140"/>
      <c r="W377" s="140"/>
      <c r="X377" s="140"/>
      <c r="Y377" s="140"/>
      <c r="Z377" s="140"/>
      <c r="AA377" s="140"/>
      <c r="AB377" s="140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</row>
    <row r="378" spans="1:44" ht="14.25" x14ac:dyDescent="0.2">
      <c r="A378" s="140"/>
      <c r="B378" s="140"/>
      <c r="C378" s="140"/>
      <c r="D378" s="140"/>
      <c r="E378" s="140"/>
      <c r="F378" s="28"/>
      <c r="G378" s="140"/>
      <c r="H378" s="140"/>
      <c r="I378" s="140"/>
      <c r="J378" s="140"/>
      <c r="K378" s="140"/>
      <c r="L378" s="140"/>
      <c r="M378" s="140"/>
      <c r="N378" s="140"/>
      <c r="O378" s="140"/>
      <c r="P378" s="140"/>
      <c r="Q378" s="140"/>
      <c r="R378" s="140"/>
      <c r="S378" s="140"/>
      <c r="T378" s="140"/>
      <c r="U378" s="140"/>
      <c r="V378" s="140"/>
      <c r="W378" s="140"/>
      <c r="X378" s="140"/>
      <c r="Y378" s="140"/>
      <c r="Z378" s="140"/>
      <c r="AA378" s="140"/>
      <c r="AB378" s="140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</row>
    <row r="379" spans="1:44" ht="14.25" x14ac:dyDescent="0.2">
      <c r="A379" s="140"/>
      <c r="B379" s="140"/>
      <c r="C379" s="140"/>
      <c r="D379" s="140"/>
      <c r="E379" s="140"/>
      <c r="F379" s="28"/>
      <c r="G379" s="140"/>
      <c r="H379" s="140"/>
      <c r="I379" s="140"/>
      <c r="J379" s="140"/>
      <c r="K379" s="140"/>
      <c r="L379" s="140"/>
      <c r="M379" s="140"/>
      <c r="N379" s="140"/>
      <c r="O379" s="140"/>
      <c r="P379" s="140"/>
      <c r="Q379" s="140"/>
      <c r="R379" s="140"/>
      <c r="S379" s="140"/>
      <c r="T379" s="140"/>
      <c r="U379" s="140"/>
      <c r="V379" s="140"/>
      <c r="W379" s="140"/>
      <c r="X379" s="140"/>
      <c r="Y379" s="140"/>
      <c r="Z379" s="140"/>
      <c r="AA379" s="140"/>
      <c r="AB379" s="140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</row>
    <row r="380" spans="1:44" ht="14.25" x14ac:dyDescent="0.2">
      <c r="A380" s="140"/>
      <c r="B380" s="140"/>
      <c r="C380" s="140"/>
      <c r="D380" s="140"/>
      <c r="E380" s="140"/>
      <c r="F380" s="28"/>
      <c r="G380" s="140"/>
      <c r="H380" s="140"/>
      <c r="I380" s="140"/>
      <c r="J380" s="140"/>
      <c r="K380" s="140"/>
      <c r="L380" s="140"/>
      <c r="M380" s="140"/>
      <c r="N380" s="140"/>
      <c r="O380" s="140"/>
      <c r="P380" s="140"/>
      <c r="Q380" s="140"/>
      <c r="R380" s="140"/>
      <c r="S380" s="140"/>
      <c r="T380" s="140"/>
      <c r="U380" s="140"/>
      <c r="V380" s="140"/>
      <c r="W380" s="140"/>
      <c r="X380" s="140"/>
      <c r="Y380" s="140"/>
      <c r="Z380" s="140"/>
      <c r="AA380" s="140"/>
      <c r="AB380" s="140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</row>
    <row r="381" spans="1:44" ht="14.25" x14ac:dyDescent="0.2">
      <c r="A381" s="140"/>
      <c r="B381" s="140"/>
      <c r="C381" s="140"/>
      <c r="D381" s="140"/>
      <c r="E381" s="140"/>
      <c r="F381" s="28"/>
      <c r="G381" s="140"/>
      <c r="H381" s="140"/>
      <c r="I381" s="140"/>
      <c r="J381" s="140"/>
      <c r="K381" s="140"/>
      <c r="L381" s="140"/>
      <c r="M381" s="140"/>
      <c r="N381" s="140"/>
      <c r="O381" s="140"/>
      <c r="P381" s="140"/>
      <c r="Q381" s="140"/>
      <c r="R381" s="140"/>
      <c r="S381" s="140"/>
      <c r="T381" s="140"/>
      <c r="U381" s="140"/>
      <c r="V381" s="140"/>
      <c r="W381" s="140"/>
      <c r="X381" s="140"/>
      <c r="Y381" s="140"/>
      <c r="Z381" s="140"/>
      <c r="AA381" s="140"/>
      <c r="AB381" s="140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</row>
    <row r="382" spans="1:44" ht="14.25" x14ac:dyDescent="0.2">
      <c r="A382" s="140"/>
      <c r="B382" s="140"/>
      <c r="C382" s="140"/>
      <c r="D382" s="140"/>
      <c r="E382" s="140"/>
      <c r="F382" s="28"/>
      <c r="G382" s="140"/>
      <c r="H382" s="140"/>
      <c r="I382" s="140"/>
      <c r="J382" s="140"/>
      <c r="K382" s="140"/>
      <c r="L382" s="140"/>
      <c r="M382" s="140"/>
      <c r="N382" s="140"/>
      <c r="O382" s="140"/>
      <c r="P382" s="140"/>
      <c r="Q382" s="140"/>
      <c r="R382" s="140"/>
      <c r="S382" s="140"/>
      <c r="T382" s="140"/>
      <c r="U382" s="140"/>
      <c r="V382" s="140"/>
      <c r="W382" s="140"/>
      <c r="X382" s="140"/>
      <c r="Y382" s="140"/>
      <c r="Z382" s="140"/>
      <c r="AA382" s="140"/>
      <c r="AB382" s="140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</row>
    <row r="383" spans="1:44" ht="14.25" x14ac:dyDescent="0.2">
      <c r="A383" s="140"/>
      <c r="B383" s="140"/>
      <c r="C383" s="140"/>
      <c r="D383" s="140"/>
      <c r="E383" s="140"/>
      <c r="F383" s="28"/>
      <c r="G383" s="140"/>
      <c r="H383" s="140"/>
      <c r="I383" s="140"/>
      <c r="J383" s="140"/>
      <c r="K383" s="140"/>
      <c r="L383" s="140"/>
      <c r="M383" s="140"/>
      <c r="N383" s="140"/>
      <c r="O383" s="140"/>
      <c r="P383" s="140"/>
      <c r="Q383" s="140"/>
      <c r="R383" s="140"/>
      <c r="S383" s="140"/>
      <c r="T383" s="140"/>
      <c r="U383" s="140"/>
      <c r="V383" s="140"/>
      <c r="W383" s="140"/>
      <c r="X383" s="140"/>
      <c r="Y383" s="140"/>
      <c r="Z383" s="140"/>
      <c r="AA383" s="140"/>
      <c r="AB383" s="140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</row>
    <row r="384" spans="1:44" ht="14.25" x14ac:dyDescent="0.2">
      <c r="A384" s="140"/>
      <c r="B384" s="140"/>
      <c r="C384" s="140"/>
      <c r="D384" s="140"/>
      <c r="E384" s="140"/>
      <c r="F384" s="28"/>
      <c r="G384" s="140"/>
      <c r="H384" s="140"/>
      <c r="I384" s="140"/>
      <c r="J384" s="140"/>
      <c r="K384" s="140"/>
      <c r="L384" s="140"/>
      <c r="M384" s="140"/>
      <c r="N384" s="140"/>
      <c r="O384" s="140"/>
      <c r="P384" s="140"/>
      <c r="Q384" s="140"/>
      <c r="R384" s="140"/>
      <c r="S384" s="140"/>
      <c r="T384" s="140"/>
      <c r="U384" s="140"/>
      <c r="V384" s="140"/>
      <c r="W384" s="140"/>
      <c r="X384" s="140"/>
      <c r="Y384" s="140"/>
      <c r="Z384" s="140"/>
      <c r="AA384" s="140"/>
      <c r="AB384" s="140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</row>
    <row r="385" spans="1:44" ht="14.25" x14ac:dyDescent="0.2">
      <c r="A385" s="140"/>
      <c r="B385" s="140"/>
      <c r="C385" s="140"/>
      <c r="D385" s="140"/>
      <c r="E385" s="140"/>
      <c r="F385" s="28"/>
      <c r="G385" s="140"/>
      <c r="H385" s="140"/>
      <c r="I385" s="140"/>
      <c r="J385" s="140"/>
      <c r="K385" s="140"/>
      <c r="L385" s="140"/>
      <c r="M385" s="140"/>
      <c r="N385" s="140"/>
      <c r="O385" s="140"/>
      <c r="P385" s="140"/>
      <c r="Q385" s="140"/>
      <c r="R385" s="140"/>
      <c r="S385" s="140"/>
      <c r="T385" s="140"/>
      <c r="U385" s="140"/>
      <c r="V385" s="140"/>
      <c r="W385" s="140"/>
      <c r="X385" s="140"/>
      <c r="Y385" s="140"/>
      <c r="Z385" s="140"/>
      <c r="AA385" s="140"/>
      <c r="AB385" s="140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</row>
    <row r="386" spans="1:44" ht="14.25" x14ac:dyDescent="0.2">
      <c r="A386" s="140"/>
      <c r="B386" s="140"/>
      <c r="C386" s="140"/>
      <c r="D386" s="140"/>
      <c r="E386" s="140"/>
      <c r="F386" s="28"/>
      <c r="G386" s="140"/>
      <c r="H386" s="140"/>
      <c r="I386" s="140"/>
      <c r="J386" s="140"/>
      <c r="K386" s="140"/>
      <c r="L386" s="140"/>
      <c r="M386" s="140"/>
      <c r="N386" s="140"/>
      <c r="O386" s="140"/>
      <c r="P386" s="140"/>
      <c r="Q386" s="140"/>
      <c r="R386" s="140"/>
      <c r="S386" s="140"/>
      <c r="T386" s="140"/>
      <c r="U386" s="140"/>
      <c r="V386" s="140"/>
      <c r="W386" s="140"/>
      <c r="X386" s="140"/>
      <c r="Y386" s="140"/>
      <c r="Z386" s="140"/>
      <c r="AA386" s="140"/>
      <c r="AB386" s="140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</row>
    <row r="387" spans="1:44" ht="14.25" x14ac:dyDescent="0.2">
      <c r="A387" s="140"/>
      <c r="B387" s="140"/>
      <c r="C387" s="140"/>
      <c r="D387" s="140"/>
      <c r="E387" s="140"/>
      <c r="F387" s="28"/>
      <c r="G387" s="140"/>
      <c r="H387" s="140"/>
      <c r="I387" s="140"/>
      <c r="J387" s="140"/>
      <c r="K387" s="140"/>
      <c r="L387" s="140"/>
      <c r="M387" s="140"/>
      <c r="N387" s="140"/>
      <c r="O387" s="140"/>
      <c r="P387" s="140"/>
      <c r="Q387" s="140"/>
      <c r="R387" s="140"/>
      <c r="S387" s="140"/>
      <c r="T387" s="140"/>
      <c r="U387" s="140"/>
      <c r="V387" s="140"/>
      <c r="W387" s="140"/>
      <c r="X387" s="140"/>
      <c r="Y387" s="140"/>
      <c r="Z387" s="140"/>
      <c r="AA387" s="140"/>
      <c r="AB387" s="140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</row>
    <row r="388" spans="1:44" ht="14.25" x14ac:dyDescent="0.2">
      <c r="A388" s="140"/>
      <c r="B388" s="140"/>
      <c r="C388" s="140"/>
      <c r="D388" s="140"/>
      <c r="E388" s="140"/>
      <c r="F388" s="28"/>
      <c r="G388" s="140"/>
      <c r="H388" s="140"/>
      <c r="I388" s="140"/>
      <c r="J388" s="140"/>
      <c r="K388" s="140"/>
      <c r="L388" s="140"/>
      <c r="M388" s="140"/>
      <c r="N388" s="140"/>
      <c r="O388" s="140"/>
      <c r="P388" s="140"/>
      <c r="Q388" s="140"/>
      <c r="R388" s="140"/>
      <c r="S388" s="140"/>
      <c r="T388" s="140"/>
      <c r="U388" s="140"/>
      <c r="V388" s="140"/>
      <c r="W388" s="140"/>
      <c r="X388" s="140"/>
      <c r="Y388" s="140"/>
      <c r="Z388" s="140"/>
      <c r="AA388" s="140"/>
      <c r="AB388" s="140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</row>
    <row r="389" spans="1:44" ht="14.25" x14ac:dyDescent="0.2">
      <c r="A389" s="140"/>
      <c r="B389" s="140"/>
      <c r="C389" s="140"/>
      <c r="D389" s="140"/>
      <c r="E389" s="140"/>
      <c r="F389" s="28"/>
      <c r="G389" s="140"/>
      <c r="H389" s="140"/>
      <c r="I389" s="140"/>
      <c r="J389" s="140"/>
      <c r="K389" s="140"/>
      <c r="L389" s="140"/>
      <c r="M389" s="140"/>
      <c r="N389" s="140"/>
      <c r="O389" s="140"/>
      <c r="P389" s="140"/>
      <c r="Q389" s="140"/>
      <c r="R389" s="140"/>
      <c r="S389" s="140"/>
      <c r="T389" s="140"/>
      <c r="U389" s="140"/>
      <c r="V389" s="140"/>
      <c r="W389" s="140"/>
      <c r="X389" s="140"/>
      <c r="Y389" s="140"/>
      <c r="Z389" s="140"/>
      <c r="AA389" s="140"/>
      <c r="AB389" s="140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</row>
    <row r="390" spans="1:44" ht="14.25" x14ac:dyDescent="0.2">
      <c r="A390" s="140"/>
      <c r="B390" s="140"/>
      <c r="C390" s="140"/>
      <c r="D390" s="140"/>
      <c r="E390" s="140"/>
      <c r="F390" s="28"/>
      <c r="G390" s="140"/>
      <c r="H390" s="140"/>
      <c r="I390" s="140"/>
      <c r="J390" s="140"/>
      <c r="K390" s="140"/>
      <c r="L390" s="140"/>
      <c r="M390" s="140"/>
      <c r="N390" s="140"/>
      <c r="O390" s="140"/>
      <c r="P390" s="140"/>
      <c r="Q390" s="140"/>
      <c r="R390" s="140"/>
      <c r="S390" s="140"/>
      <c r="T390" s="140"/>
      <c r="U390" s="140"/>
      <c r="V390" s="140"/>
      <c r="W390" s="140"/>
      <c r="X390" s="140"/>
      <c r="Y390" s="140"/>
      <c r="Z390" s="140"/>
      <c r="AA390" s="140"/>
      <c r="AB390" s="140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</row>
    <row r="391" spans="1:44" ht="14.25" x14ac:dyDescent="0.2">
      <c r="A391" s="140"/>
      <c r="B391" s="140"/>
      <c r="C391" s="140"/>
      <c r="D391" s="140"/>
      <c r="E391" s="140"/>
      <c r="F391" s="28"/>
      <c r="G391" s="140"/>
      <c r="H391" s="140"/>
      <c r="I391" s="140"/>
      <c r="J391" s="140"/>
      <c r="K391" s="140"/>
      <c r="L391" s="140"/>
      <c r="M391" s="140"/>
      <c r="N391" s="140"/>
      <c r="O391" s="140"/>
      <c r="P391" s="140"/>
      <c r="Q391" s="140"/>
      <c r="R391" s="140"/>
      <c r="S391" s="140"/>
      <c r="T391" s="140"/>
      <c r="U391" s="140"/>
      <c r="V391" s="140"/>
      <c r="W391" s="140"/>
      <c r="X391" s="140"/>
      <c r="Y391" s="140"/>
      <c r="Z391" s="140"/>
      <c r="AA391" s="140"/>
      <c r="AB391" s="140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</row>
    <row r="392" spans="1:44" ht="14.25" x14ac:dyDescent="0.2">
      <c r="A392" s="140"/>
      <c r="B392" s="140"/>
      <c r="C392" s="140"/>
      <c r="D392" s="140"/>
      <c r="E392" s="140"/>
      <c r="F392" s="28"/>
      <c r="G392" s="140"/>
      <c r="H392" s="140"/>
      <c r="I392" s="140"/>
      <c r="J392" s="140"/>
      <c r="K392" s="140"/>
      <c r="L392" s="140"/>
      <c r="M392" s="140"/>
      <c r="N392" s="140"/>
      <c r="O392" s="140"/>
      <c r="P392" s="140"/>
      <c r="Q392" s="140"/>
      <c r="R392" s="140"/>
      <c r="S392" s="140"/>
      <c r="T392" s="140"/>
      <c r="U392" s="140"/>
      <c r="V392" s="140"/>
      <c r="W392" s="140"/>
      <c r="X392" s="140"/>
      <c r="Y392" s="140"/>
      <c r="Z392" s="140"/>
      <c r="AA392" s="140"/>
      <c r="AB392" s="140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</row>
    <row r="393" spans="1:44" ht="14.25" x14ac:dyDescent="0.2">
      <c r="A393" s="140"/>
      <c r="B393" s="140"/>
      <c r="C393" s="140"/>
      <c r="D393" s="140"/>
      <c r="E393" s="140"/>
      <c r="F393" s="28"/>
      <c r="G393" s="140"/>
      <c r="H393" s="140"/>
      <c r="I393" s="140"/>
      <c r="J393" s="140"/>
      <c r="K393" s="140"/>
      <c r="L393" s="140"/>
      <c r="M393" s="140"/>
      <c r="N393" s="140"/>
      <c r="O393" s="140"/>
      <c r="P393" s="140"/>
      <c r="Q393" s="140"/>
      <c r="R393" s="140"/>
      <c r="S393" s="140"/>
      <c r="T393" s="140"/>
      <c r="U393" s="140"/>
      <c r="V393" s="140"/>
      <c r="W393" s="140"/>
      <c r="X393" s="140"/>
      <c r="Y393" s="140"/>
      <c r="Z393" s="140"/>
      <c r="AA393" s="140"/>
      <c r="AB393" s="140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</row>
    <row r="394" spans="1:44" ht="14.25" x14ac:dyDescent="0.2">
      <c r="A394" s="140"/>
      <c r="B394" s="140"/>
      <c r="C394" s="140"/>
      <c r="D394" s="140"/>
      <c r="E394" s="140"/>
      <c r="F394" s="28"/>
      <c r="G394" s="140"/>
      <c r="H394" s="140"/>
      <c r="I394" s="140"/>
      <c r="J394" s="140"/>
      <c r="K394" s="140"/>
      <c r="L394" s="140"/>
      <c r="M394" s="140"/>
      <c r="N394" s="140"/>
      <c r="O394" s="140"/>
      <c r="P394" s="140"/>
      <c r="Q394" s="140"/>
      <c r="R394" s="140"/>
      <c r="S394" s="140"/>
      <c r="T394" s="140"/>
      <c r="U394" s="140"/>
      <c r="V394" s="140"/>
      <c r="W394" s="140"/>
      <c r="X394" s="140"/>
      <c r="Y394" s="140"/>
      <c r="Z394" s="140"/>
      <c r="AA394" s="140"/>
      <c r="AB394" s="140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</row>
    <row r="395" spans="1:44" ht="14.25" x14ac:dyDescent="0.2">
      <c r="A395" s="140"/>
      <c r="B395" s="140"/>
      <c r="C395" s="140"/>
      <c r="D395" s="140"/>
      <c r="E395" s="140"/>
      <c r="F395" s="28"/>
      <c r="G395" s="140"/>
      <c r="H395" s="140"/>
      <c r="I395" s="140"/>
      <c r="J395" s="140"/>
      <c r="K395" s="140"/>
      <c r="L395" s="140"/>
      <c r="M395" s="140"/>
      <c r="N395" s="140"/>
      <c r="O395" s="140"/>
      <c r="P395" s="140"/>
      <c r="Q395" s="140"/>
      <c r="R395" s="140"/>
      <c r="S395" s="140"/>
      <c r="T395" s="140"/>
      <c r="U395" s="140"/>
      <c r="V395" s="140"/>
      <c r="W395" s="140"/>
      <c r="X395" s="140"/>
      <c r="Y395" s="140"/>
      <c r="Z395" s="140"/>
      <c r="AA395" s="140"/>
      <c r="AB395" s="140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</row>
    <row r="396" spans="1:44" ht="14.25" x14ac:dyDescent="0.2">
      <c r="A396" s="140"/>
      <c r="B396" s="140"/>
      <c r="C396" s="140"/>
      <c r="D396" s="140"/>
      <c r="E396" s="140"/>
      <c r="F396" s="28"/>
      <c r="G396" s="140"/>
      <c r="H396" s="140"/>
      <c r="I396" s="140"/>
      <c r="J396" s="140"/>
      <c r="K396" s="140"/>
      <c r="L396" s="140"/>
      <c r="M396" s="140"/>
      <c r="N396" s="140"/>
      <c r="O396" s="140"/>
      <c r="P396" s="140"/>
      <c r="Q396" s="140"/>
      <c r="R396" s="140"/>
      <c r="S396" s="140"/>
      <c r="T396" s="140"/>
      <c r="U396" s="140"/>
      <c r="V396" s="140"/>
      <c r="W396" s="140"/>
      <c r="X396" s="140"/>
      <c r="Y396" s="140"/>
      <c r="Z396" s="140"/>
      <c r="AA396" s="140"/>
      <c r="AB396" s="140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</row>
    <row r="397" spans="1:44" ht="14.25" x14ac:dyDescent="0.2">
      <c r="A397" s="140"/>
      <c r="B397" s="140"/>
      <c r="C397" s="140"/>
      <c r="D397" s="140"/>
      <c r="E397" s="140"/>
      <c r="F397" s="28"/>
      <c r="G397" s="140"/>
      <c r="H397" s="140"/>
      <c r="I397" s="140"/>
      <c r="J397" s="140"/>
      <c r="K397" s="140"/>
      <c r="L397" s="140"/>
      <c r="M397" s="140"/>
      <c r="N397" s="140"/>
      <c r="O397" s="140"/>
      <c r="P397" s="140"/>
      <c r="Q397" s="140"/>
      <c r="R397" s="140"/>
      <c r="S397" s="140"/>
      <c r="T397" s="140"/>
      <c r="U397" s="140"/>
      <c r="V397" s="140"/>
      <c r="W397" s="140"/>
      <c r="X397" s="140"/>
      <c r="Y397" s="140"/>
      <c r="Z397" s="140"/>
      <c r="AA397" s="140"/>
      <c r="AB397" s="140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</row>
    <row r="398" spans="1:44" ht="14.25" x14ac:dyDescent="0.2">
      <c r="A398" s="140"/>
      <c r="B398" s="140"/>
      <c r="C398" s="140"/>
      <c r="D398" s="140"/>
      <c r="E398" s="140"/>
      <c r="F398" s="28"/>
      <c r="G398" s="140"/>
      <c r="H398" s="140"/>
      <c r="I398" s="140"/>
      <c r="J398" s="140"/>
      <c r="K398" s="140"/>
      <c r="L398" s="140"/>
      <c r="M398" s="140"/>
      <c r="N398" s="140"/>
      <c r="O398" s="140"/>
      <c r="P398" s="140"/>
      <c r="Q398" s="140"/>
      <c r="R398" s="140"/>
      <c r="S398" s="140"/>
      <c r="T398" s="140"/>
      <c r="U398" s="140"/>
      <c r="V398" s="140"/>
      <c r="W398" s="140"/>
      <c r="X398" s="140"/>
      <c r="Y398" s="140"/>
      <c r="Z398" s="140"/>
      <c r="AA398" s="140"/>
      <c r="AB398" s="140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</row>
    <row r="399" spans="1:44" ht="14.25" x14ac:dyDescent="0.2">
      <c r="A399" s="140"/>
      <c r="B399" s="140"/>
      <c r="C399" s="140"/>
      <c r="D399" s="140"/>
      <c r="E399" s="140"/>
      <c r="F399" s="28"/>
      <c r="G399" s="140"/>
      <c r="H399" s="140"/>
      <c r="I399" s="140"/>
      <c r="J399" s="140"/>
      <c r="K399" s="140"/>
      <c r="L399" s="140"/>
      <c r="M399" s="140"/>
      <c r="N399" s="140"/>
      <c r="O399" s="140"/>
      <c r="P399" s="140"/>
      <c r="Q399" s="140"/>
      <c r="R399" s="140"/>
      <c r="S399" s="140"/>
      <c r="T399" s="140"/>
      <c r="U399" s="140"/>
      <c r="V399" s="140"/>
      <c r="W399" s="140"/>
      <c r="X399" s="140"/>
      <c r="Y399" s="140"/>
      <c r="Z399" s="140"/>
      <c r="AA399" s="140"/>
      <c r="AB399" s="140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</row>
    <row r="400" spans="1:44" ht="14.25" x14ac:dyDescent="0.2">
      <c r="A400" s="140"/>
      <c r="B400" s="140"/>
      <c r="C400" s="140"/>
      <c r="D400" s="140"/>
      <c r="E400" s="140"/>
      <c r="F400" s="28"/>
      <c r="G400" s="140"/>
      <c r="H400" s="140"/>
      <c r="I400" s="140"/>
      <c r="J400" s="140"/>
      <c r="K400" s="140"/>
      <c r="L400" s="140"/>
      <c r="M400" s="140"/>
      <c r="N400" s="140"/>
      <c r="O400" s="140"/>
      <c r="P400" s="140"/>
      <c r="Q400" s="140"/>
      <c r="R400" s="140"/>
      <c r="S400" s="140"/>
      <c r="T400" s="140"/>
      <c r="U400" s="140"/>
      <c r="V400" s="140"/>
      <c r="W400" s="140"/>
      <c r="X400" s="140"/>
      <c r="Y400" s="140"/>
      <c r="Z400" s="140"/>
      <c r="AA400" s="140"/>
      <c r="AB400" s="140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</row>
    <row r="401" spans="1:44" ht="14.25" x14ac:dyDescent="0.2">
      <c r="A401" s="140"/>
      <c r="B401" s="140"/>
      <c r="C401" s="140"/>
      <c r="D401" s="140"/>
      <c r="E401" s="140"/>
      <c r="F401" s="28"/>
      <c r="G401" s="140"/>
      <c r="H401" s="140"/>
      <c r="I401" s="140"/>
      <c r="J401" s="140"/>
      <c r="K401" s="140"/>
      <c r="L401" s="140"/>
      <c r="M401" s="140"/>
      <c r="N401" s="140"/>
      <c r="O401" s="140"/>
      <c r="P401" s="140"/>
      <c r="Q401" s="140"/>
      <c r="R401" s="140"/>
      <c r="S401" s="140"/>
      <c r="T401" s="140"/>
      <c r="U401" s="140"/>
      <c r="V401" s="140"/>
      <c r="W401" s="140"/>
      <c r="X401" s="140"/>
      <c r="Y401" s="140"/>
      <c r="Z401" s="140"/>
      <c r="AA401" s="140"/>
      <c r="AB401" s="140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</row>
    <row r="402" spans="1:44" ht="14.25" x14ac:dyDescent="0.2">
      <c r="A402" s="140"/>
      <c r="B402" s="140"/>
      <c r="C402" s="140"/>
      <c r="D402" s="140"/>
      <c r="E402" s="140"/>
      <c r="F402" s="28"/>
      <c r="G402" s="140"/>
      <c r="H402" s="140"/>
      <c r="I402" s="140"/>
      <c r="J402" s="140"/>
      <c r="K402" s="140"/>
      <c r="L402" s="140"/>
      <c r="M402" s="140"/>
      <c r="N402" s="140"/>
      <c r="O402" s="140"/>
      <c r="P402" s="140"/>
      <c r="Q402" s="140"/>
      <c r="R402" s="140"/>
      <c r="S402" s="140"/>
      <c r="T402" s="140"/>
      <c r="U402" s="140"/>
      <c r="V402" s="140"/>
      <c r="W402" s="140"/>
      <c r="X402" s="140"/>
      <c r="Y402" s="140"/>
      <c r="Z402" s="140"/>
      <c r="AA402" s="140"/>
      <c r="AB402" s="140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</row>
    <row r="403" spans="1:44" ht="14.25" x14ac:dyDescent="0.2">
      <c r="A403" s="140"/>
      <c r="B403" s="140"/>
      <c r="C403" s="140"/>
      <c r="D403" s="140"/>
      <c r="E403" s="140"/>
      <c r="F403" s="28"/>
      <c r="G403" s="140"/>
      <c r="H403" s="140"/>
      <c r="I403" s="140"/>
      <c r="J403" s="140"/>
      <c r="K403" s="140"/>
      <c r="L403" s="140"/>
      <c r="M403" s="140"/>
      <c r="N403" s="140"/>
      <c r="O403" s="140"/>
      <c r="P403" s="140"/>
      <c r="Q403" s="140"/>
      <c r="R403" s="140"/>
      <c r="S403" s="140"/>
      <c r="T403" s="140"/>
      <c r="U403" s="140"/>
      <c r="V403" s="140"/>
      <c r="W403" s="140"/>
      <c r="X403" s="140"/>
      <c r="Y403" s="140"/>
      <c r="Z403" s="140"/>
      <c r="AA403" s="140"/>
      <c r="AB403" s="140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</row>
    <row r="404" spans="1:44" ht="14.25" x14ac:dyDescent="0.2">
      <c r="A404" s="140"/>
      <c r="B404" s="140"/>
      <c r="C404" s="140"/>
      <c r="D404" s="140"/>
      <c r="E404" s="140"/>
      <c r="F404" s="28"/>
      <c r="G404" s="140"/>
      <c r="H404" s="140"/>
      <c r="I404" s="140"/>
      <c r="J404" s="140"/>
      <c r="K404" s="140"/>
      <c r="L404" s="140"/>
      <c r="M404" s="140"/>
      <c r="N404" s="140"/>
      <c r="O404" s="140"/>
      <c r="P404" s="140"/>
      <c r="Q404" s="140"/>
      <c r="R404" s="140"/>
      <c r="S404" s="140"/>
      <c r="T404" s="140"/>
      <c r="U404" s="140"/>
      <c r="V404" s="140"/>
      <c r="W404" s="140"/>
      <c r="X404" s="140"/>
      <c r="Y404" s="140"/>
      <c r="Z404" s="140"/>
      <c r="AA404" s="140"/>
      <c r="AB404" s="140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</row>
    <row r="405" spans="1:44" ht="14.25" x14ac:dyDescent="0.2">
      <c r="A405" s="140"/>
      <c r="B405" s="140"/>
      <c r="C405" s="140"/>
      <c r="D405" s="140"/>
      <c r="E405" s="140"/>
      <c r="F405" s="28"/>
      <c r="G405" s="140"/>
      <c r="H405" s="140"/>
      <c r="I405" s="140"/>
      <c r="J405" s="140"/>
      <c r="K405" s="140"/>
      <c r="L405" s="140"/>
      <c r="M405" s="140"/>
      <c r="N405" s="140"/>
      <c r="O405" s="140"/>
      <c r="P405" s="140"/>
      <c r="Q405" s="140"/>
      <c r="R405" s="140"/>
      <c r="S405" s="140"/>
      <c r="T405" s="140"/>
      <c r="U405" s="140"/>
      <c r="V405" s="140"/>
      <c r="W405" s="140"/>
      <c r="X405" s="140"/>
      <c r="Y405" s="140"/>
      <c r="Z405" s="140"/>
      <c r="AA405" s="140"/>
      <c r="AB405" s="140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</row>
    <row r="406" spans="1:44" ht="14.25" x14ac:dyDescent="0.2">
      <c r="A406" s="140"/>
      <c r="B406" s="140"/>
      <c r="C406" s="140"/>
      <c r="D406" s="140"/>
      <c r="E406" s="140"/>
      <c r="F406" s="28"/>
      <c r="G406" s="140"/>
      <c r="H406" s="140"/>
      <c r="I406" s="140"/>
      <c r="J406" s="140"/>
      <c r="K406" s="140"/>
      <c r="L406" s="140"/>
      <c r="M406" s="140"/>
      <c r="N406" s="140"/>
      <c r="O406" s="140"/>
      <c r="P406" s="140"/>
      <c r="Q406" s="140"/>
      <c r="R406" s="140"/>
      <c r="S406" s="140"/>
      <c r="T406" s="140"/>
      <c r="U406" s="140"/>
      <c r="V406" s="140"/>
      <c r="W406" s="140"/>
      <c r="X406" s="140"/>
      <c r="Y406" s="140"/>
      <c r="Z406" s="140"/>
      <c r="AA406" s="140"/>
      <c r="AB406" s="140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</row>
    <row r="407" spans="1:44" ht="14.25" x14ac:dyDescent="0.2">
      <c r="A407" s="140"/>
      <c r="B407" s="140"/>
      <c r="C407" s="140"/>
      <c r="D407" s="140"/>
      <c r="E407" s="140"/>
      <c r="F407" s="28"/>
      <c r="G407" s="140"/>
      <c r="H407" s="140"/>
      <c r="I407" s="140"/>
      <c r="J407" s="140"/>
      <c r="K407" s="140"/>
      <c r="L407" s="140"/>
      <c r="M407" s="140"/>
      <c r="N407" s="140"/>
      <c r="O407" s="140"/>
      <c r="P407" s="140"/>
      <c r="Q407" s="140"/>
      <c r="R407" s="140"/>
      <c r="S407" s="140"/>
      <c r="T407" s="140"/>
      <c r="U407" s="140"/>
      <c r="V407" s="140"/>
      <c r="W407" s="140"/>
      <c r="X407" s="140"/>
      <c r="Y407" s="140"/>
      <c r="Z407" s="140"/>
      <c r="AA407" s="140"/>
      <c r="AB407" s="140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</row>
    <row r="408" spans="1:44" ht="14.25" x14ac:dyDescent="0.2">
      <c r="A408" s="140"/>
      <c r="B408" s="140"/>
      <c r="C408" s="140"/>
      <c r="D408" s="140"/>
      <c r="E408" s="140"/>
      <c r="F408" s="28"/>
      <c r="G408" s="140"/>
      <c r="H408" s="140"/>
      <c r="I408" s="140"/>
      <c r="J408" s="140"/>
      <c r="K408" s="140"/>
      <c r="L408" s="140"/>
      <c r="M408" s="140"/>
      <c r="N408" s="140"/>
      <c r="O408" s="140"/>
      <c r="P408" s="140"/>
      <c r="Q408" s="140"/>
      <c r="R408" s="140"/>
      <c r="S408" s="140"/>
      <c r="T408" s="140"/>
      <c r="U408" s="140"/>
      <c r="V408" s="140"/>
      <c r="W408" s="140"/>
      <c r="X408" s="140"/>
      <c r="Y408" s="140"/>
      <c r="Z408" s="140"/>
      <c r="AA408" s="140"/>
      <c r="AB408" s="140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</row>
    <row r="409" spans="1:44" ht="14.25" x14ac:dyDescent="0.2">
      <c r="A409" s="140"/>
      <c r="B409" s="140"/>
      <c r="C409" s="140"/>
      <c r="D409" s="140"/>
      <c r="E409" s="140"/>
      <c r="F409" s="28"/>
      <c r="G409" s="140"/>
      <c r="H409" s="140"/>
      <c r="I409" s="140"/>
      <c r="J409" s="140"/>
      <c r="K409" s="140"/>
      <c r="L409" s="140"/>
      <c r="M409" s="140"/>
      <c r="N409" s="140"/>
      <c r="O409" s="140"/>
      <c r="P409" s="140"/>
      <c r="Q409" s="140"/>
      <c r="R409" s="140"/>
      <c r="S409" s="140"/>
      <c r="T409" s="140"/>
      <c r="U409" s="140"/>
      <c r="V409" s="140"/>
      <c r="W409" s="140"/>
      <c r="X409" s="140"/>
      <c r="Y409" s="140"/>
      <c r="Z409" s="140"/>
      <c r="AA409" s="140"/>
      <c r="AB409" s="140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</row>
    <row r="410" spans="1:44" ht="14.25" x14ac:dyDescent="0.2">
      <c r="A410" s="140"/>
      <c r="B410" s="140"/>
      <c r="C410" s="140"/>
      <c r="D410" s="140"/>
      <c r="E410" s="140"/>
      <c r="F410" s="28"/>
      <c r="G410" s="140"/>
      <c r="H410" s="140"/>
      <c r="I410" s="140"/>
      <c r="J410" s="140"/>
      <c r="K410" s="140"/>
      <c r="L410" s="140"/>
      <c r="M410" s="140"/>
      <c r="N410" s="140"/>
      <c r="O410" s="140"/>
      <c r="P410" s="140"/>
      <c r="Q410" s="140"/>
      <c r="R410" s="140"/>
      <c r="S410" s="140"/>
      <c r="T410" s="140"/>
      <c r="U410" s="140"/>
      <c r="V410" s="140"/>
      <c r="W410" s="140"/>
      <c r="X410" s="140"/>
      <c r="Y410" s="140"/>
      <c r="Z410" s="140"/>
      <c r="AA410" s="140"/>
      <c r="AB410" s="140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</row>
    <row r="411" spans="1:44" ht="14.25" x14ac:dyDescent="0.2">
      <c r="A411" s="140"/>
      <c r="B411" s="140"/>
      <c r="C411" s="140"/>
      <c r="D411" s="140"/>
      <c r="E411" s="140"/>
      <c r="F411" s="28"/>
      <c r="G411" s="140"/>
      <c r="H411" s="140"/>
      <c r="I411" s="140"/>
      <c r="J411" s="140"/>
      <c r="K411" s="140"/>
      <c r="L411" s="140"/>
      <c r="M411" s="140"/>
      <c r="N411" s="140"/>
      <c r="O411" s="140"/>
      <c r="P411" s="140"/>
      <c r="Q411" s="140"/>
      <c r="R411" s="140"/>
      <c r="S411" s="140"/>
      <c r="T411" s="140"/>
      <c r="U411" s="140"/>
      <c r="V411" s="140"/>
      <c r="W411" s="140"/>
      <c r="X411" s="140"/>
      <c r="Y411" s="140"/>
      <c r="Z411" s="140"/>
      <c r="AA411" s="140"/>
      <c r="AB411" s="140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</row>
    <row r="412" spans="1:44" ht="14.25" x14ac:dyDescent="0.2">
      <c r="A412" s="140"/>
      <c r="B412" s="140"/>
      <c r="C412" s="140"/>
      <c r="D412" s="140"/>
      <c r="E412" s="140"/>
      <c r="F412" s="28"/>
      <c r="G412" s="140"/>
      <c r="H412" s="140"/>
      <c r="I412" s="140"/>
      <c r="J412" s="140"/>
      <c r="K412" s="140"/>
      <c r="L412" s="140"/>
      <c r="M412" s="140"/>
      <c r="N412" s="140"/>
      <c r="O412" s="140"/>
      <c r="P412" s="140"/>
      <c r="Q412" s="140"/>
      <c r="R412" s="140"/>
      <c r="S412" s="140"/>
      <c r="T412" s="140"/>
      <c r="U412" s="140"/>
      <c r="V412" s="140"/>
      <c r="W412" s="140"/>
      <c r="X412" s="140"/>
      <c r="Y412" s="140"/>
      <c r="Z412" s="140"/>
      <c r="AA412" s="140"/>
      <c r="AB412" s="140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</row>
    <row r="413" spans="1:44" ht="14.25" x14ac:dyDescent="0.2">
      <c r="A413" s="140"/>
      <c r="B413" s="140"/>
      <c r="C413" s="140"/>
      <c r="D413" s="140"/>
      <c r="E413" s="140"/>
      <c r="F413" s="28"/>
      <c r="G413" s="140"/>
      <c r="H413" s="140"/>
      <c r="I413" s="140"/>
      <c r="J413" s="140"/>
      <c r="K413" s="140"/>
      <c r="L413" s="140"/>
      <c r="M413" s="140"/>
      <c r="N413" s="140"/>
      <c r="O413" s="140"/>
      <c r="P413" s="140"/>
      <c r="Q413" s="140"/>
      <c r="R413" s="140"/>
      <c r="S413" s="140"/>
      <c r="T413" s="140"/>
      <c r="U413" s="140"/>
      <c r="V413" s="140"/>
      <c r="W413" s="140"/>
      <c r="X413" s="140"/>
      <c r="Y413" s="140"/>
      <c r="Z413" s="140"/>
      <c r="AA413" s="140"/>
      <c r="AB413" s="140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</row>
    <row r="414" spans="1:44" ht="14.25" x14ac:dyDescent="0.2">
      <c r="A414" s="140"/>
      <c r="B414" s="140"/>
      <c r="C414" s="140"/>
      <c r="D414" s="140"/>
      <c r="E414" s="140"/>
      <c r="F414" s="28"/>
      <c r="G414" s="140"/>
      <c r="H414" s="140"/>
      <c r="I414" s="140"/>
      <c r="J414" s="140"/>
      <c r="K414" s="140"/>
      <c r="L414" s="140"/>
      <c r="M414" s="140"/>
      <c r="N414" s="140"/>
      <c r="O414" s="140"/>
      <c r="P414" s="140"/>
      <c r="Q414" s="140"/>
      <c r="R414" s="140"/>
      <c r="S414" s="140"/>
      <c r="T414" s="140"/>
      <c r="U414" s="140"/>
      <c r="V414" s="140"/>
      <c r="W414" s="140"/>
      <c r="X414" s="140"/>
      <c r="Y414" s="140"/>
      <c r="Z414" s="140"/>
      <c r="AA414" s="140"/>
      <c r="AB414" s="140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</row>
    <row r="415" spans="1:44" ht="14.25" x14ac:dyDescent="0.2">
      <c r="A415" s="140"/>
      <c r="B415" s="140"/>
      <c r="C415" s="140"/>
      <c r="D415" s="140"/>
      <c r="E415" s="140"/>
      <c r="F415" s="28"/>
      <c r="G415" s="140"/>
      <c r="H415" s="140"/>
      <c r="I415" s="140"/>
      <c r="J415" s="140"/>
      <c r="K415" s="140"/>
      <c r="L415" s="140"/>
      <c r="M415" s="140"/>
      <c r="N415" s="140"/>
      <c r="O415" s="140"/>
      <c r="P415" s="140"/>
      <c r="Q415" s="140"/>
      <c r="R415" s="140"/>
      <c r="S415" s="140"/>
      <c r="T415" s="140"/>
      <c r="U415" s="140"/>
      <c r="V415" s="140"/>
      <c r="W415" s="140"/>
      <c r="X415" s="140"/>
      <c r="Y415" s="140"/>
      <c r="Z415" s="140"/>
      <c r="AA415" s="140"/>
      <c r="AB415" s="140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</row>
    <row r="416" spans="1:44" ht="14.25" x14ac:dyDescent="0.2">
      <c r="A416" s="140"/>
      <c r="B416" s="140"/>
      <c r="C416" s="140"/>
      <c r="D416" s="140"/>
      <c r="E416" s="140"/>
      <c r="F416" s="28"/>
      <c r="G416" s="140"/>
      <c r="H416" s="140"/>
      <c r="I416" s="140"/>
      <c r="J416" s="140"/>
      <c r="K416" s="140"/>
      <c r="L416" s="140"/>
      <c r="M416" s="140"/>
      <c r="N416" s="140"/>
      <c r="O416" s="140"/>
      <c r="P416" s="140"/>
      <c r="Q416" s="140"/>
      <c r="R416" s="140"/>
      <c r="S416" s="140"/>
      <c r="T416" s="140"/>
      <c r="U416" s="140"/>
      <c r="V416" s="140"/>
      <c r="W416" s="140"/>
      <c r="X416" s="140"/>
      <c r="Y416" s="140"/>
      <c r="Z416" s="140"/>
      <c r="AA416" s="140"/>
      <c r="AB416" s="140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</row>
    <row r="417" spans="1:44" ht="14.25" x14ac:dyDescent="0.2">
      <c r="A417" s="140"/>
      <c r="B417" s="140"/>
      <c r="C417" s="140"/>
      <c r="D417" s="140"/>
      <c r="E417" s="140"/>
      <c r="F417" s="28"/>
      <c r="G417" s="140"/>
      <c r="H417" s="140"/>
      <c r="I417" s="140"/>
      <c r="J417" s="140"/>
      <c r="K417" s="140"/>
      <c r="L417" s="140"/>
      <c r="M417" s="140"/>
      <c r="N417" s="140"/>
      <c r="O417" s="140"/>
      <c r="P417" s="140"/>
      <c r="Q417" s="140"/>
      <c r="R417" s="140"/>
      <c r="S417" s="140"/>
      <c r="T417" s="140"/>
      <c r="U417" s="140"/>
      <c r="V417" s="140"/>
      <c r="W417" s="140"/>
      <c r="X417" s="140"/>
      <c r="Y417" s="140"/>
      <c r="Z417" s="140"/>
      <c r="AA417" s="140"/>
      <c r="AB417" s="140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</row>
    <row r="418" spans="1:44" ht="14.25" x14ac:dyDescent="0.2">
      <c r="A418" s="140"/>
      <c r="B418" s="140"/>
      <c r="C418" s="140"/>
      <c r="D418" s="140"/>
      <c r="E418" s="140"/>
      <c r="F418" s="28"/>
      <c r="G418" s="140"/>
      <c r="H418" s="140"/>
      <c r="I418" s="140"/>
      <c r="J418" s="140"/>
      <c r="K418" s="140"/>
      <c r="L418" s="140"/>
      <c r="M418" s="140"/>
      <c r="N418" s="140"/>
      <c r="O418" s="140"/>
      <c r="P418" s="140"/>
      <c r="Q418" s="140"/>
      <c r="R418" s="140"/>
      <c r="S418" s="140"/>
      <c r="T418" s="140"/>
      <c r="U418" s="140"/>
      <c r="V418" s="140"/>
      <c r="W418" s="140"/>
      <c r="X418" s="140"/>
      <c r="Y418" s="140"/>
      <c r="Z418" s="140"/>
      <c r="AA418" s="140"/>
      <c r="AB418" s="140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</row>
    <row r="419" spans="1:44" ht="14.25" x14ac:dyDescent="0.2">
      <c r="A419" s="140"/>
      <c r="B419" s="140"/>
      <c r="C419" s="140"/>
      <c r="D419" s="140"/>
      <c r="E419" s="140"/>
      <c r="F419" s="28"/>
      <c r="G419" s="140"/>
      <c r="H419" s="140"/>
      <c r="I419" s="140"/>
      <c r="J419" s="140"/>
      <c r="K419" s="140"/>
      <c r="L419" s="140"/>
      <c r="M419" s="140"/>
      <c r="N419" s="140"/>
      <c r="O419" s="140"/>
      <c r="P419" s="140"/>
      <c r="Q419" s="140"/>
      <c r="R419" s="140"/>
      <c r="S419" s="140"/>
      <c r="T419" s="140"/>
      <c r="U419" s="140"/>
      <c r="V419" s="140"/>
      <c r="W419" s="140"/>
      <c r="X419" s="140"/>
      <c r="Y419" s="140"/>
      <c r="Z419" s="140"/>
      <c r="AA419" s="140"/>
      <c r="AB419" s="140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</row>
    <row r="420" spans="1:44" ht="14.25" x14ac:dyDescent="0.2">
      <c r="A420" s="140"/>
      <c r="B420" s="140"/>
      <c r="C420" s="140"/>
      <c r="D420" s="140"/>
      <c r="E420" s="140"/>
      <c r="F420" s="28"/>
      <c r="G420" s="140"/>
      <c r="H420" s="140"/>
      <c r="I420" s="140"/>
      <c r="J420" s="140"/>
      <c r="K420" s="140"/>
      <c r="L420" s="140"/>
      <c r="M420" s="140"/>
      <c r="N420" s="140"/>
      <c r="O420" s="140"/>
      <c r="P420" s="140"/>
      <c r="Q420" s="140"/>
      <c r="R420" s="140"/>
      <c r="S420" s="140"/>
      <c r="T420" s="140"/>
      <c r="U420" s="140"/>
      <c r="V420" s="140"/>
      <c r="W420" s="140"/>
      <c r="X420" s="140"/>
      <c r="Y420" s="140"/>
      <c r="Z420" s="140"/>
      <c r="AA420" s="140"/>
      <c r="AB420" s="140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</row>
    <row r="421" spans="1:44" ht="14.25" x14ac:dyDescent="0.2">
      <c r="A421" s="140"/>
      <c r="B421" s="140"/>
      <c r="C421" s="140"/>
      <c r="D421" s="140"/>
      <c r="E421" s="140"/>
      <c r="F421" s="28"/>
      <c r="G421" s="140"/>
      <c r="H421" s="140"/>
      <c r="I421" s="140"/>
      <c r="J421" s="140"/>
      <c r="K421" s="140"/>
      <c r="L421" s="140"/>
      <c r="M421" s="140"/>
      <c r="N421" s="140"/>
      <c r="O421" s="140"/>
      <c r="P421" s="140"/>
      <c r="Q421" s="140"/>
      <c r="R421" s="140"/>
      <c r="S421" s="140"/>
      <c r="T421" s="140"/>
      <c r="U421" s="140"/>
      <c r="V421" s="140"/>
      <c r="W421" s="140"/>
      <c r="X421" s="140"/>
      <c r="Y421" s="140"/>
      <c r="Z421" s="140"/>
      <c r="AA421" s="140"/>
      <c r="AB421" s="140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</row>
    <row r="422" spans="1:44" ht="14.25" x14ac:dyDescent="0.2">
      <c r="A422" s="140"/>
      <c r="B422" s="140"/>
      <c r="C422" s="140"/>
      <c r="D422" s="140"/>
      <c r="E422" s="140"/>
      <c r="F422" s="28"/>
      <c r="G422" s="140"/>
      <c r="H422" s="140"/>
      <c r="I422" s="140"/>
      <c r="J422" s="140"/>
      <c r="K422" s="140"/>
      <c r="L422" s="140"/>
      <c r="M422" s="140"/>
      <c r="N422" s="140"/>
      <c r="O422" s="140"/>
      <c r="P422" s="140"/>
      <c r="Q422" s="140"/>
      <c r="R422" s="140"/>
      <c r="S422" s="140"/>
      <c r="T422" s="140"/>
      <c r="U422" s="140"/>
      <c r="V422" s="140"/>
      <c r="W422" s="140"/>
      <c r="X422" s="140"/>
      <c r="Y422" s="140"/>
      <c r="Z422" s="140"/>
      <c r="AA422" s="140"/>
      <c r="AB422" s="140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</row>
    <row r="423" spans="1:44" ht="14.25" x14ac:dyDescent="0.2">
      <c r="A423" s="140"/>
      <c r="B423" s="140"/>
      <c r="C423" s="140"/>
      <c r="D423" s="140"/>
      <c r="E423" s="140"/>
      <c r="F423" s="28"/>
      <c r="G423" s="140"/>
      <c r="H423" s="140"/>
      <c r="I423" s="140"/>
      <c r="J423" s="140"/>
      <c r="K423" s="140"/>
      <c r="L423" s="140"/>
      <c r="M423" s="140"/>
      <c r="N423" s="140"/>
      <c r="O423" s="140"/>
      <c r="P423" s="140"/>
      <c r="Q423" s="140"/>
      <c r="R423" s="140"/>
      <c r="S423" s="140"/>
      <c r="T423" s="140"/>
      <c r="U423" s="140"/>
      <c r="V423" s="140"/>
      <c r="W423" s="140"/>
      <c r="X423" s="140"/>
      <c r="Y423" s="140"/>
      <c r="Z423" s="140"/>
      <c r="AA423" s="140"/>
      <c r="AB423" s="140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</row>
    <row r="424" spans="1:44" ht="14.25" x14ac:dyDescent="0.2">
      <c r="A424" s="140"/>
      <c r="B424" s="140"/>
      <c r="C424" s="140"/>
      <c r="D424" s="140"/>
      <c r="E424" s="140"/>
      <c r="F424" s="28"/>
      <c r="G424" s="140"/>
      <c r="H424" s="140"/>
      <c r="I424" s="140"/>
      <c r="J424" s="140"/>
      <c r="K424" s="140"/>
      <c r="L424" s="140"/>
      <c r="M424" s="140"/>
      <c r="N424" s="140"/>
      <c r="O424" s="140"/>
      <c r="P424" s="140"/>
      <c r="Q424" s="140"/>
      <c r="R424" s="140"/>
      <c r="S424" s="140"/>
      <c r="T424" s="140"/>
      <c r="U424" s="140"/>
      <c r="V424" s="140"/>
      <c r="W424" s="140"/>
      <c r="X424" s="140"/>
      <c r="Y424" s="140"/>
      <c r="Z424" s="140"/>
      <c r="AA424" s="140"/>
      <c r="AB424" s="140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</row>
    <row r="425" spans="1:44" ht="14.25" x14ac:dyDescent="0.2">
      <c r="A425" s="140"/>
      <c r="B425" s="140"/>
      <c r="C425" s="140"/>
      <c r="D425" s="140"/>
      <c r="E425" s="140"/>
      <c r="F425" s="28"/>
      <c r="G425" s="140"/>
      <c r="H425" s="140"/>
      <c r="I425" s="140"/>
      <c r="J425" s="140"/>
      <c r="K425" s="140"/>
      <c r="L425" s="140"/>
      <c r="M425" s="140"/>
      <c r="N425" s="140"/>
      <c r="O425" s="140"/>
      <c r="P425" s="140"/>
      <c r="Q425" s="140"/>
      <c r="R425" s="140"/>
      <c r="S425" s="140"/>
      <c r="T425" s="140"/>
      <c r="U425" s="140"/>
      <c r="V425" s="140"/>
      <c r="W425" s="140"/>
      <c r="X425" s="140"/>
      <c r="Y425" s="140"/>
      <c r="Z425" s="140"/>
      <c r="AA425" s="140"/>
      <c r="AB425" s="140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</row>
    <row r="426" spans="1:44" ht="14.25" x14ac:dyDescent="0.2">
      <c r="A426" s="140"/>
      <c r="B426" s="140"/>
      <c r="C426" s="140"/>
      <c r="D426" s="140"/>
      <c r="E426" s="140"/>
      <c r="F426" s="28"/>
      <c r="G426" s="140"/>
      <c r="H426" s="140"/>
      <c r="I426" s="140"/>
      <c r="J426" s="140"/>
      <c r="K426" s="140"/>
      <c r="L426" s="140"/>
      <c r="M426" s="140"/>
      <c r="N426" s="140"/>
      <c r="O426" s="140"/>
      <c r="P426" s="140"/>
      <c r="Q426" s="140"/>
      <c r="R426" s="140"/>
      <c r="S426" s="140"/>
      <c r="T426" s="140"/>
      <c r="U426" s="140"/>
      <c r="V426" s="140"/>
      <c r="W426" s="140"/>
      <c r="X426" s="140"/>
      <c r="Y426" s="140"/>
      <c r="Z426" s="140"/>
      <c r="AA426" s="140"/>
      <c r="AB426" s="140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</row>
    <row r="427" spans="1:44" ht="14.25" x14ac:dyDescent="0.2">
      <c r="A427" s="140"/>
      <c r="B427" s="140"/>
      <c r="C427" s="140"/>
      <c r="D427" s="140"/>
      <c r="E427" s="140"/>
      <c r="F427" s="28"/>
      <c r="G427" s="140"/>
      <c r="H427" s="140"/>
      <c r="I427" s="140"/>
      <c r="J427" s="140"/>
      <c r="K427" s="140"/>
      <c r="L427" s="140"/>
      <c r="M427" s="140"/>
      <c r="N427" s="140"/>
      <c r="O427" s="140"/>
      <c r="P427" s="140"/>
      <c r="Q427" s="140"/>
      <c r="R427" s="140"/>
      <c r="S427" s="140"/>
      <c r="T427" s="140"/>
      <c r="U427" s="140"/>
      <c r="V427" s="140"/>
      <c r="W427" s="140"/>
      <c r="X427" s="140"/>
      <c r="Y427" s="140"/>
      <c r="Z427" s="140"/>
      <c r="AA427" s="140"/>
      <c r="AB427" s="140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</row>
    <row r="428" spans="1:44" ht="14.25" x14ac:dyDescent="0.2">
      <c r="A428" s="140"/>
      <c r="B428" s="140"/>
      <c r="C428" s="140"/>
      <c r="D428" s="140"/>
      <c r="E428" s="140"/>
      <c r="F428" s="28"/>
      <c r="G428" s="140"/>
      <c r="H428" s="140"/>
      <c r="I428" s="140"/>
      <c r="J428" s="140"/>
      <c r="K428" s="140"/>
      <c r="L428" s="140"/>
      <c r="M428" s="140"/>
      <c r="N428" s="140"/>
      <c r="O428" s="140"/>
      <c r="P428" s="140"/>
      <c r="Q428" s="140"/>
      <c r="R428" s="140"/>
      <c r="S428" s="140"/>
      <c r="T428" s="140"/>
      <c r="U428" s="140"/>
      <c r="V428" s="140"/>
      <c r="W428" s="140"/>
      <c r="X428" s="140"/>
      <c r="Y428" s="140"/>
      <c r="Z428" s="140"/>
      <c r="AA428" s="140"/>
      <c r="AB428" s="140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</row>
    <row r="429" spans="1:44" ht="14.25" x14ac:dyDescent="0.2">
      <c r="A429" s="140"/>
      <c r="B429" s="140"/>
      <c r="C429" s="140"/>
      <c r="D429" s="140"/>
      <c r="E429" s="140"/>
      <c r="F429" s="28"/>
      <c r="G429" s="140"/>
      <c r="H429" s="140"/>
      <c r="I429" s="140"/>
      <c r="J429" s="140"/>
      <c r="K429" s="140"/>
      <c r="L429" s="140"/>
      <c r="M429" s="140"/>
      <c r="N429" s="140"/>
      <c r="O429" s="140"/>
      <c r="P429" s="140"/>
      <c r="Q429" s="140"/>
      <c r="R429" s="140"/>
      <c r="S429" s="140"/>
      <c r="T429" s="140"/>
      <c r="U429" s="140"/>
      <c r="V429" s="140"/>
      <c r="W429" s="140"/>
      <c r="X429" s="140"/>
      <c r="Y429" s="140"/>
      <c r="Z429" s="140"/>
      <c r="AA429" s="140"/>
      <c r="AB429" s="140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</row>
    <row r="430" spans="1:44" ht="14.25" x14ac:dyDescent="0.2">
      <c r="A430" s="140"/>
      <c r="B430" s="140"/>
      <c r="C430" s="140"/>
      <c r="D430" s="140"/>
      <c r="E430" s="140"/>
      <c r="F430" s="28"/>
      <c r="G430" s="140"/>
      <c r="H430" s="140"/>
      <c r="I430" s="140"/>
      <c r="J430" s="140"/>
      <c r="K430" s="140"/>
      <c r="L430" s="140"/>
      <c r="M430" s="140"/>
      <c r="N430" s="140"/>
      <c r="O430" s="140"/>
      <c r="P430" s="140"/>
      <c r="Q430" s="140"/>
      <c r="R430" s="140"/>
      <c r="S430" s="140"/>
      <c r="T430" s="140"/>
      <c r="U430" s="140"/>
      <c r="V430" s="140"/>
      <c r="W430" s="140"/>
      <c r="X430" s="140"/>
      <c r="Y430" s="140"/>
      <c r="Z430" s="140"/>
      <c r="AA430" s="140"/>
      <c r="AB430" s="140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</row>
    <row r="431" spans="1:44" ht="14.25" x14ac:dyDescent="0.2">
      <c r="A431" s="140"/>
      <c r="B431" s="140"/>
      <c r="C431" s="140"/>
      <c r="D431" s="140"/>
      <c r="E431" s="140"/>
      <c r="F431" s="28"/>
      <c r="G431" s="140"/>
      <c r="H431" s="140"/>
      <c r="I431" s="140"/>
      <c r="J431" s="140"/>
      <c r="K431" s="140"/>
      <c r="L431" s="140"/>
      <c r="M431" s="140"/>
      <c r="N431" s="140"/>
      <c r="O431" s="140"/>
      <c r="P431" s="140"/>
      <c r="Q431" s="140"/>
      <c r="R431" s="140"/>
      <c r="S431" s="140"/>
      <c r="T431" s="140"/>
      <c r="U431" s="140"/>
      <c r="V431" s="140"/>
      <c r="W431" s="140"/>
      <c r="X431" s="140"/>
      <c r="Y431" s="140"/>
      <c r="Z431" s="140"/>
      <c r="AA431" s="140"/>
      <c r="AB431" s="140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</row>
    <row r="432" spans="1:44" ht="14.25" x14ac:dyDescent="0.2">
      <c r="A432" s="140"/>
      <c r="B432" s="140"/>
      <c r="C432" s="140"/>
      <c r="D432" s="140"/>
      <c r="E432" s="140"/>
      <c r="F432" s="28"/>
      <c r="G432" s="140"/>
      <c r="H432" s="140"/>
      <c r="I432" s="140"/>
      <c r="J432" s="140"/>
      <c r="K432" s="140"/>
      <c r="L432" s="140"/>
      <c r="M432" s="140"/>
      <c r="N432" s="140"/>
      <c r="O432" s="140"/>
      <c r="P432" s="140"/>
      <c r="Q432" s="140"/>
      <c r="R432" s="140"/>
      <c r="S432" s="140"/>
      <c r="T432" s="140"/>
      <c r="U432" s="140"/>
      <c r="V432" s="140"/>
      <c r="W432" s="140"/>
      <c r="X432" s="140"/>
      <c r="Y432" s="140"/>
      <c r="Z432" s="140"/>
      <c r="AA432" s="140"/>
      <c r="AB432" s="140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</row>
    <row r="433" spans="1:44" ht="14.25" x14ac:dyDescent="0.2">
      <c r="A433" s="140"/>
      <c r="B433" s="140"/>
      <c r="C433" s="140"/>
      <c r="D433" s="140"/>
      <c r="E433" s="140"/>
      <c r="F433" s="28"/>
      <c r="G433" s="140"/>
      <c r="H433" s="140"/>
      <c r="I433" s="140"/>
      <c r="J433" s="140"/>
      <c r="K433" s="140"/>
      <c r="L433" s="140"/>
      <c r="M433" s="140"/>
      <c r="N433" s="140"/>
      <c r="O433" s="140"/>
      <c r="P433" s="140"/>
      <c r="Q433" s="140"/>
      <c r="R433" s="140"/>
      <c r="S433" s="140"/>
      <c r="T433" s="140"/>
      <c r="U433" s="140"/>
      <c r="V433" s="140"/>
      <c r="W433" s="140"/>
      <c r="X433" s="140"/>
      <c r="Y433" s="140"/>
      <c r="Z433" s="140"/>
      <c r="AA433" s="140"/>
      <c r="AB433" s="140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</row>
    <row r="434" spans="1:44" ht="14.25" x14ac:dyDescent="0.2">
      <c r="A434" s="140"/>
      <c r="B434" s="140"/>
      <c r="C434" s="140"/>
      <c r="D434" s="140"/>
      <c r="E434" s="140"/>
      <c r="F434" s="28"/>
      <c r="G434" s="140"/>
      <c r="H434" s="140"/>
      <c r="I434" s="140"/>
      <c r="J434" s="140"/>
      <c r="K434" s="140"/>
      <c r="L434" s="140"/>
      <c r="M434" s="140"/>
      <c r="N434" s="140"/>
      <c r="O434" s="140"/>
      <c r="P434" s="140"/>
      <c r="Q434" s="140"/>
      <c r="R434" s="140"/>
      <c r="S434" s="140"/>
      <c r="T434" s="140"/>
      <c r="U434" s="140"/>
      <c r="V434" s="140"/>
      <c r="W434" s="140"/>
      <c r="X434" s="140"/>
      <c r="Y434" s="140"/>
      <c r="Z434" s="140"/>
      <c r="AA434" s="140"/>
      <c r="AB434" s="140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</row>
    <row r="435" spans="1:44" ht="14.25" x14ac:dyDescent="0.2">
      <c r="A435" s="140"/>
      <c r="B435" s="140"/>
      <c r="C435" s="140"/>
      <c r="D435" s="140"/>
      <c r="E435" s="140"/>
      <c r="F435" s="28"/>
      <c r="G435" s="140"/>
      <c r="H435" s="140"/>
      <c r="I435" s="140"/>
      <c r="J435" s="140"/>
      <c r="K435" s="140"/>
      <c r="L435" s="140"/>
      <c r="M435" s="140"/>
      <c r="N435" s="140"/>
      <c r="O435" s="140"/>
      <c r="P435" s="140"/>
      <c r="Q435" s="140"/>
      <c r="R435" s="140"/>
      <c r="S435" s="140"/>
      <c r="T435" s="140"/>
      <c r="U435" s="140"/>
      <c r="V435" s="140"/>
      <c r="W435" s="140"/>
      <c r="X435" s="140"/>
      <c r="Y435" s="140"/>
      <c r="Z435" s="140"/>
      <c r="AA435" s="140"/>
      <c r="AB435" s="140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</row>
    <row r="436" spans="1:44" ht="14.25" x14ac:dyDescent="0.2">
      <c r="A436" s="140"/>
      <c r="B436" s="140"/>
      <c r="C436" s="140"/>
      <c r="D436" s="140"/>
      <c r="E436" s="140"/>
      <c r="F436" s="28"/>
      <c r="G436" s="140"/>
      <c r="H436" s="140"/>
      <c r="I436" s="140"/>
      <c r="J436" s="140"/>
      <c r="K436" s="140"/>
      <c r="L436" s="140"/>
      <c r="M436" s="140"/>
      <c r="N436" s="140"/>
      <c r="O436" s="140"/>
      <c r="P436" s="140"/>
      <c r="Q436" s="140"/>
      <c r="R436" s="140"/>
      <c r="S436" s="140"/>
      <c r="T436" s="140"/>
      <c r="U436" s="140"/>
      <c r="V436" s="140"/>
      <c r="W436" s="140"/>
      <c r="X436" s="140"/>
      <c r="Y436" s="140"/>
      <c r="Z436" s="140"/>
      <c r="AA436" s="140"/>
      <c r="AB436" s="140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</row>
    <row r="437" spans="1:44" ht="14.25" x14ac:dyDescent="0.2">
      <c r="A437" s="140"/>
      <c r="B437" s="140"/>
      <c r="C437" s="140"/>
      <c r="D437" s="140"/>
      <c r="E437" s="140"/>
      <c r="F437" s="28"/>
      <c r="G437" s="140"/>
      <c r="H437" s="140"/>
      <c r="I437" s="140"/>
      <c r="J437" s="140"/>
      <c r="K437" s="140"/>
      <c r="L437" s="140"/>
      <c r="M437" s="140"/>
      <c r="N437" s="140"/>
      <c r="O437" s="140"/>
      <c r="P437" s="140"/>
      <c r="Q437" s="140"/>
      <c r="R437" s="140"/>
      <c r="S437" s="140"/>
      <c r="T437" s="140"/>
      <c r="U437" s="140"/>
      <c r="V437" s="140"/>
      <c r="W437" s="140"/>
      <c r="X437" s="140"/>
      <c r="Y437" s="140"/>
      <c r="Z437" s="140"/>
      <c r="AA437" s="140"/>
      <c r="AB437" s="140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</row>
    <row r="438" spans="1:44" ht="14.25" x14ac:dyDescent="0.2">
      <c r="A438" s="140"/>
      <c r="B438" s="140"/>
      <c r="C438" s="140"/>
      <c r="D438" s="140"/>
      <c r="E438" s="140"/>
      <c r="F438" s="28"/>
      <c r="G438" s="140"/>
      <c r="H438" s="140"/>
      <c r="I438" s="140"/>
      <c r="J438" s="140"/>
      <c r="K438" s="140"/>
      <c r="L438" s="140"/>
      <c r="M438" s="140"/>
      <c r="N438" s="140"/>
      <c r="O438" s="140"/>
      <c r="P438" s="140"/>
      <c r="Q438" s="140"/>
      <c r="R438" s="140"/>
      <c r="S438" s="140"/>
      <c r="T438" s="140"/>
      <c r="U438" s="140"/>
      <c r="V438" s="140"/>
      <c r="W438" s="140"/>
      <c r="X438" s="140"/>
      <c r="Y438" s="140"/>
      <c r="Z438" s="140"/>
      <c r="AA438" s="140"/>
      <c r="AB438" s="140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</row>
    <row r="439" spans="1:44" ht="14.25" x14ac:dyDescent="0.2">
      <c r="A439" s="140"/>
      <c r="B439" s="140"/>
      <c r="C439" s="140"/>
      <c r="D439" s="140"/>
      <c r="E439" s="140"/>
      <c r="F439" s="28"/>
      <c r="G439" s="140"/>
      <c r="H439" s="140"/>
      <c r="I439" s="140"/>
      <c r="J439" s="140"/>
      <c r="K439" s="140"/>
      <c r="L439" s="140"/>
      <c r="M439" s="140"/>
      <c r="N439" s="140"/>
      <c r="O439" s="140"/>
      <c r="P439" s="140"/>
      <c r="Q439" s="140"/>
      <c r="R439" s="140"/>
      <c r="S439" s="140"/>
      <c r="T439" s="140"/>
      <c r="U439" s="140"/>
      <c r="V439" s="140"/>
      <c r="W439" s="140"/>
      <c r="X439" s="140"/>
      <c r="Y439" s="140"/>
      <c r="Z439" s="140"/>
      <c r="AA439" s="140"/>
      <c r="AB439" s="140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</row>
    <row r="440" spans="1:44" ht="14.25" x14ac:dyDescent="0.2">
      <c r="A440" s="140"/>
      <c r="B440" s="140"/>
      <c r="C440" s="140"/>
      <c r="D440" s="140"/>
      <c r="E440" s="140"/>
      <c r="F440" s="28"/>
      <c r="G440" s="140"/>
      <c r="H440" s="140"/>
      <c r="I440" s="140"/>
      <c r="J440" s="140"/>
      <c r="K440" s="140"/>
      <c r="L440" s="140"/>
      <c r="M440" s="140"/>
      <c r="N440" s="140"/>
      <c r="O440" s="140"/>
      <c r="P440" s="140"/>
      <c r="Q440" s="140"/>
      <c r="R440" s="140"/>
      <c r="S440" s="140"/>
      <c r="T440" s="140"/>
      <c r="U440" s="140"/>
      <c r="V440" s="140"/>
      <c r="W440" s="140"/>
      <c r="X440" s="140"/>
      <c r="Y440" s="140"/>
      <c r="Z440" s="140"/>
      <c r="AA440" s="140"/>
      <c r="AB440" s="140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</row>
    <row r="441" spans="1:44" ht="14.25" x14ac:dyDescent="0.2">
      <c r="A441" s="140"/>
      <c r="B441" s="140"/>
      <c r="C441" s="140"/>
      <c r="D441" s="140"/>
      <c r="E441" s="140"/>
      <c r="F441" s="28"/>
      <c r="G441" s="140"/>
      <c r="H441" s="140"/>
      <c r="I441" s="140"/>
      <c r="J441" s="140"/>
      <c r="K441" s="140"/>
      <c r="L441" s="140"/>
      <c r="M441" s="140"/>
      <c r="N441" s="140"/>
      <c r="O441" s="140"/>
      <c r="P441" s="140"/>
      <c r="Q441" s="140"/>
      <c r="R441" s="140"/>
      <c r="S441" s="140"/>
      <c r="T441" s="140"/>
      <c r="U441" s="140"/>
      <c r="V441" s="140"/>
      <c r="W441" s="140"/>
      <c r="X441" s="140"/>
      <c r="Y441" s="140"/>
      <c r="Z441" s="140"/>
      <c r="AA441" s="140"/>
      <c r="AB441" s="140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</row>
    <row r="442" spans="1:44" ht="14.25" x14ac:dyDescent="0.2">
      <c r="A442" s="140"/>
      <c r="B442" s="140"/>
      <c r="C442" s="140"/>
      <c r="D442" s="140"/>
      <c r="E442" s="140"/>
      <c r="F442" s="28"/>
      <c r="G442" s="140"/>
      <c r="H442" s="140"/>
      <c r="I442" s="140"/>
      <c r="J442" s="140"/>
      <c r="K442" s="140"/>
      <c r="L442" s="140"/>
      <c r="M442" s="140"/>
      <c r="N442" s="140"/>
      <c r="O442" s="140"/>
      <c r="P442" s="140"/>
      <c r="Q442" s="140"/>
      <c r="R442" s="140"/>
      <c r="S442" s="140"/>
      <c r="T442" s="140"/>
      <c r="U442" s="140"/>
      <c r="V442" s="140"/>
      <c r="W442" s="140"/>
      <c r="X442" s="140"/>
      <c r="Y442" s="140"/>
      <c r="Z442" s="140"/>
      <c r="AA442" s="140"/>
      <c r="AB442" s="140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</row>
    <row r="443" spans="1:44" ht="14.25" x14ac:dyDescent="0.2">
      <c r="A443" s="140"/>
      <c r="B443" s="140"/>
      <c r="C443" s="140"/>
      <c r="D443" s="140"/>
      <c r="E443" s="140"/>
      <c r="F443" s="28"/>
      <c r="G443" s="140"/>
      <c r="H443" s="140"/>
      <c r="I443" s="140"/>
      <c r="J443" s="140"/>
      <c r="K443" s="140"/>
      <c r="L443" s="140"/>
      <c r="M443" s="140"/>
      <c r="N443" s="140"/>
      <c r="O443" s="140"/>
      <c r="P443" s="140"/>
      <c r="Q443" s="140"/>
      <c r="R443" s="140"/>
      <c r="S443" s="140"/>
      <c r="T443" s="140"/>
      <c r="U443" s="140"/>
      <c r="V443" s="140"/>
      <c r="W443" s="140"/>
      <c r="X443" s="140"/>
      <c r="Y443" s="140"/>
      <c r="Z443" s="140"/>
      <c r="AA443" s="140"/>
      <c r="AB443" s="140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</row>
    <row r="444" spans="1:44" ht="14.25" x14ac:dyDescent="0.2">
      <c r="A444" s="140"/>
      <c r="B444" s="140"/>
      <c r="C444" s="140"/>
      <c r="D444" s="140"/>
      <c r="E444" s="140"/>
      <c r="F444" s="28"/>
      <c r="G444" s="140"/>
      <c r="H444" s="140"/>
      <c r="I444" s="140"/>
      <c r="J444" s="140"/>
      <c r="K444" s="140"/>
      <c r="L444" s="140"/>
      <c r="M444" s="140"/>
      <c r="N444" s="140"/>
      <c r="O444" s="140"/>
      <c r="P444" s="140"/>
      <c r="Q444" s="140"/>
      <c r="R444" s="140"/>
      <c r="S444" s="140"/>
      <c r="T444" s="140"/>
      <c r="U444" s="140"/>
      <c r="V444" s="140"/>
      <c r="W444" s="140"/>
      <c r="X444" s="140"/>
      <c r="Y444" s="140"/>
      <c r="Z444" s="140"/>
      <c r="AA444" s="140"/>
      <c r="AB444" s="140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</row>
    <row r="445" spans="1:44" ht="14.25" x14ac:dyDescent="0.2">
      <c r="A445" s="140"/>
      <c r="B445" s="140"/>
      <c r="C445" s="140"/>
      <c r="D445" s="140"/>
      <c r="E445" s="140"/>
      <c r="F445" s="28"/>
      <c r="G445" s="140"/>
      <c r="H445" s="140"/>
      <c r="I445" s="140"/>
      <c r="J445" s="140"/>
      <c r="K445" s="140"/>
      <c r="L445" s="140"/>
      <c r="M445" s="140"/>
      <c r="N445" s="140"/>
      <c r="O445" s="140"/>
      <c r="P445" s="140"/>
      <c r="Q445" s="140"/>
      <c r="R445" s="140"/>
      <c r="S445" s="140"/>
      <c r="T445" s="140"/>
      <c r="U445" s="140"/>
      <c r="V445" s="140"/>
      <c r="W445" s="140"/>
      <c r="X445" s="140"/>
      <c r="Y445" s="140"/>
      <c r="Z445" s="140"/>
      <c r="AA445" s="140"/>
      <c r="AB445" s="140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</row>
    <row r="446" spans="1:44" ht="14.25" x14ac:dyDescent="0.2">
      <c r="A446" s="140"/>
      <c r="B446" s="140"/>
      <c r="C446" s="140"/>
      <c r="D446" s="140"/>
      <c r="E446" s="140"/>
      <c r="F446" s="28"/>
      <c r="G446" s="140"/>
      <c r="H446" s="140"/>
      <c r="I446" s="140"/>
      <c r="J446" s="140"/>
      <c r="K446" s="140"/>
      <c r="L446" s="140"/>
      <c r="M446" s="140"/>
      <c r="N446" s="140"/>
      <c r="O446" s="140"/>
      <c r="P446" s="140"/>
      <c r="Q446" s="140"/>
      <c r="R446" s="140"/>
      <c r="S446" s="140"/>
      <c r="T446" s="140"/>
      <c r="U446" s="140"/>
      <c r="V446" s="140"/>
      <c r="W446" s="140"/>
      <c r="X446" s="140"/>
      <c r="Y446" s="140"/>
      <c r="Z446" s="140"/>
      <c r="AA446" s="140"/>
      <c r="AB446" s="140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</row>
    <row r="447" spans="1:44" ht="14.25" x14ac:dyDescent="0.2">
      <c r="A447" s="140"/>
      <c r="B447" s="140"/>
      <c r="C447" s="140"/>
      <c r="D447" s="140"/>
      <c r="E447" s="140"/>
      <c r="F447" s="28"/>
      <c r="G447" s="140"/>
      <c r="H447" s="140"/>
      <c r="I447" s="140"/>
      <c r="J447" s="140"/>
      <c r="K447" s="140"/>
      <c r="L447" s="140"/>
      <c r="M447" s="140"/>
      <c r="N447" s="140"/>
      <c r="O447" s="140"/>
      <c r="P447" s="140"/>
      <c r="Q447" s="140"/>
      <c r="R447" s="140"/>
      <c r="S447" s="140"/>
      <c r="T447" s="140"/>
      <c r="U447" s="140"/>
      <c r="V447" s="140"/>
      <c r="W447" s="140"/>
      <c r="X447" s="140"/>
      <c r="Y447" s="140"/>
      <c r="Z447" s="140"/>
      <c r="AA447" s="140"/>
      <c r="AB447" s="140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</row>
    <row r="448" spans="1:44" ht="14.25" x14ac:dyDescent="0.2">
      <c r="A448" s="140"/>
      <c r="B448" s="140"/>
      <c r="C448" s="140"/>
      <c r="D448" s="140"/>
      <c r="E448" s="140"/>
      <c r="F448" s="28"/>
      <c r="G448" s="140"/>
      <c r="H448" s="140"/>
      <c r="I448" s="140"/>
      <c r="J448" s="140"/>
      <c r="K448" s="140"/>
      <c r="L448" s="140"/>
      <c r="M448" s="140"/>
      <c r="N448" s="140"/>
      <c r="O448" s="140"/>
      <c r="P448" s="140"/>
      <c r="Q448" s="140"/>
      <c r="R448" s="140"/>
      <c r="S448" s="140"/>
      <c r="T448" s="140"/>
      <c r="U448" s="140"/>
      <c r="V448" s="140"/>
      <c r="W448" s="140"/>
      <c r="X448" s="140"/>
      <c r="Y448" s="140"/>
      <c r="Z448" s="140"/>
      <c r="AA448" s="140"/>
      <c r="AB448" s="140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</row>
    <row r="449" spans="1:44" ht="14.25" x14ac:dyDescent="0.2">
      <c r="A449" s="140"/>
      <c r="B449" s="140"/>
      <c r="C449" s="140"/>
      <c r="D449" s="140"/>
      <c r="E449" s="140"/>
      <c r="F449" s="28"/>
      <c r="G449" s="140"/>
      <c r="H449" s="140"/>
      <c r="I449" s="140"/>
      <c r="J449" s="140"/>
      <c r="K449" s="140"/>
      <c r="L449" s="140"/>
      <c r="M449" s="140"/>
      <c r="N449" s="140"/>
      <c r="O449" s="140"/>
      <c r="P449" s="140"/>
      <c r="Q449" s="140"/>
      <c r="R449" s="140"/>
      <c r="S449" s="140"/>
      <c r="T449" s="140"/>
      <c r="U449" s="140"/>
      <c r="V449" s="140"/>
      <c r="W449" s="140"/>
      <c r="X449" s="140"/>
      <c r="Y449" s="140"/>
      <c r="Z449" s="140"/>
      <c r="AA449" s="140"/>
      <c r="AB449" s="140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</row>
    <row r="450" spans="1:44" ht="14.25" x14ac:dyDescent="0.2">
      <c r="A450" s="140"/>
      <c r="B450" s="140"/>
      <c r="C450" s="140"/>
      <c r="D450" s="140"/>
      <c r="E450" s="140"/>
      <c r="F450" s="28"/>
      <c r="G450" s="140"/>
      <c r="H450" s="140"/>
      <c r="I450" s="140"/>
      <c r="J450" s="140"/>
      <c r="K450" s="140"/>
      <c r="L450" s="140"/>
      <c r="M450" s="140"/>
      <c r="N450" s="140"/>
      <c r="O450" s="140"/>
      <c r="P450" s="140"/>
      <c r="Q450" s="140"/>
      <c r="R450" s="140"/>
      <c r="S450" s="140"/>
      <c r="T450" s="140"/>
      <c r="U450" s="140"/>
      <c r="V450" s="140"/>
      <c r="W450" s="140"/>
      <c r="X450" s="140"/>
      <c r="Y450" s="140"/>
      <c r="Z450" s="140"/>
      <c r="AA450" s="140"/>
      <c r="AB450" s="140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</row>
    <row r="451" spans="1:44" ht="14.25" x14ac:dyDescent="0.2">
      <c r="A451" s="140"/>
      <c r="B451" s="140"/>
      <c r="C451" s="140"/>
      <c r="D451" s="140"/>
      <c r="E451" s="140"/>
      <c r="F451" s="28"/>
      <c r="G451" s="140"/>
      <c r="H451" s="140"/>
      <c r="I451" s="140"/>
      <c r="J451" s="140"/>
      <c r="K451" s="140"/>
      <c r="L451" s="140"/>
      <c r="M451" s="140"/>
      <c r="N451" s="140"/>
      <c r="O451" s="140"/>
      <c r="P451" s="140"/>
      <c r="Q451" s="140"/>
      <c r="R451" s="140"/>
      <c r="S451" s="140"/>
      <c r="T451" s="140"/>
      <c r="U451" s="140"/>
      <c r="V451" s="140"/>
      <c r="W451" s="140"/>
      <c r="X451" s="140"/>
      <c r="Y451" s="140"/>
      <c r="Z451" s="140"/>
      <c r="AA451" s="140"/>
      <c r="AB451" s="140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</row>
    <row r="452" spans="1:44" ht="14.25" x14ac:dyDescent="0.2">
      <c r="A452" s="140"/>
      <c r="B452" s="140"/>
      <c r="C452" s="140"/>
      <c r="D452" s="140"/>
      <c r="E452" s="140"/>
      <c r="F452" s="28"/>
      <c r="G452" s="140"/>
      <c r="H452" s="140"/>
      <c r="I452" s="140"/>
      <c r="J452" s="140"/>
      <c r="K452" s="140"/>
      <c r="L452" s="140"/>
      <c r="M452" s="140"/>
      <c r="N452" s="140"/>
      <c r="O452" s="140"/>
      <c r="P452" s="140"/>
      <c r="Q452" s="140"/>
      <c r="R452" s="140"/>
      <c r="S452" s="140"/>
      <c r="T452" s="140"/>
      <c r="U452" s="140"/>
      <c r="V452" s="140"/>
      <c r="W452" s="140"/>
      <c r="X452" s="140"/>
      <c r="Y452" s="140"/>
      <c r="Z452" s="140"/>
      <c r="AA452" s="140"/>
      <c r="AB452" s="140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</row>
    <row r="453" spans="1:44" ht="14.25" x14ac:dyDescent="0.2">
      <c r="A453" s="140"/>
      <c r="B453" s="140"/>
      <c r="C453" s="140"/>
      <c r="D453" s="140"/>
      <c r="E453" s="140"/>
      <c r="F453" s="28"/>
      <c r="G453" s="140"/>
      <c r="H453" s="140"/>
      <c r="I453" s="140"/>
      <c r="J453" s="140"/>
      <c r="K453" s="140"/>
      <c r="L453" s="140"/>
      <c r="M453" s="140"/>
      <c r="N453" s="140"/>
      <c r="O453" s="140"/>
      <c r="P453" s="140"/>
      <c r="Q453" s="140"/>
      <c r="R453" s="140"/>
      <c r="S453" s="140"/>
      <c r="T453" s="140"/>
      <c r="U453" s="140"/>
      <c r="V453" s="140"/>
      <c r="W453" s="140"/>
      <c r="X453" s="140"/>
      <c r="Y453" s="140"/>
      <c r="Z453" s="140"/>
      <c r="AA453" s="140"/>
      <c r="AB453" s="140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</row>
    <row r="454" spans="1:44" ht="14.25" x14ac:dyDescent="0.2">
      <c r="A454" s="140"/>
      <c r="B454" s="140"/>
      <c r="C454" s="140"/>
      <c r="D454" s="140"/>
      <c r="E454" s="140"/>
      <c r="F454" s="28"/>
      <c r="G454" s="140"/>
      <c r="H454" s="140"/>
      <c r="I454" s="140"/>
      <c r="J454" s="140"/>
      <c r="K454" s="140"/>
      <c r="L454" s="140"/>
      <c r="M454" s="140"/>
      <c r="N454" s="140"/>
      <c r="O454" s="140"/>
      <c r="P454" s="140"/>
      <c r="Q454" s="140"/>
      <c r="R454" s="140"/>
      <c r="S454" s="140"/>
      <c r="T454" s="140"/>
      <c r="U454" s="140"/>
      <c r="V454" s="140"/>
      <c r="W454" s="140"/>
      <c r="X454" s="140"/>
      <c r="Y454" s="140"/>
      <c r="Z454" s="140"/>
      <c r="AA454" s="140"/>
      <c r="AB454" s="140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</row>
    <row r="455" spans="1:44" ht="14.25" x14ac:dyDescent="0.2">
      <c r="A455" s="140"/>
      <c r="B455" s="140"/>
      <c r="C455" s="140"/>
      <c r="D455" s="140"/>
      <c r="E455" s="140"/>
      <c r="F455" s="28"/>
      <c r="G455" s="140"/>
      <c r="H455" s="140"/>
      <c r="I455" s="140"/>
      <c r="J455" s="140"/>
      <c r="K455" s="140"/>
      <c r="L455" s="140"/>
      <c r="M455" s="140"/>
      <c r="N455" s="140"/>
      <c r="O455" s="140"/>
      <c r="P455" s="140"/>
      <c r="Q455" s="140"/>
      <c r="R455" s="140"/>
      <c r="S455" s="140"/>
      <c r="T455" s="140"/>
      <c r="U455" s="140"/>
      <c r="V455" s="140"/>
      <c r="W455" s="140"/>
      <c r="X455" s="140"/>
      <c r="Y455" s="140"/>
      <c r="Z455" s="140"/>
      <c r="AA455" s="140"/>
      <c r="AB455" s="140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</row>
    <row r="456" spans="1:44" ht="14.25" x14ac:dyDescent="0.2">
      <c r="A456" s="140"/>
      <c r="B456" s="140"/>
      <c r="C456" s="140"/>
      <c r="D456" s="140"/>
      <c r="E456" s="140"/>
      <c r="F456" s="28"/>
      <c r="G456" s="140"/>
      <c r="H456" s="140"/>
      <c r="I456" s="140"/>
      <c r="J456" s="140"/>
      <c r="K456" s="140"/>
      <c r="L456" s="140"/>
      <c r="M456" s="140"/>
      <c r="N456" s="140"/>
      <c r="O456" s="140"/>
      <c r="P456" s="140"/>
      <c r="Q456" s="140"/>
      <c r="R456" s="140"/>
      <c r="S456" s="140"/>
      <c r="T456" s="140"/>
      <c r="U456" s="140"/>
      <c r="V456" s="140"/>
      <c r="W456" s="140"/>
      <c r="X456" s="140"/>
      <c r="Y456" s="140"/>
      <c r="Z456" s="140"/>
      <c r="AA456" s="140"/>
      <c r="AB456" s="140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</row>
    <row r="457" spans="1:44" ht="14.25" x14ac:dyDescent="0.2">
      <c r="A457" s="140"/>
      <c r="B457" s="140"/>
      <c r="C457" s="140"/>
      <c r="D457" s="140"/>
      <c r="E457" s="140"/>
      <c r="F457" s="28"/>
      <c r="G457" s="140"/>
      <c r="H457" s="140"/>
      <c r="I457" s="140"/>
      <c r="J457" s="140"/>
      <c r="K457" s="140"/>
      <c r="L457" s="140"/>
      <c r="M457" s="140"/>
      <c r="N457" s="140"/>
      <c r="O457" s="140"/>
      <c r="P457" s="140"/>
      <c r="Q457" s="140"/>
      <c r="R457" s="140"/>
      <c r="S457" s="140"/>
      <c r="T457" s="140"/>
      <c r="U457" s="140"/>
      <c r="V457" s="140"/>
      <c r="W457" s="140"/>
      <c r="X457" s="140"/>
      <c r="Y457" s="140"/>
      <c r="Z457" s="140"/>
      <c r="AA457" s="140"/>
      <c r="AB457" s="140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</row>
    <row r="458" spans="1:44" ht="14.25" x14ac:dyDescent="0.2">
      <c r="A458" s="140"/>
      <c r="B458" s="140"/>
      <c r="C458" s="140"/>
      <c r="D458" s="140"/>
      <c r="E458" s="140"/>
      <c r="F458" s="28"/>
      <c r="G458" s="140"/>
      <c r="H458" s="140"/>
      <c r="I458" s="140"/>
      <c r="J458" s="140"/>
      <c r="K458" s="140"/>
      <c r="L458" s="140"/>
      <c r="M458" s="140"/>
      <c r="N458" s="140"/>
      <c r="O458" s="140"/>
      <c r="P458" s="140"/>
      <c r="Q458" s="140"/>
      <c r="R458" s="140"/>
      <c r="S458" s="140"/>
      <c r="T458" s="140"/>
      <c r="U458" s="140"/>
      <c r="V458" s="140"/>
      <c r="W458" s="140"/>
      <c r="X458" s="140"/>
      <c r="Y458" s="140"/>
      <c r="Z458" s="140"/>
      <c r="AA458" s="140"/>
      <c r="AB458" s="140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</row>
    <row r="459" spans="1:44" ht="14.25" x14ac:dyDescent="0.2">
      <c r="A459" s="140"/>
      <c r="B459" s="140"/>
      <c r="C459" s="140"/>
      <c r="D459" s="140"/>
      <c r="E459" s="140"/>
      <c r="F459" s="28"/>
      <c r="G459" s="140"/>
      <c r="H459" s="140"/>
      <c r="I459" s="140"/>
      <c r="J459" s="140"/>
      <c r="K459" s="140"/>
      <c r="L459" s="140"/>
      <c r="M459" s="140"/>
      <c r="N459" s="140"/>
      <c r="O459" s="140"/>
      <c r="P459" s="140"/>
      <c r="Q459" s="140"/>
      <c r="R459" s="140"/>
      <c r="S459" s="140"/>
      <c r="T459" s="140"/>
      <c r="U459" s="140"/>
      <c r="V459" s="140"/>
      <c r="W459" s="140"/>
      <c r="X459" s="140"/>
      <c r="Y459" s="140"/>
      <c r="Z459" s="140"/>
      <c r="AA459" s="140"/>
      <c r="AB459" s="140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</row>
    <row r="460" spans="1:44" ht="14.25" x14ac:dyDescent="0.2">
      <c r="A460" s="140"/>
      <c r="B460" s="140"/>
      <c r="C460" s="140"/>
      <c r="D460" s="140"/>
      <c r="E460" s="140"/>
      <c r="F460" s="28"/>
      <c r="G460" s="140"/>
      <c r="H460" s="140"/>
      <c r="I460" s="140"/>
      <c r="J460" s="140"/>
      <c r="K460" s="140"/>
      <c r="L460" s="140"/>
      <c r="M460" s="140"/>
      <c r="N460" s="140"/>
      <c r="O460" s="140"/>
      <c r="P460" s="140"/>
      <c r="Q460" s="140"/>
      <c r="R460" s="140"/>
      <c r="S460" s="140"/>
      <c r="T460" s="140"/>
      <c r="U460" s="140"/>
      <c r="V460" s="140"/>
      <c r="W460" s="140"/>
      <c r="X460" s="140"/>
      <c r="Y460" s="140"/>
      <c r="Z460" s="140"/>
      <c r="AA460" s="140"/>
      <c r="AB460" s="140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</row>
    <row r="461" spans="1:44" ht="14.25" x14ac:dyDescent="0.2">
      <c r="A461" s="140"/>
      <c r="B461" s="140"/>
      <c r="C461" s="140"/>
      <c r="D461" s="140"/>
      <c r="E461" s="140"/>
      <c r="F461" s="28"/>
      <c r="G461" s="140"/>
      <c r="H461" s="140"/>
      <c r="I461" s="140"/>
      <c r="J461" s="140"/>
      <c r="K461" s="140"/>
      <c r="L461" s="140"/>
      <c r="M461" s="140"/>
      <c r="N461" s="140"/>
      <c r="O461" s="140"/>
      <c r="P461" s="140"/>
      <c r="Q461" s="140"/>
      <c r="R461" s="140"/>
      <c r="S461" s="140"/>
      <c r="T461" s="140"/>
      <c r="U461" s="140"/>
      <c r="V461" s="140"/>
      <c r="W461" s="140"/>
      <c r="X461" s="140"/>
      <c r="Y461" s="140"/>
      <c r="Z461" s="140"/>
      <c r="AA461" s="140"/>
      <c r="AB461" s="140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</row>
    <row r="462" spans="1:44" ht="14.25" x14ac:dyDescent="0.2">
      <c r="A462" s="140"/>
      <c r="B462" s="140"/>
      <c r="C462" s="140"/>
      <c r="D462" s="140"/>
      <c r="E462" s="140"/>
      <c r="F462" s="28"/>
      <c r="G462" s="140"/>
      <c r="H462" s="140"/>
      <c r="I462" s="140"/>
      <c r="J462" s="140"/>
      <c r="K462" s="140"/>
      <c r="L462" s="140"/>
      <c r="M462" s="140"/>
      <c r="N462" s="140"/>
      <c r="O462" s="140"/>
      <c r="P462" s="140"/>
      <c r="Q462" s="140"/>
      <c r="R462" s="140"/>
      <c r="S462" s="140"/>
      <c r="T462" s="140"/>
      <c r="U462" s="140"/>
      <c r="V462" s="140"/>
      <c r="W462" s="140"/>
      <c r="X462" s="140"/>
      <c r="Y462" s="140"/>
      <c r="Z462" s="140"/>
      <c r="AA462" s="140"/>
      <c r="AB462" s="140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</row>
    <row r="463" spans="1:44" ht="14.25" x14ac:dyDescent="0.2">
      <c r="A463" s="140"/>
      <c r="B463" s="140"/>
      <c r="C463" s="140"/>
      <c r="D463" s="140"/>
      <c r="E463" s="140"/>
      <c r="F463" s="28"/>
      <c r="G463" s="140"/>
      <c r="H463" s="140"/>
      <c r="I463" s="140"/>
      <c r="J463" s="140"/>
      <c r="K463" s="140"/>
      <c r="L463" s="140"/>
      <c r="M463" s="140"/>
      <c r="N463" s="140"/>
      <c r="O463" s="140"/>
      <c r="P463" s="140"/>
      <c r="Q463" s="140"/>
      <c r="R463" s="140"/>
      <c r="S463" s="140"/>
      <c r="T463" s="140"/>
      <c r="U463" s="140"/>
      <c r="V463" s="140"/>
      <c r="W463" s="140"/>
      <c r="X463" s="140"/>
      <c r="Y463" s="140"/>
      <c r="Z463" s="140"/>
      <c r="AA463" s="140"/>
      <c r="AB463" s="140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</row>
    <row r="464" spans="1:44" ht="14.25" x14ac:dyDescent="0.2">
      <c r="A464" s="140"/>
      <c r="B464" s="140"/>
      <c r="C464" s="140"/>
      <c r="D464" s="140"/>
      <c r="E464" s="140"/>
      <c r="F464" s="28"/>
      <c r="G464" s="140"/>
      <c r="H464" s="140"/>
      <c r="I464" s="140"/>
      <c r="J464" s="140"/>
      <c r="K464" s="140"/>
      <c r="L464" s="140"/>
      <c r="M464" s="140"/>
      <c r="N464" s="140"/>
      <c r="O464" s="140"/>
      <c r="P464" s="140"/>
      <c r="Q464" s="140"/>
      <c r="R464" s="140"/>
      <c r="S464" s="140"/>
      <c r="T464" s="140"/>
      <c r="U464" s="140"/>
      <c r="V464" s="140"/>
      <c r="W464" s="140"/>
      <c r="X464" s="140"/>
      <c r="Y464" s="140"/>
      <c r="Z464" s="140"/>
      <c r="AA464" s="140"/>
      <c r="AB464" s="140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</row>
    <row r="465" spans="1:44" ht="14.25" x14ac:dyDescent="0.2">
      <c r="A465" s="140"/>
      <c r="B465" s="140"/>
      <c r="C465" s="140"/>
      <c r="D465" s="140"/>
      <c r="E465" s="140"/>
      <c r="F465" s="28"/>
      <c r="G465" s="140"/>
      <c r="H465" s="140"/>
      <c r="I465" s="140"/>
      <c r="J465" s="140"/>
      <c r="K465" s="140"/>
      <c r="L465" s="140"/>
      <c r="M465" s="140"/>
      <c r="N465" s="140"/>
      <c r="O465" s="140"/>
      <c r="P465" s="140"/>
      <c r="Q465" s="140"/>
      <c r="R465" s="140"/>
      <c r="S465" s="140"/>
      <c r="T465" s="140"/>
      <c r="U465" s="140"/>
      <c r="V465" s="140"/>
      <c r="W465" s="140"/>
      <c r="X465" s="140"/>
      <c r="Y465" s="140"/>
      <c r="Z465" s="140"/>
      <c r="AA465" s="140"/>
      <c r="AB465" s="140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</row>
    <row r="466" spans="1:44" ht="14.25" x14ac:dyDescent="0.2">
      <c r="A466" s="140"/>
      <c r="B466" s="140"/>
      <c r="C466" s="140"/>
      <c r="D466" s="140"/>
      <c r="E466" s="140"/>
      <c r="F466" s="28"/>
      <c r="G466" s="140"/>
      <c r="H466" s="140"/>
      <c r="I466" s="140"/>
      <c r="J466" s="140"/>
      <c r="K466" s="140"/>
      <c r="L466" s="140"/>
      <c r="M466" s="140"/>
      <c r="N466" s="140"/>
      <c r="O466" s="140"/>
      <c r="P466" s="140"/>
      <c r="Q466" s="140"/>
      <c r="R466" s="140"/>
      <c r="S466" s="140"/>
      <c r="T466" s="140"/>
      <c r="U466" s="140"/>
      <c r="V466" s="140"/>
      <c r="W466" s="140"/>
      <c r="X466" s="140"/>
      <c r="Y466" s="140"/>
      <c r="Z466" s="140"/>
      <c r="AA466" s="140"/>
      <c r="AB466" s="140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</row>
    <row r="467" spans="1:44" ht="14.25" x14ac:dyDescent="0.2">
      <c r="A467" s="140"/>
      <c r="B467" s="140"/>
      <c r="C467" s="140"/>
      <c r="D467" s="140"/>
      <c r="E467" s="140"/>
      <c r="F467" s="28"/>
      <c r="G467" s="140"/>
      <c r="H467" s="140"/>
      <c r="I467" s="140"/>
      <c r="J467" s="140"/>
      <c r="K467" s="140"/>
      <c r="L467" s="140"/>
      <c r="M467" s="140"/>
      <c r="N467" s="140"/>
      <c r="O467" s="140"/>
      <c r="P467" s="140"/>
      <c r="Q467" s="140"/>
      <c r="R467" s="140"/>
      <c r="S467" s="140"/>
      <c r="T467" s="140"/>
      <c r="U467" s="140"/>
      <c r="V467" s="140"/>
      <c r="W467" s="140"/>
      <c r="X467" s="140"/>
      <c r="Y467" s="140"/>
      <c r="Z467" s="140"/>
      <c r="AA467" s="140"/>
      <c r="AB467" s="140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</row>
    <row r="468" spans="1:44" ht="14.25" x14ac:dyDescent="0.2">
      <c r="A468" s="140"/>
      <c r="B468" s="140"/>
      <c r="C468" s="140"/>
      <c r="D468" s="140"/>
      <c r="E468" s="140"/>
      <c r="F468" s="28"/>
      <c r="G468" s="140"/>
      <c r="H468" s="140"/>
      <c r="I468" s="140"/>
      <c r="J468" s="140"/>
      <c r="K468" s="140"/>
      <c r="L468" s="140"/>
      <c r="M468" s="140"/>
      <c r="N468" s="140"/>
      <c r="O468" s="140"/>
      <c r="P468" s="140"/>
      <c r="Q468" s="140"/>
      <c r="R468" s="140"/>
      <c r="S468" s="140"/>
      <c r="T468" s="140"/>
      <c r="U468" s="140"/>
      <c r="V468" s="140"/>
      <c r="W468" s="140"/>
      <c r="X468" s="140"/>
      <c r="Y468" s="140"/>
      <c r="Z468" s="140"/>
      <c r="AA468" s="140"/>
      <c r="AB468" s="140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</row>
    <row r="469" spans="1:44" ht="14.25" x14ac:dyDescent="0.2">
      <c r="A469" s="140"/>
      <c r="B469" s="140"/>
      <c r="C469" s="140"/>
      <c r="D469" s="140"/>
      <c r="E469" s="140"/>
      <c r="F469" s="28"/>
      <c r="G469" s="140"/>
      <c r="H469" s="140"/>
      <c r="I469" s="140"/>
      <c r="J469" s="140"/>
      <c r="K469" s="140"/>
      <c r="L469" s="140"/>
      <c r="M469" s="140"/>
      <c r="N469" s="140"/>
      <c r="O469" s="140"/>
      <c r="P469" s="140"/>
      <c r="Q469" s="140"/>
      <c r="R469" s="140"/>
      <c r="S469" s="140"/>
      <c r="T469" s="140"/>
      <c r="U469" s="140"/>
      <c r="V469" s="140"/>
      <c r="W469" s="140"/>
      <c r="X469" s="140"/>
      <c r="Y469" s="140"/>
      <c r="Z469" s="140"/>
      <c r="AA469" s="140"/>
      <c r="AB469" s="140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</row>
    <row r="470" spans="1:44" ht="14.25" x14ac:dyDescent="0.2">
      <c r="A470" s="140"/>
      <c r="B470" s="140"/>
      <c r="C470" s="140"/>
      <c r="D470" s="140"/>
      <c r="E470" s="140"/>
      <c r="F470" s="28"/>
      <c r="G470" s="140"/>
      <c r="H470" s="140"/>
      <c r="I470" s="140"/>
      <c r="J470" s="140"/>
      <c r="K470" s="140"/>
      <c r="L470" s="140"/>
      <c r="M470" s="140"/>
      <c r="N470" s="140"/>
      <c r="O470" s="140"/>
      <c r="P470" s="140"/>
      <c r="Q470" s="140"/>
      <c r="R470" s="140"/>
      <c r="S470" s="140"/>
      <c r="T470" s="140"/>
      <c r="U470" s="140"/>
      <c r="V470" s="140"/>
      <c r="W470" s="140"/>
      <c r="X470" s="140"/>
      <c r="Y470" s="140"/>
      <c r="Z470" s="140"/>
      <c r="AA470" s="140"/>
      <c r="AB470" s="140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</row>
    <row r="471" spans="1:44" ht="14.25" x14ac:dyDescent="0.2">
      <c r="A471" s="140"/>
      <c r="B471" s="140"/>
      <c r="C471" s="140"/>
      <c r="D471" s="140"/>
      <c r="E471" s="140"/>
      <c r="F471" s="28"/>
      <c r="G471" s="140"/>
      <c r="H471" s="140"/>
      <c r="I471" s="140"/>
      <c r="J471" s="140"/>
      <c r="K471" s="140"/>
      <c r="L471" s="140"/>
      <c r="M471" s="140"/>
      <c r="N471" s="140"/>
      <c r="O471" s="140"/>
      <c r="P471" s="140"/>
      <c r="Q471" s="140"/>
      <c r="R471" s="140"/>
      <c r="S471" s="140"/>
      <c r="T471" s="140"/>
      <c r="U471" s="140"/>
      <c r="V471" s="140"/>
      <c r="W471" s="140"/>
      <c r="X471" s="140"/>
      <c r="Y471" s="140"/>
      <c r="Z471" s="140"/>
      <c r="AA471" s="140"/>
      <c r="AB471" s="140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</row>
    <row r="472" spans="1:44" ht="14.25" x14ac:dyDescent="0.2">
      <c r="A472" s="140"/>
      <c r="B472" s="140"/>
      <c r="C472" s="140"/>
      <c r="D472" s="140"/>
      <c r="E472" s="140"/>
      <c r="F472" s="28"/>
      <c r="G472" s="140"/>
      <c r="H472" s="140"/>
      <c r="I472" s="140"/>
      <c r="J472" s="140"/>
      <c r="K472" s="140"/>
      <c r="L472" s="140"/>
      <c r="M472" s="140"/>
      <c r="N472" s="140"/>
      <c r="O472" s="140"/>
      <c r="P472" s="140"/>
      <c r="Q472" s="140"/>
      <c r="R472" s="140"/>
      <c r="S472" s="140"/>
      <c r="T472" s="140"/>
      <c r="U472" s="140"/>
      <c r="V472" s="140"/>
      <c r="W472" s="140"/>
      <c r="X472" s="140"/>
      <c r="Y472" s="140"/>
      <c r="Z472" s="140"/>
      <c r="AA472" s="140"/>
      <c r="AB472" s="140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</row>
    <row r="473" spans="1:44" ht="14.25" x14ac:dyDescent="0.2">
      <c r="A473" s="140"/>
      <c r="B473" s="140"/>
      <c r="C473" s="140"/>
      <c r="D473" s="140"/>
      <c r="E473" s="140"/>
      <c r="F473" s="28"/>
      <c r="G473" s="140"/>
      <c r="H473" s="140"/>
      <c r="I473" s="140"/>
      <c r="J473" s="140"/>
      <c r="K473" s="140"/>
      <c r="L473" s="140"/>
      <c r="M473" s="140"/>
      <c r="N473" s="140"/>
      <c r="O473" s="140"/>
      <c r="P473" s="140"/>
      <c r="Q473" s="140"/>
      <c r="R473" s="140"/>
      <c r="S473" s="140"/>
      <c r="T473" s="140"/>
      <c r="U473" s="140"/>
      <c r="V473" s="140"/>
      <c r="W473" s="140"/>
      <c r="X473" s="140"/>
      <c r="Y473" s="140"/>
      <c r="Z473" s="140"/>
      <c r="AA473" s="140"/>
      <c r="AB473" s="140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</row>
    <row r="474" spans="1:44" ht="14.25" x14ac:dyDescent="0.2">
      <c r="A474" s="140"/>
      <c r="B474" s="140"/>
      <c r="C474" s="140"/>
      <c r="D474" s="140"/>
      <c r="E474" s="140"/>
      <c r="F474" s="28"/>
      <c r="G474" s="140"/>
      <c r="H474" s="140"/>
      <c r="I474" s="140"/>
      <c r="J474" s="140"/>
      <c r="K474" s="140"/>
      <c r="L474" s="140"/>
      <c r="M474" s="140"/>
      <c r="N474" s="140"/>
      <c r="O474" s="140"/>
      <c r="P474" s="140"/>
      <c r="Q474" s="140"/>
      <c r="R474" s="140"/>
      <c r="S474" s="140"/>
      <c r="T474" s="140"/>
      <c r="U474" s="140"/>
      <c r="V474" s="140"/>
      <c r="W474" s="140"/>
      <c r="X474" s="140"/>
      <c r="Y474" s="140"/>
      <c r="Z474" s="140"/>
      <c r="AA474" s="140"/>
      <c r="AB474" s="140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</row>
    <row r="475" spans="1:44" ht="14.25" x14ac:dyDescent="0.2">
      <c r="A475" s="140"/>
      <c r="B475" s="140"/>
      <c r="C475" s="140"/>
      <c r="D475" s="140"/>
      <c r="E475" s="140"/>
      <c r="F475" s="28"/>
      <c r="G475" s="140"/>
      <c r="H475" s="140"/>
      <c r="I475" s="140"/>
      <c r="J475" s="140"/>
      <c r="K475" s="140"/>
      <c r="L475" s="140"/>
      <c r="M475" s="140"/>
      <c r="N475" s="140"/>
      <c r="O475" s="140"/>
      <c r="P475" s="140"/>
      <c r="Q475" s="140"/>
      <c r="R475" s="140"/>
      <c r="S475" s="140"/>
      <c r="T475" s="140"/>
      <c r="U475" s="140"/>
      <c r="V475" s="140"/>
      <c r="W475" s="140"/>
      <c r="X475" s="140"/>
      <c r="Y475" s="140"/>
      <c r="Z475" s="140"/>
      <c r="AA475" s="140"/>
      <c r="AB475" s="140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</row>
    <row r="476" spans="1:44" ht="14.25" x14ac:dyDescent="0.2">
      <c r="A476" s="140"/>
      <c r="B476" s="140"/>
      <c r="C476" s="140"/>
      <c r="D476" s="140"/>
      <c r="E476" s="140"/>
      <c r="F476" s="28"/>
      <c r="G476" s="140"/>
      <c r="H476" s="140"/>
      <c r="I476" s="140"/>
      <c r="J476" s="140"/>
      <c r="K476" s="140"/>
      <c r="L476" s="140"/>
      <c r="M476" s="140"/>
      <c r="N476" s="140"/>
      <c r="O476" s="140"/>
      <c r="P476" s="140"/>
      <c r="Q476" s="140"/>
      <c r="R476" s="140"/>
      <c r="S476" s="140"/>
      <c r="T476" s="140"/>
      <c r="U476" s="140"/>
      <c r="V476" s="140"/>
      <c r="W476" s="140"/>
      <c r="X476" s="140"/>
      <c r="Y476" s="140"/>
      <c r="Z476" s="140"/>
      <c r="AA476" s="140"/>
      <c r="AB476" s="140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</row>
    <row r="477" spans="1:44" ht="14.25" x14ac:dyDescent="0.2">
      <c r="A477" s="140"/>
      <c r="B477" s="140"/>
      <c r="C477" s="140"/>
      <c r="D477" s="140"/>
      <c r="E477" s="140"/>
      <c r="F477" s="28"/>
      <c r="G477" s="140"/>
      <c r="H477" s="140"/>
      <c r="I477" s="140"/>
      <c r="J477" s="140"/>
      <c r="K477" s="140"/>
      <c r="L477" s="140"/>
      <c r="M477" s="140"/>
      <c r="N477" s="140"/>
      <c r="O477" s="140"/>
      <c r="P477" s="140"/>
      <c r="Q477" s="140"/>
      <c r="R477" s="140"/>
      <c r="S477" s="140"/>
      <c r="T477" s="140"/>
      <c r="U477" s="140"/>
      <c r="V477" s="140"/>
      <c r="W477" s="140"/>
      <c r="X477" s="140"/>
      <c r="Y477" s="140"/>
      <c r="Z477" s="140"/>
      <c r="AA477" s="140"/>
      <c r="AB477" s="140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</row>
    <row r="478" spans="1:44" ht="14.25" x14ac:dyDescent="0.2">
      <c r="A478" s="140"/>
      <c r="B478" s="140"/>
      <c r="C478" s="140"/>
      <c r="D478" s="140"/>
      <c r="E478" s="140"/>
      <c r="F478" s="28"/>
      <c r="G478" s="140"/>
      <c r="H478" s="140"/>
      <c r="I478" s="140"/>
      <c r="J478" s="140"/>
      <c r="K478" s="140"/>
      <c r="L478" s="140"/>
      <c r="M478" s="140"/>
      <c r="N478" s="140"/>
      <c r="O478" s="140"/>
      <c r="P478" s="140"/>
      <c r="Q478" s="140"/>
      <c r="R478" s="140"/>
      <c r="S478" s="140"/>
      <c r="T478" s="140"/>
      <c r="U478" s="140"/>
      <c r="V478" s="140"/>
      <c r="W478" s="140"/>
      <c r="X478" s="140"/>
      <c r="Y478" s="140"/>
      <c r="Z478" s="140"/>
      <c r="AA478" s="140"/>
      <c r="AB478" s="140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</row>
    <row r="479" spans="1:44" ht="14.25" x14ac:dyDescent="0.2">
      <c r="A479" s="140"/>
      <c r="B479" s="140"/>
      <c r="C479" s="140"/>
      <c r="D479" s="140"/>
      <c r="E479" s="140"/>
      <c r="F479" s="28"/>
      <c r="G479" s="140"/>
      <c r="H479" s="140"/>
      <c r="I479" s="140"/>
      <c r="J479" s="140"/>
      <c r="K479" s="140"/>
      <c r="L479" s="140"/>
      <c r="M479" s="140"/>
      <c r="N479" s="140"/>
      <c r="O479" s="140"/>
      <c r="P479" s="140"/>
      <c r="Q479" s="140"/>
      <c r="R479" s="140"/>
      <c r="S479" s="140"/>
      <c r="T479" s="140"/>
      <c r="U479" s="140"/>
      <c r="V479" s="140"/>
      <c r="W479" s="140"/>
      <c r="X479" s="140"/>
      <c r="Y479" s="140"/>
      <c r="Z479" s="140"/>
      <c r="AA479" s="140"/>
      <c r="AB479" s="140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</row>
    <row r="480" spans="1:44" ht="14.25" x14ac:dyDescent="0.2">
      <c r="A480" s="140"/>
      <c r="B480" s="140"/>
      <c r="C480" s="140"/>
      <c r="D480" s="140"/>
      <c r="E480" s="140"/>
      <c r="F480" s="28"/>
      <c r="G480" s="140"/>
      <c r="H480" s="140"/>
      <c r="I480" s="140"/>
      <c r="J480" s="140"/>
      <c r="K480" s="140"/>
      <c r="L480" s="140"/>
      <c r="M480" s="140"/>
      <c r="N480" s="140"/>
      <c r="O480" s="140"/>
      <c r="P480" s="140"/>
      <c r="Q480" s="140"/>
      <c r="R480" s="140"/>
      <c r="S480" s="140"/>
      <c r="T480" s="140"/>
      <c r="U480" s="140"/>
      <c r="V480" s="140"/>
      <c r="W480" s="140"/>
      <c r="X480" s="140"/>
      <c r="Y480" s="140"/>
      <c r="Z480" s="140"/>
      <c r="AA480" s="140"/>
      <c r="AB480" s="140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</row>
    <row r="481" spans="1:44" ht="14.25" x14ac:dyDescent="0.2">
      <c r="A481" s="140"/>
      <c r="B481" s="140"/>
      <c r="C481" s="140"/>
      <c r="D481" s="140"/>
      <c r="E481" s="140"/>
      <c r="F481" s="28"/>
      <c r="G481" s="140"/>
      <c r="H481" s="140"/>
      <c r="I481" s="140"/>
      <c r="J481" s="140"/>
      <c r="K481" s="140"/>
      <c r="L481" s="140"/>
      <c r="M481" s="140"/>
      <c r="N481" s="140"/>
      <c r="O481" s="140"/>
      <c r="P481" s="140"/>
      <c r="Q481" s="140"/>
      <c r="R481" s="140"/>
      <c r="S481" s="140"/>
      <c r="T481" s="140"/>
      <c r="U481" s="140"/>
      <c r="V481" s="140"/>
      <c r="W481" s="140"/>
      <c r="X481" s="140"/>
      <c r="Y481" s="140"/>
      <c r="Z481" s="140"/>
      <c r="AA481" s="140"/>
      <c r="AB481" s="140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</row>
    <row r="482" spans="1:44" ht="14.25" x14ac:dyDescent="0.2">
      <c r="A482" s="140"/>
      <c r="B482" s="140"/>
      <c r="C482" s="140"/>
      <c r="D482" s="140"/>
      <c r="E482" s="140"/>
      <c r="F482" s="28"/>
      <c r="G482" s="140"/>
      <c r="H482" s="140"/>
      <c r="I482" s="140"/>
      <c r="J482" s="140"/>
      <c r="K482" s="140"/>
      <c r="L482" s="140"/>
      <c r="M482" s="140"/>
      <c r="N482" s="140"/>
      <c r="O482" s="140"/>
      <c r="P482" s="140"/>
      <c r="Q482" s="140"/>
      <c r="R482" s="140"/>
      <c r="S482" s="140"/>
      <c r="T482" s="140"/>
      <c r="U482" s="140"/>
      <c r="V482" s="140"/>
      <c r="W482" s="140"/>
      <c r="X482" s="140"/>
      <c r="Y482" s="140"/>
      <c r="Z482" s="140"/>
      <c r="AA482" s="140"/>
      <c r="AB482" s="140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</row>
    <row r="483" spans="1:44" ht="14.25" x14ac:dyDescent="0.2">
      <c r="A483" s="140"/>
      <c r="B483" s="140"/>
      <c r="C483" s="140"/>
      <c r="D483" s="140"/>
      <c r="E483" s="140"/>
      <c r="F483" s="28"/>
      <c r="G483" s="140"/>
      <c r="H483" s="140"/>
      <c r="I483" s="140"/>
      <c r="J483" s="140"/>
      <c r="K483" s="140"/>
      <c r="L483" s="140"/>
      <c r="M483" s="140"/>
      <c r="N483" s="140"/>
      <c r="O483" s="140"/>
      <c r="P483" s="140"/>
      <c r="Q483" s="140"/>
      <c r="R483" s="140"/>
      <c r="S483" s="140"/>
      <c r="T483" s="140"/>
      <c r="U483" s="140"/>
      <c r="V483" s="140"/>
      <c r="W483" s="140"/>
      <c r="X483" s="140"/>
      <c r="Y483" s="140"/>
      <c r="Z483" s="140"/>
      <c r="AA483" s="140"/>
      <c r="AB483" s="140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</row>
    <row r="484" spans="1:44" ht="14.25" x14ac:dyDescent="0.2">
      <c r="A484" s="140"/>
      <c r="B484" s="140"/>
      <c r="C484" s="140"/>
      <c r="D484" s="140"/>
      <c r="E484" s="140"/>
      <c r="F484" s="28"/>
      <c r="G484" s="140"/>
      <c r="H484" s="140"/>
      <c r="I484" s="140"/>
      <c r="J484" s="140"/>
      <c r="K484" s="140"/>
      <c r="L484" s="140"/>
      <c r="M484" s="140"/>
      <c r="N484" s="140"/>
      <c r="O484" s="140"/>
      <c r="P484" s="140"/>
      <c r="Q484" s="140"/>
      <c r="R484" s="140"/>
      <c r="S484" s="140"/>
      <c r="T484" s="140"/>
      <c r="U484" s="140"/>
      <c r="V484" s="140"/>
      <c r="W484" s="140"/>
      <c r="X484" s="140"/>
      <c r="Y484" s="140"/>
      <c r="Z484" s="140"/>
      <c r="AA484" s="140"/>
      <c r="AB484" s="140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</row>
    <row r="485" spans="1:44" ht="14.25" x14ac:dyDescent="0.2">
      <c r="A485" s="140"/>
      <c r="B485" s="140"/>
      <c r="C485" s="140"/>
      <c r="D485" s="140"/>
      <c r="E485" s="140"/>
      <c r="F485" s="28"/>
      <c r="G485" s="140"/>
      <c r="H485" s="140"/>
      <c r="I485" s="140"/>
      <c r="J485" s="140"/>
      <c r="K485" s="140"/>
      <c r="L485" s="140"/>
      <c r="M485" s="140"/>
      <c r="N485" s="140"/>
      <c r="O485" s="140"/>
      <c r="P485" s="140"/>
      <c r="Q485" s="140"/>
      <c r="R485" s="140"/>
      <c r="S485" s="140"/>
      <c r="T485" s="140"/>
      <c r="U485" s="140"/>
      <c r="V485" s="140"/>
      <c r="W485" s="140"/>
      <c r="X485" s="140"/>
      <c r="Y485" s="140"/>
      <c r="Z485" s="140"/>
      <c r="AA485" s="140"/>
      <c r="AB485" s="140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</row>
    <row r="486" spans="1:44" ht="14.25" x14ac:dyDescent="0.2">
      <c r="A486" s="140"/>
      <c r="B486" s="140"/>
      <c r="C486" s="140"/>
      <c r="D486" s="140"/>
      <c r="E486" s="140"/>
      <c r="F486" s="28"/>
      <c r="G486" s="140"/>
      <c r="H486" s="140"/>
      <c r="I486" s="140"/>
      <c r="J486" s="140"/>
      <c r="K486" s="140"/>
      <c r="L486" s="140"/>
      <c r="M486" s="140"/>
      <c r="N486" s="140"/>
      <c r="O486" s="140"/>
      <c r="P486" s="140"/>
      <c r="Q486" s="140"/>
      <c r="R486" s="140"/>
      <c r="S486" s="140"/>
      <c r="T486" s="140"/>
      <c r="U486" s="140"/>
      <c r="V486" s="140"/>
      <c r="W486" s="140"/>
      <c r="X486" s="140"/>
      <c r="Y486" s="140"/>
      <c r="Z486" s="140"/>
      <c r="AA486" s="140"/>
      <c r="AB486" s="140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</row>
    <row r="487" spans="1:44" ht="14.25" x14ac:dyDescent="0.2">
      <c r="A487" s="140"/>
      <c r="B487" s="140"/>
      <c r="C487" s="140"/>
      <c r="D487" s="140"/>
      <c r="E487" s="140"/>
      <c r="F487" s="28"/>
      <c r="G487" s="140"/>
      <c r="H487" s="140"/>
      <c r="I487" s="140"/>
      <c r="J487" s="140"/>
      <c r="K487" s="140"/>
      <c r="L487" s="140"/>
      <c r="M487" s="140"/>
      <c r="N487" s="140"/>
      <c r="O487" s="140"/>
      <c r="P487" s="140"/>
      <c r="Q487" s="140"/>
      <c r="R487" s="140"/>
      <c r="S487" s="140"/>
      <c r="T487" s="140"/>
      <c r="U487" s="140"/>
      <c r="V487" s="140"/>
      <c r="W487" s="140"/>
      <c r="X487" s="140"/>
      <c r="Y487" s="140"/>
      <c r="Z487" s="140"/>
      <c r="AA487" s="140"/>
      <c r="AB487" s="140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</row>
    <row r="488" spans="1:44" ht="14.25" x14ac:dyDescent="0.2">
      <c r="A488" s="140"/>
      <c r="B488" s="140"/>
      <c r="C488" s="140"/>
      <c r="D488" s="140"/>
      <c r="E488" s="140"/>
      <c r="F488" s="28"/>
      <c r="G488" s="140"/>
      <c r="H488" s="140"/>
      <c r="I488" s="140"/>
      <c r="J488" s="140"/>
      <c r="K488" s="140"/>
      <c r="L488" s="140"/>
      <c r="M488" s="140"/>
      <c r="N488" s="140"/>
      <c r="O488" s="140"/>
      <c r="P488" s="140"/>
      <c r="Q488" s="140"/>
      <c r="R488" s="140"/>
      <c r="S488" s="140"/>
      <c r="T488" s="140"/>
      <c r="U488" s="140"/>
      <c r="V488" s="140"/>
      <c r="W488" s="140"/>
      <c r="X488" s="140"/>
      <c r="Y488" s="140"/>
      <c r="Z488" s="140"/>
      <c r="AA488" s="140"/>
      <c r="AB488" s="140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</row>
    <row r="489" spans="1:44" ht="14.25" x14ac:dyDescent="0.2">
      <c r="A489" s="140"/>
      <c r="B489" s="140"/>
      <c r="C489" s="140"/>
      <c r="D489" s="140"/>
      <c r="E489" s="140"/>
      <c r="F489" s="28"/>
      <c r="G489" s="140"/>
      <c r="H489" s="140"/>
      <c r="I489" s="140"/>
      <c r="J489" s="140"/>
      <c r="K489" s="140"/>
      <c r="L489" s="140"/>
      <c r="M489" s="140"/>
      <c r="N489" s="140"/>
      <c r="O489" s="140"/>
      <c r="P489" s="140"/>
      <c r="Q489" s="140"/>
      <c r="R489" s="140"/>
      <c r="S489" s="140"/>
      <c r="T489" s="140"/>
      <c r="U489" s="140"/>
      <c r="V489" s="140"/>
      <c r="W489" s="140"/>
      <c r="X489" s="140"/>
      <c r="Y489" s="140"/>
      <c r="Z489" s="140"/>
      <c r="AA489" s="140"/>
      <c r="AB489" s="140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</row>
    <row r="490" spans="1:44" ht="14.25" x14ac:dyDescent="0.2">
      <c r="A490" s="140"/>
      <c r="B490" s="140"/>
      <c r="C490" s="140"/>
      <c r="D490" s="140"/>
      <c r="E490" s="140"/>
      <c r="F490" s="28"/>
      <c r="G490" s="140"/>
      <c r="H490" s="140"/>
      <c r="I490" s="140"/>
      <c r="J490" s="140"/>
      <c r="K490" s="140"/>
      <c r="L490" s="140"/>
      <c r="M490" s="140"/>
      <c r="N490" s="140"/>
      <c r="O490" s="140"/>
      <c r="P490" s="140"/>
      <c r="Q490" s="140"/>
      <c r="R490" s="140"/>
      <c r="S490" s="140"/>
      <c r="T490" s="140"/>
      <c r="U490" s="140"/>
      <c r="V490" s="140"/>
      <c r="W490" s="140"/>
      <c r="X490" s="140"/>
      <c r="Y490" s="140"/>
      <c r="Z490" s="140"/>
      <c r="AA490" s="140"/>
      <c r="AB490" s="140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</row>
    <row r="491" spans="1:44" ht="14.25" x14ac:dyDescent="0.2">
      <c r="A491" s="140"/>
      <c r="B491" s="140"/>
      <c r="C491" s="140"/>
      <c r="D491" s="140"/>
      <c r="E491" s="140"/>
      <c r="F491" s="28"/>
      <c r="G491" s="140"/>
      <c r="H491" s="140"/>
      <c r="I491" s="140"/>
      <c r="J491" s="140"/>
      <c r="K491" s="140"/>
      <c r="L491" s="140"/>
      <c r="M491" s="140"/>
      <c r="N491" s="140"/>
      <c r="O491" s="140"/>
      <c r="P491" s="140"/>
      <c r="Q491" s="140"/>
      <c r="R491" s="140"/>
      <c r="S491" s="140"/>
      <c r="T491" s="140"/>
      <c r="U491" s="140"/>
      <c r="V491" s="140"/>
      <c r="W491" s="140"/>
      <c r="X491" s="140"/>
      <c r="Y491" s="140"/>
      <c r="Z491" s="140"/>
      <c r="AA491" s="140"/>
      <c r="AB491" s="140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</row>
    <row r="492" spans="1:44" ht="14.25" x14ac:dyDescent="0.2">
      <c r="A492" s="140"/>
      <c r="B492" s="140"/>
      <c r="C492" s="140"/>
      <c r="D492" s="140"/>
      <c r="E492" s="140"/>
      <c r="F492" s="28"/>
      <c r="G492" s="140"/>
      <c r="H492" s="140"/>
      <c r="I492" s="140"/>
      <c r="J492" s="140"/>
      <c r="K492" s="140"/>
      <c r="L492" s="140"/>
      <c r="M492" s="140"/>
      <c r="N492" s="140"/>
      <c r="O492" s="140"/>
      <c r="P492" s="140"/>
      <c r="Q492" s="140"/>
      <c r="R492" s="140"/>
      <c r="S492" s="140"/>
      <c r="T492" s="140"/>
      <c r="U492" s="140"/>
      <c r="V492" s="140"/>
      <c r="W492" s="140"/>
      <c r="X492" s="140"/>
      <c r="Y492" s="140"/>
      <c r="Z492" s="140"/>
      <c r="AA492" s="140"/>
      <c r="AB492" s="140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</row>
    <row r="493" spans="1:44" ht="14.25" x14ac:dyDescent="0.2">
      <c r="A493" s="140"/>
      <c r="B493" s="140"/>
      <c r="C493" s="140"/>
      <c r="D493" s="140"/>
      <c r="E493" s="140"/>
      <c r="F493" s="28"/>
      <c r="G493" s="140"/>
      <c r="H493" s="140"/>
      <c r="I493" s="140"/>
      <c r="J493" s="140"/>
      <c r="K493" s="140"/>
      <c r="L493" s="140"/>
      <c r="M493" s="140"/>
      <c r="N493" s="140"/>
      <c r="O493" s="140"/>
      <c r="P493" s="140"/>
      <c r="Q493" s="140"/>
      <c r="R493" s="140"/>
      <c r="S493" s="140"/>
      <c r="T493" s="140"/>
      <c r="U493" s="140"/>
      <c r="V493" s="140"/>
      <c r="W493" s="140"/>
      <c r="X493" s="140"/>
      <c r="Y493" s="140"/>
      <c r="Z493" s="140"/>
      <c r="AA493" s="140"/>
      <c r="AB493" s="140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</row>
    <row r="494" spans="1:44" ht="14.25" x14ac:dyDescent="0.2">
      <c r="A494" s="140"/>
      <c r="B494" s="140"/>
      <c r="C494" s="140"/>
      <c r="D494" s="140"/>
      <c r="E494" s="140"/>
      <c r="F494" s="28"/>
      <c r="G494" s="140"/>
      <c r="H494" s="140"/>
      <c r="I494" s="140"/>
      <c r="J494" s="140"/>
      <c r="K494" s="140"/>
      <c r="L494" s="140"/>
      <c r="M494" s="140"/>
      <c r="N494" s="140"/>
      <c r="O494" s="140"/>
      <c r="P494" s="140"/>
      <c r="Q494" s="140"/>
      <c r="R494" s="140"/>
      <c r="S494" s="140"/>
      <c r="T494" s="140"/>
      <c r="U494" s="140"/>
      <c r="V494" s="140"/>
      <c r="W494" s="140"/>
      <c r="X494" s="140"/>
      <c r="Y494" s="140"/>
      <c r="Z494" s="140"/>
      <c r="AA494" s="140"/>
      <c r="AB494" s="140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</row>
    <row r="495" spans="1:44" ht="14.25" x14ac:dyDescent="0.2">
      <c r="A495" s="140"/>
      <c r="B495" s="140"/>
      <c r="C495" s="140"/>
      <c r="D495" s="140"/>
      <c r="E495" s="140"/>
      <c r="F495" s="28"/>
      <c r="G495" s="140"/>
      <c r="H495" s="140"/>
      <c r="I495" s="140"/>
      <c r="J495" s="140"/>
      <c r="K495" s="140"/>
      <c r="L495" s="140"/>
      <c r="M495" s="140"/>
      <c r="N495" s="140"/>
      <c r="O495" s="140"/>
      <c r="P495" s="140"/>
      <c r="Q495" s="140"/>
      <c r="R495" s="140"/>
      <c r="S495" s="140"/>
      <c r="T495" s="140"/>
      <c r="U495" s="140"/>
      <c r="V495" s="140"/>
      <c r="W495" s="140"/>
      <c r="X495" s="140"/>
      <c r="Y495" s="140"/>
      <c r="Z495" s="140"/>
      <c r="AA495" s="140"/>
      <c r="AB495" s="140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</row>
    <row r="496" spans="1:44" ht="14.25" x14ac:dyDescent="0.2">
      <c r="A496" s="140"/>
      <c r="B496" s="140"/>
      <c r="C496" s="140"/>
      <c r="D496" s="140"/>
      <c r="E496" s="140"/>
      <c r="F496" s="28"/>
      <c r="G496" s="140"/>
      <c r="H496" s="140"/>
      <c r="I496" s="140"/>
      <c r="J496" s="140"/>
      <c r="K496" s="140"/>
      <c r="L496" s="140"/>
      <c r="M496" s="140"/>
      <c r="N496" s="140"/>
      <c r="O496" s="140"/>
      <c r="P496" s="140"/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40"/>
      <c r="AB496" s="140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</row>
    <row r="497" spans="1:44" ht="14.25" x14ac:dyDescent="0.2">
      <c r="A497" s="140"/>
      <c r="B497" s="140"/>
      <c r="C497" s="140"/>
      <c r="D497" s="140"/>
      <c r="E497" s="140"/>
      <c r="F497" s="28"/>
      <c r="G497" s="140"/>
      <c r="H497" s="140"/>
      <c r="I497" s="140"/>
      <c r="J497" s="140"/>
      <c r="K497" s="140"/>
      <c r="L497" s="140"/>
      <c r="M497" s="140"/>
      <c r="N497" s="140"/>
      <c r="O497" s="140"/>
      <c r="P497" s="140"/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40"/>
      <c r="AB497" s="140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</row>
    <row r="498" spans="1:44" ht="14.25" x14ac:dyDescent="0.2">
      <c r="A498" s="140"/>
      <c r="B498" s="140"/>
      <c r="C498" s="140"/>
      <c r="D498" s="140"/>
      <c r="E498" s="140"/>
      <c r="F498" s="28"/>
      <c r="G498" s="140"/>
      <c r="H498" s="140"/>
      <c r="I498" s="140"/>
      <c r="J498" s="140"/>
      <c r="K498" s="140"/>
      <c r="L498" s="140"/>
      <c r="M498" s="140"/>
      <c r="N498" s="140"/>
      <c r="O498" s="140"/>
      <c r="P498" s="140"/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40"/>
      <c r="AB498" s="140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</row>
    <row r="499" spans="1:44" ht="14.25" x14ac:dyDescent="0.2">
      <c r="A499" s="140"/>
      <c r="B499" s="140"/>
      <c r="C499" s="140"/>
      <c r="D499" s="140"/>
      <c r="E499" s="140"/>
      <c r="F499" s="28"/>
      <c r="G499" s="140"/>
      <c r="H499" s="140"/>
      <c r="I499" s="140"/>
      <c r="J499" s="140"/>
      <c r="K499" s="140"/>
      <c r="L499" s="140"/>
      <c r="M499" s="140"/>
      <c r="N499" s="140"/>
      <c r="O499" s="140"/>
      <c r="P499" s="140"/>
      <c r="Q499" s="140"/>
      <c r="R499" s="140"/>
      <c r="S499" s="140"/>
      <c r="T499" s="140"/>
      <c r="U499" s="140"/>
      <c r="V499" s="140"/>
      <c r="W499" s="140"/>
      <c r="X499" s="140"/>
      <c r="Y499" s="140"/>
      <c r="Z499" s="140"/>
      <c r="AA499" s="140"/>
      <c r="AB499" s="140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</row>
    <row r="500" spans="1:44" ht="14.25" x14ac:dyDescent="0.2">
      <c r="A500" s="140"/>
      <c r="B500" s="140"/>
      <c r="C500" s="140"/>
      <c r="D500" s="140"/>
      <c r="E500" s="140"/>
      <c r="F500" s="28"/>
      <c r="G500" s="140"/>
      <c r="H500" s="140"/>
      <c r="I500" s="140"/>
      <c r="J500" s="140"/>
      <c r="K500" s="140"/>
      <c r="L500" s="140"/>
      <c r="M500" s="140"/>
      <c r="N500" s="140"/>
      <c r="O500" s="140"/>
      <c r="P500" s="140"/>
      <c r="Q500" s="140"/>
      <c r="R500" s="140"/>
      <c r="S500" s="140"/>
      <c r="T500" s="140"/>
      <c r="U500" s="140"/>
      <c r="V500" s="140"/>
      <c r="W500" s="140"/>
      <c r="X500" s="140"/>
      <c r="Y500" s="140"/>
      <c r="Z500" s="140"/>
      <c r="AA500" s="140"/>
      <c r="AB500" s="140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</row>
    <row r="501" spans="1:44" ht="14.25" x14ac:dyDescent="0.2">
      <c r="A501" s="140"/>
      <c r="B501" s="140"/>
      <c r="C501" s="140"/>
      <c r="D501" s="140"/>
      <c r="E501" s="140"/>
      <c r="F501" s="28"/>
      <c r="G501" s="140"/>
      <c r="H501" s="140"/>
      <c r="I501" s="140"/>
      <c r="J501" s="140"/>
      <c r="K501" s="140"/>
      <c r="L501" s="140"/>
      <c r="M501" s="140"/>
      <c r="N501" s="140"/>
      <c r="O501" s="140"/>
      <c r="P501" s="140"/>
      <c r="Q501" s="140"/>
      <c r="R501" s="140"/>
      <c r="S501" s="140"/>
      <c r="T501" s="140"/>
      <c r="U501" s="140"/>
      <c r="V501" s="140"/>
      <c r="W501" s="140"/>
      <c r="X501" s="140"/>
      <c r="Y501" s="140"/>
      <c r="Z501" s="140"/>
      <c r="AA501" s="140"/>
      <c r="AB501" s="140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</row>
    <row r="502" spans="1:44" ht="14.25" x14ac:dyDescent="0.2">
      <c r="A502" s="140"/>
      <c r="B502" s="140"/>
      <c r="C502" s="140"/>
      <c r="D502" s="140"/>
      <c r="E502" s="140"/>
      <c r="F502" s="28"/>
      <c r="G502" s="140"/>
      <c r="H502" s="140"/>
      <c r="I502" s="140"/>
      <c r="J502" s="140"/>
      <c r="K502" s="140"/>
      <c r="L502" s="140"/>
      <c r="M502" s="140"/>
      <c r="N502" s="140"/>
      <c r="O502" s="140"/>
      <c r="P502" s="140"/>
      <c r="Q502" s="140"/>
      <c r="R502" s="140"/>
      <c r="S502" s="140"/>
      <c r="T502" s="140"/>
      <c r="U502" s="140"/>
      <c r="V502" s="140"/>
      <c r="W502" s="140"/>
      <c r="X502" s="140"/>
      <c r="Y502" s="140"/>
      <c r="Z502" s="140"/>
      <c r="AA502" s="140"/>
      <c r="AB502" s="140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</row>
    <row r="503" spans="1:44" ht="14.25" x14ac:dyDescent="0.2">
      <c r="A503" s="140"/>
      <c r="B503" s="140"/>
      <c r="C503" s="140"/>
      <c r="D503" s="140"/>
      <c r="E503" s="140"/>
      <c r="F503" s="28"/>
      <c r="G503" s="140"/>
      <c r="H503" s="140"/>
      <c r="I503" s="140"/>
      <c r="J503" s="140"/>
      <c r="K503" s="140"/>
      <c r="L503" s="140"/>
      <c r="M503" s="140"/>
      <c r="N503" s="140"/>
      <c r="O503" s="140"/>
      <c r="P503" s="140"/>
      <c r="Q503" s="140"/>
      <c r="R503" s="140"/>
      <c r="S503" s="140"/>
      <c r="T503" s="140"/>
      <c r="U503" s="140"/>
      <c r="V503" s="140"/>
      <c r="W503" s="140"/>
      <c r="X503" s="140"/>
      <c r="Y503" s="140"/>
      <c r="Z503" s="140"/>
      <c r="AA503" s="140"/>
      <c r="AB503" s="140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</row>
    <row r="504" spans="1:44" ht="14.25" x14ac:dyDescent="0.2">
      <c r="A504" s="140"/>
      <c r="B504" s="140"/>
      <c r="C504" s="140"/>
      <c r="D504" s="140"/>
      <c r="E504" s="140"/>
      <c r="F504" s="28"/>
      <c r="G504" s="140"/>
      <c r="H504" s="140"/>
      <c r="I504" s="140"/>
      <c r="J504" s="140"/>
      <c r="K504" s="140"/>
      <c r="L504" s="140"/>
      <c r="M504" s="140"/>
      <c r="N504" s="140"/>
      <c r="O504" s="140"/>
      <c r="P504" s="140"/>
      <c r="Q504" s="140"/>
      <c r="R504" s="140"/>
      <c r="S504" s="140"/>
      <c r="T504" s="140"/>
      <c r="U504" s="140"/>
      <c r="V504" s="140"/>
      <c r="W504" s="140"/>
      <c r="X504" s="140"/>
      <c r="Y504" s="140"/>
      <c r="Z504" s="140"/>
      <c r="AA504" s="140"/>
      <c r="AB504" s="140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</row>
    <row r="505" spans="1:44" ht="14.25" x14ac:dyDescent="0.2">
      <c r="A505" s="140"/>
      <c r="B505" s="140"/>
      <c r="C505" s="140"/>
      <c r="D505" s="140"/>
      <c r="E505" s="140"/>
      <c r="F505" s="28"/>
      <c r="G505" s="140"/>
      <c r="H505" s="140"/>
      <c r="I505" s="140"/>
      <c r="J505" s="140"/>
      <c r="K505" s="140"/>
      <c r="L505" s="140"/>
      <c r="M505" s="140"/>
      <c r="N505" s="140"/>
      <c r="O505" s="140"/>
      <c r="P505" s="140"/>
      <c r="Q505" s="140"/>
      <c r="R505" s="140"/>
      <c r="S505" s="140"/>
      <c r="T505" s="140"/>
      <c r="U505" s="140"/>
      <c r="V505" s="140"/>
      <c r="W505" s="140"/>
      <c r="X505" s="140"/>
      <c r="Y505" s="140"/>
      <c r="Z505" s="140"/>
      <c r="AA505" s="140"/>
      <c r="AB505" s="140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</row>
    <row r="506" spans="1:44" ht="14.25" x14ac:dyDescent="0.2">
      <c r="A506" s="140"/>
      <c r="B506" s="140"/>
      <c r="C506" s="140"/>
      <c r="D506" s="140"/>
      <c r="E506" s="140"/>
      <c r="F506" s="28"/>
      <c r="G506" s="140"/>
      <c r="H506" s="140"/>
      <c r="I506" s="140"/>
      <c r="J506" s="140"/>
      <c r="K506" s="140"/>
      <c r="L506" s="140"/>
      <c r="M506" s="140"/>
      <c r="N506" s="140"/>
      <c r="O506" s="140"/>
      <c r="P506" s="140"/>
      <c r="Q506" s="140"/>
      <c r="R506" s="140"/>
      <c r="S506" s="140"/>
      <c r="T506" s="140"/>
      <c r="U506" s="140"/>
      <c r="V506" s="140"/>
      <c r="W506" s="140"/>
      <c r="X506" s="140"/>
      <c r="Y506" s="140"/>
      <c r="Z506" s="140"/>
      <c r="AA506" s="140"/>
      <c r="AB506" s="140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</row>
    <row r="507" spans="1:44" ht="14.25" x14ac:dyDescent="0.2">
      <c r="A507" s="140"/>
      <c r="B507" s="140"/>
      <c r="C507" s="140"/>
      <c r="D507" s="140"/>
      <c r="E507" s="140"/>
      <c r="F507" s="28"/>
      <c r="G507" s="140"/>
      <c r="H507" s="140"/>
      <c r="I507" s="140"/>
      <c r="J507" s="140"/>
      <c r="K507" s="140"/>
      <c r="L507" s="140"/>
      <c r="M507" s="140"/>
      <c r="N507" s="140"/>
      <c r="O507" s="140"/>
      <c r="P507" s="140"/>
      <c r="Q507" s="140"/>
      <c r="R507" s="140"/>
      <c r="S507" s="140"/>
      <c r="T507" s="140"/>
      <c r="U507" s="140"/>
      <c r="V507" s="140"/>
      <c r="W507" s="140"/>
      <c r="X507" s="140"/>
      <c r="Y507" s="140"/>
      <c r="Z507" s="140"/>
      <c r="AA507" s="140"/>
      <c r="AB507" s="140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</row>
    <row r="508" spans="1:44" ht="14.25" x14ac:dyDescent="0.2">
      <c r="A508" s="140"/>
      <c r="B508" s="140"/>
      <c r="C508" s="140"/>
      <c r="D508" s="140"/>
      <c r="E508" s="140"/>
      <c r="F508" s="28"/>
      <c r="G508" s="140"/>
      <c r="H508" s="140"/>
      <c r="I508" s="140"/>
      <c r="J508" s="140"/>
      <c r="K508" s="140"/>
      <c r="L508" s="140"/>
      <c r="M508" s="140"/>
      <c r="N508" s="140"/>
      <c r="O508" s="140"/>
      <c r="P508" s="140"/>
      <c r="Q508" s="140"/>
      <c r="R508" s="140"/>
      <c r="S508" s="140"/>
      <c r="T508" s="140"/>
      <c r="U508" s="140"/>
      <c r="V508" s="140"/>
      <c r="W508" s="140"/>
      <c r="X508" s="140"/>
      <c r="Y508" s="140"/>
      <c r="Z508" s="140"/>
      <c r="AA508" s="140"/>
      <c r="AB508" s="140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</row>
    <row r="509" spans="1:44" ht="14.25" x14ac:dyDescent="0.2">
      <c r="A509" s="140"/>
      <c r="B509" s="140"/>
      <c r="C509" s="140"/>
      <c r="D509" s="140"/>
      <c r="E509" s="140"/>
      <c r="F509" s="28"/>
      <c r="G509" s="140"/>
      <c r="H509" s="140"/>
      <c r="I509" s="140"/>
      <c r="J509" s="140"/>
      <c r="K509" s="140"/>
      <c r="L509" s="140"/>
      <c r="M509" s="140"/>
      <c r="N509" s="140"/>
      <c r="O509" s="140"/>
      <c r="P509" s="140"/>
      <c r="Q509" s="140"/>
      <c r="R509" s="140"/>
      <c r="S509" s="140"/>
      <c r="T509" s="140"/>
      <c r="U509" s="140"/>
      <c r="V509" s="140"/>
      <c r="W509" s="140"/>
      <c r="X509" s="140"/>
      <c r="Y509" s="140"/>
      <c r="Z509" s="140"/>
      <c r="AA509" s="140"/>
      <c r="AB509" s="140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</row>
    <row r="510" spans="1:44" ht="14.25" x14ac:dyDescent="0.2">
      <c r="A510" s="140"/>
      <c r="B510" s="140"/>
      <c r="C510" s="140"/>
      <c r="D510" s="140"/>
      <c r="E510" s="140"/>
      <c r="F510" s="28"/>
      <c r="G510" s="140"/>
      <c r="H510" s="140"/>
      <c r="I510" s="140"/>
      <c r="J510" s="140"/>
      <c r="K510" s="140"/>
      <c r="L510" s="140"/>
      <c r="M510" s="140"/>
      <c r="N510" s="140"/>
      <c r="O510" s="140"/>
      <c r="P510" s="140"/>
      <c r="Q510" s="140"/>
      <c r="R510" s="140"/>
      <c r="S510" s="140"/>
      <c r="T510" s="140"/>
      <c r="U510" s="140"/>
      <c r="V510" s="140"/>
      <c r="W510" s="140"/>
      <c r="X510" s="140"/>
      <c r="Y510" s="140"/>
      <c r="Z510" s="140"/>
      <c r="AA510" s="140"/>
      <c r="AB510" s="140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</row>
    <row r="511" spans="1:44" ht="14.25" x14ac:dyDescent="0.2">
      <c r="A511" s="140"/>
      <c r="B511" s="140"/>
      <c r="C511" s="140"/>
      <c r="D511" s="140"/>
      <c r="E511" s="140"/>
      <c r="F511" s="28"/>
      <c r="G511" s="140"/>
      <c r="H511" s="140"/>
      <c r="I511" s="140"/>
      <c r="J511" s="140"/>
      <c r="K511" s="140"/>
      <c r="L511" s="140"/>
      <c r="M511" s="140"/>
      <c r="N511" s="140"/>
      <c r="O511" s="140"/>
      <c r="P511" s="140"/>
      <c r="Q511" s="140"/>
      <c r="R511" s="140"/>
      <c r="S511" s="140"/>
      <c r="T511" s="140"/>
      <c r="U511" s="140"/>
      <c r="V511" s="140"/>
      <c r="W511" s="140"/>
      <c r="X511" s="140"/>
      <c r="Y511" s="140"/>
      <c r="Z511" s="140"/>
      <c r="AA511" s="140"/>
      <c r="AB511" s="140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</row>
    <row r="512" spans="1:44" ht="14.25" x14ac:dyDescent="0.2">
      <c r="A512" s="140"/>
      <c r="B512" s="140"/>
      <c r="C512" s="140"/>
      <c r="D512" s="140"/>
      <c r="E512" s="140"/>
      <c r="F512" s="28"/>
      <c r="G512" s="140"/>
      <c r="H512" s="140"/>
      <c r="I512" s="140"/>
      <c r="J512" s="140"/>
      <c r="K512" s="140"/>
      <c r="L512" s="140"/>
      <c r="M512" s="140"/>
      <c r="N512" s="140"/>
      <c r="O512" s="140"/>
      <c r="P512" s="140"/>
      <c r="Q512" s="140"/>
      <c r="R512" s="140"/>
      <c r="S512" s="140"/>
      <c r="T512" s="140"/>
      <c r="U512" s="140"/>
      <c r="V512" s="140"/>
      <c r="W512" s="140"/>
      <c r="X512" s="140"/>
      <c r="Y512" s="140"/>
      <c r="Z512" s="140"/>
      <c r="AA512" s="140"/>
      <c r="AB512" s="140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</row>
    <row r="513" spans="1:44" ht="14.25" x14ac:dyDescent="0.2">
      <c r="A513" s="140"/>
      <c r="B513" s="140"/>
      <c r="C513" s="140"/>
      <c r="D513" s="140"/>
      <c r="E513" s="140"/>
      <c r="F513" s="28"/>
      <c r="G513" s="140"/>
      <c r="H513" s="140"/>
      <c r="I513" s="140"/>
      <c r="J513" s="140"/>
      <c r="K513" s="140"/>
      <c r="L513" s="140"/>
      <c r="M513" s="140"/>
      <c r="N513" s="140"/>
      <c r="O513" s="140"/>
      <c r="P513" s="140"/>
      <c r="Q513" s="140"/>
      <c r="R513" s="140"/>
      <c r="S513" s="140"/>
      <c r="T513" s="140"/>
      <c r="U513" s="140"/>
      <c r="V513" s="140"/>
      <c r="W513" s="140"/>
      <c r="X513" s="140"/>
      <c r="Y513" s="140"/>
      <c r="Z513" s="140"/>
      <c r="AA513" s="140"/>
      <c r="AB513" s="140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</row>
    <row r="514" spans="1:44" ht="14.25" x14ac:dyDescent="0.2">
      <c r="A514" s="140"/>
      <c r="B514" s="140"/>
      <c r="C514" s="140"/>
      <c r="D514" s="140"/>
      <c r="E514" s="140"/>
      <c r="F514" s="28"/>
      <c r="G514" s="140"/>
      <c r="H514" s="140"/>
      <c r="I514" s="140"/>
      <c r="J514" s="140"/>
      <c r="K514" s="140"/>
      <c r="L514" s="140"/>
      <c r="M514" s="140"/>
      <c r="N514" s="140"/>
      <c r="O514" s="140"/>
      <c r="P514" s="140"/>
      <c r="Q514" s="140"/>
      <c r="R514" s="140"/>
      <c r="S514" s="140"/>
      <c r="T514" s="140"/>
      <c r="U514" s="140"/>
      <c r="V514" s="140"/>
      <c r="W514" s="140"/>
      <c r="X514" s="140"/>
      <c r="Y514" s="140"/>
      <c r="Z514" s="140"/>
      <c r="AA514" s="140"/>
      <c r="AB514" s="140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</row>
    <row r="515" spans="1:44" ht="14.25" x14ac:dyDescent="0.2">
      <c r="A515" s="140"/>
      <c r="B515" s="140"/>
      <c r="C515" s="140"/>
      <c r="D515" s="140"/>
      <c r="E515" s="140"/>
      <c r="F515" s="28"/>
      <c r="G515" s="140"/>
      <c r="H515" s="140"/>
      <c r="I515" s="140"/>
      <c r="J515" s="140"/>
      <c r="K515" s="140"/>
      <c r="L515" s="140"/>
      <c r="M515" s="140"/>
      <c r="N515" s="140"/>
      <c r="O515" s="140"/>
      <c r="P515" s="140"/>
      <c r="Q515" s="140"/>
      <c r="R515" s="140"/>
      <c r="S515" s="140"/>
      <c r="T515" s="140"/>
      <c r="U515" s="140"/>
      <c r="V515" s="140"/>
      <c r="W515" s="140"/>
      <c r="X515" s="140"/>
      <c r="Y515" s="140"/>
      <c r="Z515" s="140"/>
      <c r="AA515" s="140"/>
      <c r="AB515" s="140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</row>
    <row r="516" spans="1:44" ht="14.25" x14ac:dyDescent="0.2">
      <c r="A516" s="140"/>
      <c r="B516" s="140"/>
      <c r="C516" s="140"/>
      <c r="D516" s="140"/>
      <c r="E516" s="140"/>
      <c r="F516" s="28"/>
      <c r="G516" s="140"/>
      <c r="H516" s="140"/>
      <c r="I516" s="140"/>
      <c r="J516" s="140"/>
      <c r="K516" s="140"/>
      <c r="L516" s="140"/>
      <c r="M516" s="140"/>
      <c r="N516" s="140"/>
      <c r="O516" s="140"/>
      <c r="P516" s="140"/>
      <c r="Q516" s="140"/>
      <c r="R516" s="140"/>
      <c r="S516" s="140"/>
      <c r="T516" s="140"/>
      <c r="U516" s="140"/>
      <c r="V516" s="140"/>
      <c r="W516" s="140"/>
      <c r="X516" s="140"/>
      <c r="Y516" s="140"/>
      <c r="Z516" s="140"/>
      <c r="AA516" s="140"/>
      <c r="AB516" s="140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</row>
    <row r="517" spans="1:44" ht="14.25" x14ac:dyDescent="0.2">
      <c r="A517" s="140"/>
      <c r="B517" s="140"/>
      <c r="C517" s="140"/>
      <c r="D517" s="140"/>
      <c r="E517" s="140"/>
      <c r="F517" s="28"/>
      <c r="G517" s="140"/>
      <c r="H517" s="140"/>
      <c r="I517" s="140"/>
      <c r="J517" s="140"/>
      <c r="K517" s="140"/>
      <c r="L517" s="140"/>
      <c r="M517" s="140"/>
      <c r="N517" s="140"/>
      <c r="O517" s="140"/>
      <c r="P517" s="140"/>
      <c r="Q517" s="140"/>
      <c r="R517" s="140"/>
      <c r="S517" s="140"/>
      <c r="T517" s="140"/>
      <c r="U517" s="140"/>
      <c r="V517" s="140"/>
      <c r="W517" s="140"/>
      <c r="X517" s="140"/>
      <c r="Y517" s="140"/>
      <c r="Z517" s="140"/>
      <c r="AA517" s="140"/>
      <c r="AB517" s="140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</row>
    <row r="518" spans="1:44" ht="14.25" x14ac:dyDescent="0.2">
      <c r="A518" s="140"/>
      <c r="B518" s="140"/>
      <c r="C518" s="140"/>
      <c r="D518" s="140"/>
      <c r="E518" s="140"/>
      <c r="F518" s="28"/>
      <c r="G518" s="140"/>
      <c r="H518" s="140"/>
      <c r="I518" s="140"/>
      <c r="J518" s="140"/>
      <c r="K518" s="140"/>
      <c r="L518" s="140"/>
      <c r="M518" s="140"/>
      <c r="N518" s="140"/>
      <c r="O518" s="140"/>
      <c r="P518" s="140"/>
      <c r="Q518" s="140"/>
      <c r="R518" s="140"/>
      <c r="S518" s="140"/>
      <c r="T518" s="140"/>
      <c r="U518" s="140"/>
      <c r="V518" s="140"/>
      <c r="W518" s="140"/>
      <c r="X518" s="140"/>
      <c r="Y518" s="140"/>
      <c r="Z518" s="140"/>
      <c r="AA518" s="140"/>
      <c r="AB518" s="140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</row>
    <row r="519" spans="1:44" ht="14.25" x14ac:dyDescent="0.2">
      <c r="A519" s="140"/>
      <c r="B519" s="140"/>
      <c r="C519" s="140"/>
      <c r="D519" s="140"/>
      <c r="E519" s="140"/>
      <c r="F519" s="28"/>
      <c r="G519" s="140"/>
      <c r="H519" s="140"/>
      <c r="I519" s="140"/>
      <c r="J519" s="140"/>
      <c r="K519" s="140"/>
      <c r="L519" s="140"/>
      <c r="M519" s="140"/>
      <c r="N519" s="140"/>
      <c r="O519" s="140"/>
      <c r="P519" s="140"/>
      <c r="Q519" s="140"/>
      <c r="R519" s="140"/>
      <c r="S519" s="140"/>
      <c r="T519" s="140"/>
      <c r="U519" s="140"/>
      <c r="V519" s="140"/>
      <c r="W519" s="140"/>
      <c r="X519" s="140"/>
      <c r="Y519" s="140"/>
      <c r="Z519" s="140"/>
      <c r="AA519" s="140"/>
      <c r="AB519" s="140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</row>
    <row r="520" spans="1:44" ht="14.25" x14ac:dyDescent="0.2">
      <c r="A520" s="140"/>
      <c r="B520" s="140"/>
      <c r="C520" s="140"/>
      <c r="D520" s="140"/>
      <c r="E520" s="140"/>
      <c r="F520" s="28"/>
      <c r="G520" s="140"/>
      <c r="H520" s="140"/>
      <c r="I520" s="140"/>
      <c r="J520" s="140"/>
      <c r="K520" s="140"/>
      <c r="L520" s="140"/>
      <c r="M520" s="140"/>
      <c r="N520" s="140"/>
      <c r="O520" s="140"/>
      <c r="P520" s="140"/>
      <c r="Q520" s="140"/>
      <c r="R520" s="140"/>
      <c r="S520" s="140"/>
      <c r="T520" s="140"/>
      <c r="U520" s="140"/>
      <c r="V520" s="140"/>
      <c r="W520" s="140"/>
      <c r="X520" s="140"/>
      <c r="Y520" s="140"/>
      <c r="Z520" s="140"/>
      <c r="AA520" s="140"/>
      <c r="AB520" s="140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</row>
    <row r="521" spans="1:44" ht="14.25" x14ac:dyDescent="0.2">
      <c r="A521" s="140"/>
      <c r="B521" s="140"/>
      <c r="C521" s="140"/>
      <c r="D521" s="140"/>
      <c r="E521" s="140"/>
      <c r="F521" s="28"/>
      <c r="G521" s="140"/>
      <c r="H521" s="140"/>
      <c r="I521" s="140"/>
      <c r="J521" s="140"/>
      <c r="K521" s="140"/>
      <c r="L521" s="140"/>
      <c r="M521" s="140"/>
      <c r="N521" s="140"/>
      <c r="O521" s="140"/>
      <c r="P521" s="140"/>
      <c r="Q521" s="140"/>
      <c r="R521" s="140"/>
      <c r="S521" s="140"/>
      <c r="T521" s="140"/>
      <c r="U521" s="140"/>
      <c r="V521" s="140"/>
      <c r="W521" s="140"/>
      <c r="X521" s="140"/>
      <c r="Y521" s="140"/>
      <c r="Z521" s="140"/>
      <c r="AA521" s="140"/>
      <c r="AB521" s="140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</row>
    <row r="522" spans="1:44" ht="14.25" x14ac:dyDescent="0.2">
      <c r="A522" s="140"/>
      <c r="B522" s="140"/>
      <c r="C522" s="140"/>
      <c r="D522" s="140"/>
      <c r="E522" s="140"/>
      <c r="F522" s="28"/>
      <c r="G522" s="140"/>
      <c r="H522" s="140"/>
      <c r="I522" s="140"/>
      <c r="J522" s="140"/>
      <c r="K522" s="140"/>
      <c r="L522" s="140"/>
      <c r="M522" s="140"/>
      <c r="N522" s="140"/>
      <c r="O522" s="140"/>
      <c r="P522" s="140"/>
      <c r="Q522" s="140"/>
      <c r="R522" s="140"/>
      <c r="S522" s="140"/>
      <c r="T522" s="140"/>
      <c r="U522" s="140"/>
      <c r="V522" s="140"/>
      <c r="W522" s="140"/>
      <c r="X522" s="140"/>
      <c r="Y522" s="140"/>
      <c r="Z522" s="140"/>
      <c r="AA522" s="140"/>
      <c r="AB522" s="140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</row>
    <row r="523" spans="1:44" ht="14.25" x14ac:dyDescent="0.2">
      <c r="A523" s="140"/>
      <c r="B523" s="140"/>
      <c r="C523" s="140"/>
      <c r="D523" s="140"/>
      <c r="E523" s="140"/>
      <c r="F523" s="28"/>
      <c r="G523" s="140"/>
      <c r="H523" s="140"/>
      <c r="I523" s="140"/>
      <c r="J523" s="140"/>
      <c r="K523" s="140"/>
      <c r="L523" s="140"/>
      <c r="M523" s="140"/>
      <c r="N523" s="140"/>
      <c r="O523" s="140"/>
      <c r="P523" s="140"/>
      <c r="Q523" s="140"/>
      <c r="R523" s="140"/>
      <c r="S523" s="140"/>
      <c r="T523" s="140"/>
      <c r="U523" s="140"/>
      <c r="V523" s="140"/>
      <c r="W523" s="140"/>
      <c r="X523" s="140"/>
      <c r="Y523" s="140"/>
      <c r="Z523" s="140"/>
      <c r="AA523" s="140"/>
      <c r="AB523" s="140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</row>
    <row r="524" spans="1:44" ht="14.25" x14ac:dyDescent="0.2">
      <c r="A524" s="140"/>
      <c r="B524" s="140"/>
      <c r="C524" s="140"/>
      <c r="D524" s="140"/>
      <c r="E524" s="140"/>
      <c r="F524" s="28"/>
      <c r="G524" s="140"/>
      <c r="H524" s="140"/>
      <c r="I524" s="140"/>
      <c r="J524" s="140"/>
      <c r="K524" s="140"/>
      <c r="L524" s="140"/>
      <c r="M524" s="140"/>
      <c r="N524" s="140"/>
      <c r="O524" s="140"/>
      <c r="P524" s="140"/>
      <c r="Q524" s="140"/>
      <c r="R524" s="140"/>
      <c r="S524" s="140"/>
      <c r="T524" s="140"/>
      <c r="U524" s="140"/>
      <c r="V524" s="140"/>
      <c r="W524" s="140"/>
      <c r="X524" s="140"/>
      <c r="Y524" s="140"/>
      <c r="Z524" s="140"/>
      <c r="AA524" s="140"/>
      <c r="AB524" s="140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</row>
    <row r="525" spans="1:44" ht="14.25" x14ac:dyDescent="0.2">
      <c r="A525" s="140"/>
      <c r="B525" s="140"/>
      <c r="C525" s="140"/>
      <c r="D525" s="140"/>
      <c r="E525" s="140"/>
      <c r="F525" s="28"/>
      <c r="G525" s="140"/>
      <c r="H525" s="140"/>
      <c r="I525" s="140"/>
      <c r="J525" s="140"/>
      <c r="K525" s="140"/>
      <c r="L525" s="140"/>
      <c r="M525" s="140"/>
      <c r="N525" s="140"/>
      <c r="O525" s="140"/>
      <c r="P525" s="140"/>
      <c r="Q525" s="140"/>
      <c r="R525" s="140"/>
      <c r="S525" s="140"/>
      <c r="T525" s="140"/>
      <c r="U525" s="140"/>
      <c r="V525" s="140"/>
      <c r="W525" s="140"/>
      <c r="X525" s="140"/>
      <c r="Y525" s="140"/>
      <c r="Z525" s="140"/>
      <c r="AA525" s="140"/>
      <c r="AB525" s="140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</row>
    <row r="526" spans="1:44" ht="14.25" x14ac:dyDescent="0.2">
      <c r="A526" s="140"/>
      <c r="B526" s="140"/>
      <c r="C526" s="140"/>
      <c r="D526" s="140"/>
      <c r="E526" s="140"/>
      <c r="F526" s="28"/>
      <c r="G526" s="140"/>
      <c r="H526" s="140"/>
      <c r="I526" s="140"/>
      <c r="J526" s="140"/>
      <c r="K526" s="140"/>
      <c r="L526" s="140"/>
      <c r="M526" s="140"/>
      <c r="N526" s="140"/>
      <c r="O526" s="140"/>
      <c r="P526" s="140"/>
      <c r="Q526" s="140"/>
      <c r="R526" s="140"/>
      <c r="S526" s="140"/>
      <c r="T526" s="140"/>
      <c r="U526" s="140"/>
      <c r="V526" s="140"/>
      <c r="W526" s="140"/>
      <c r="X526" s="140"/>
      <c r="Y526" s="140"/>
      <c r="Z526" s="140"/>
      <c r="AA526" s="140"/>
      <c r="AB526" s="140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</row>
    <row r="527" spans="1:44" ht="14.25" x14ac:dyDescent="0.2">
      <c r="A527" s="140"/>
      <c r="B527" s="140"/>
      <c r="C527" s="140"/>
      <c r="D527" s="140"/>
      <c r="E527" s="140"/>
      <c r="F527" s="28"/>
      <c r="G527" s="140"/>
      <c r="H527" s="140"/>
      <c r="I527" s="140"/>
      <c r="J527" s="140"/>
      <c r="K527" s="140"/>
      <c r="L527" s="140"/>
      <c r="M527" s="140"/>
      <c r="N527" s="140"/>
      <c r="O527" s="140"/>
      <c r="P527" s="140"/>
      <c r="Q527" s="140"/>
      <c r="R527" s="140"/>
      <c r="S527" s="140"/>
      <c r="T527" s="140"/>
      <c r="U527" s="140"/>
      <c r="V527" s="140"/>
      <c r="W527" s="140"/>
      <c r="X527" s="140"/>
      <c r="Y527" s="140"/>
      <c r="Z527" s="140"/>
      <c r="AA527" s="140"/>
      <c r="AB527" s="140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</row>
    <row r="528" spans="1:44" ht="14.25" x14ac:dyDescent="0.2">
      <c r="A528" s="140"/>
      <c r="B528" s="140"/>
      <c r="C528" s="140"/>
      <c r="D528" s="140"/>
      <c r="E528" s="140"/>
      <c r="F528" s="28"/>
      <c r="G528" s="140"/>
      <c r="H528" s="140"/>
      <c r="I528" s="140"/>
      <c r="J528" s="140"/>
      <c r="K528" s="140"/>
      <c r="L528" s="140"/>
      <c r="M528" s="140"/>
      <c r="N528" s="140"/>
      <c r="O528" s="140"/>
      <c r="P528" s="140"/>
      <c r="Q528" s="140"/>
      <c r="R528" s="140"/>
      <c r="S528" s="140"/>
      <c r="T528" s="140"/>
      <c r="U528" s="140"/>
      <c r="V528" s="140"/>
      <c r="W528" s="140"/>
      <c r="X528" s="140"/>
      <c r="Y528" s="140"/>
      <c r="Z528" s="140"/>
      <c r="AA528" s="140"/>
      <c r="AB528" s="140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</row>
    <row r="529" spans="1:44" ht="14.25" x14ac:dyDescent="0.2">
      <c r="A529" s="140"/>
      <c r="B529" s="140"/>
      <c r="C529" s="140"/>
      <c r="D529" s="140"/>
      <c r="E529" s="140"/>
      <c r="F529" s="28"/>
      <c r="G529" s="140"/>
      <c r="H529" s="140"/>
      <c r="I529" s="140"/>
      <c r="J529" s="140"/>
      <c r="K529" s="140"/>
      <c r="L529" s="140"/>
      <c r="M529" s="140"/>
      <c r="N529" s="140"/>
      <c r="O529" s="140"/>
      <c r="P529" s="140"/>
      <c r="Q529" s="140"/>
      <c r="R529" s="140"/>
      <c r="S529" s="140"/>
      <c r="T529" s="140"/>
      <c r="U529" s="140"/>
      <c r="V529" s="140"/>
      <c r="W529" s="140"/>
      <c r="X529" s="140"/>
      <c r="Y529" s="140"/>
      <c r="Z529" s="140"/>
      <c r="AA529" s="140"/>
      <c r="AB529" s="140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</row>
    <row r="530" spans="1:44" ht="14.25" x14ac:dyDescent="0.2">
      <c r="A530" s="140"/>
      <c r="B530" s="140"/>
      <c r="C530" s="140"/>
      <c r="D530" s="140"/>
      <c r="E530" s="140"/>
      <c r="F530" s="28"/>
      <c r="G530" s="140"/>
      <c r="H530" s="140"/>
      <c r="I530" s="140"/>
      <c r="J530" s="140"/>
      <c r="K530" s="140"/>
      <c r="L530" s="140"/>
      <c r="M530" s="140"/>
      <c r="N530" s="140"/>
      <c r="O530" s="140"/>
      <c r="P530" s="140"/>
      <c r="Q530" s="140"/>
      <c r="R530" s="140"/>
      <c r="S530" s="140"/>
      <c r="T530" s="140"/>
      <c r="U530" s="140"/>
      <c r="V530" s="140"/>
      <c r="W530" s="140"/>
      <c r="X530" s="140"/>
      <c r="Y530" s="140"/>
      <c r="Z530" s="140"/>
      <c r="AA530" s="140"/>
      <c r="AB530" s="140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</row>
    <row r="531" spans="1:44" ht="14.25" x14ac:dyDescent="0.2">
      <c r="A531" s="140"/>
      <c r="B531" s="140"/>
      <c r="C531" s="140"/>
      <c r="D531" s="140"/>
      <c r="E531" s="140"/>
      <c r="F531" s="28"/>
      <c r="G531" s="140"/>
      <c r="H531" s="140"/>
      <c r="I531" s="140"/>
      <c r="J531" s="140"/>
      <c r="K531" s="140"/>
      <c r="L531" s="140"/>
      <c r="M531" s="140"/>
      <c r="N531" s="140"/>
      <c r="O531" s="140"/>
      <c r="P531" s="140"/>
      <c r="Q531" s="140"/>
      <c r="R531" s="140"/>
      <c r="S531" s="140"/>
      <c r="T531" s="140"/>
      <c r="U531" s="140"/>
      <c r="V531" s="140"/>
      <c r="W531" s="140"/>
      <c r="X531" s="140"/>
      <c r="Y531" s="140"/>
      <c r="Z531" s="140"/>
      <c r="AA531" s="140"/>
      <c r="AB531" s="140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</row>
    <row r="532" spans="1:44" ht="14.25" x14ac:dyDescent="0.2">
      <c r="A532" s="140"/>
      <c r="B532" s="140"/>
      <c r="C532" s="140"/>
      <c r="D532" s="140"/>
      <c r="E532" s="140"/>
      <c r="F532" s="28"/>
      <c r="G532" s="140"/>
      <c r="H532" s="140"/>
      <c r="I532" s="140"/>
      <c r="J532" s="140"/>
      <c r="K532" s="140"/>
      <c r="L532" s="140"/>
      <c r="M532" s="140"/>
      <c r="N532" s="140"/>
      <c r="O532" s="140"/>
      <c r="P532" s="140"/>
      <c r="Q532" s="140"/>
      <c r="R532" s="140"/>
      <c r="S532" s="140"/>
      <c r="T532" s="140"/>
      <c r="U532" s="140"/>
      <c r="V532" s="140"/>
      <c r="W532" s="140"/>
      <c r="X532" s="140"/>
      <c r="Y532" s="140"/>
      <c r="Z532" s="140"/>
      <c r="AA532" s="140"/>
      <c r="AB532" s="140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</row>
    <row r="533" spans="1:44" ht="14.25" x14ac:dyDescent="0.2">
      <c r="A533" s="140"/>
      <c r="B533" s="140"/>
      <c r="C533" s="140"/>
      <c r="D533" s="140"/>
      <c r="E533" s="140"/>
      <c r="F533" s="28"/>
      <c r="G533" s="140"/>
      <c r="H533" s="140"/>
      <c r="I533" s="140"/>
      <c r="J533" s="140"/>
      <c r="K533" s="140"/>
      <c r="L533" s="140"/>
      <c r="M533" s="140"/>
      <c r="N533" s="140"/>
      <c r="O533" s="140"/>
      <c r="P533" s="140"/>
      <c r="Q533" s="140"/>
      <c r="R533" s="140"/>
      <c r="S533" s="140"/>
      <c r="T533" s="140"/>
      <c r="U533" s="140"/>
      <c r="V533" s="140"/>
      <c r="W533" s="140"/>
      <c r="X533" s="140"/>
      <c r="Y533" s="140"/>
      <c r="Z533" s="140"/>
      <c r="AA533" s="140"/>
      <c r="AB533" s="140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</row>
    <row r="534" spans="1:44" ht="14.25" x14ac:dyDescent="0.2">
      <c r="A534" s="140"/>
      <c r="B534" s="140"/>
      <c r="C534" s="140"/>
      <c r="D534" s="140"/>
      <c r="E534" s="140"/>
      <c r="F534" s="28"/>
      <c r="G534" s="140"/>
      <c r="H534" s="140"/>
      <c r="I534" s="140"/>
      <c r="J534" s="140"/>
      <c r="K534" s="140"/>
      <c r="L534" s="140"/>
      <c r="M534" s="140"/>
      <c r="N534" s="140"/>
      <c r="O534" s="140"/>
      <c r="P534" s="140"/>
      <c r="Q534" s="140"/>
      <c r="R534" s="140"/>
      <c r="S534" s="140"/>
      <c r="T534" s="140"/>
      <c r="U534" s="140"/>
      <c r="V534" s="140"/>
      <c r="W534" s="140"/>
      <c r="X534" s="140"/>
      <c r="Y534" s="140"/>
      <c r="Z534" s="140"/>
      <c r="AA534" s="140"/>
      <c r="AB534" s="140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</row>
    <row r="535" spans="1:44" ht="14.25" x14ac:dyDescent="0.2">
      <c r="A535" s="140"/>
      <c r="B535" s="140"/>
      <c r="C535" s="140"/>
      <c r="D535" s="140"/>
      <c r="E535" s="140"/>
      <c r="F535" s="28"/>
      <c r="G535" s="140"/>
      <c r="H535" s="140"/>
      <c r="I535" s="140"/>
      <c r="J535" s="140"/>
      <c r="K535" s="140"/>
      <c r="L535" s="140"/>
      <c r="M535" s="140"/>
      <c r="N535" s="140"/>
      <c r="O535" s="140"/>
      <c r="P535" s="140"/>
      <c r="Q535" s="140"/>
      <c r="R535" s="140"/>
      <c r="S535" s="140"/>
      <c r="T535" s="140"/>
      <c r="U535" s="140"/>
      <c r="V535" s="140"/>
      <c r="W535" s="140"/>
      <c r="X535" s="140"/>
      <c r="Y535" s="140"/>
      <c r="Z535" s="140"/>
      <c r="AA535" s="140"/>
      <c r="AB535" s="140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</row>
    <row r="536" spans="1:44" ht="14.25" x14ac:dyDescent="0.2">
      <c r="A536" s="140"/>
      <c r="B536" s="140"/>
      <c r="C536" s="140"/>
      <c r="D536" s="140"/>
      <c r="E536" s="140"/>
      <c r="F536" s="28"/>
      <c r="G536" s="140"/>
      <c r="H536" s="140"/>
      <c r="I536" s="140"/>
      <c r="J536" s="140"/>
      <c r="K536" s="140"/>
      <c r="L536" s="140"/>
      <c r="M536" s="140"/>
      <c r="N536" s="140"/>
      <c r="O536" s="140"/>
      <c r="P536" s="140"/>
      <c r="Q536" s="140"/>
      <c r="R536" s="140"/>
      <c r="S536" s="140"/>
      <c r="T536" s="140"/>
      <c r="U536" s="140"/>
      <c r="V536" s="140"/>
      <c r="W536" s="140"/>
      <c r="X536" s="140"/>
      <c r="Y536" s="140"/>
      <c r="Z536" s="140"/>
      <c r="AA536" s="140"/>
      <c r="AB536" s="140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</row>
    <row r="537" spans="1:44" ht="14.25" x14ac:dyDescent="0.2">
      <c r="A537" s="140"/>
      <c r="B537" s="140"/>
      <c r="C537" s="140"/>
      <c r="D537" s="140"/>
      <c r="E537" s="140"/>
      <c r="F537" s="28"/>
      <c r="G537" s="140"/>
      <c r="H537" s="140"/>
      <c r="I537" s="140"/>
      <c r="J537" s="140"/>
      <c r="K537" s="140"/>
      <c r="L537" s="140"/>
      <c r="M537" s="140"/>
      <c r="N537" s="140"/>
      <c r="O537" s="140"/>
      <c r="P537" s="140"/>
      <c r="Q537" s="140"/>
      <c r="R537" s="140"/>
      <c r="S537" s="140"/>
      <c r="T537" s="140"/>
      <c r="U537" s="140"/>
      <c r="V537" s="140"/>
      <c r="W537" s="140"/>
      <c r="X537" s="140"/>
      <c r="Y537" s="140"/>
      <c r="Z537" s="140"/>
      <c r="AA537" s="140"/>
      <c r="AB537" s="140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</row>
    <row r="538" spans="1:44" ht="14.25" x14ac:dyDescent="0.2">
      <c r="A538" s="140"/>
      <c r="B538" s="140"/>
      <c r="C538" s="140"/>
      <c r="D538" s="140"/>
      <c r="E538" s="140"/>
      <c r="F538" s="28"/>
      <c r="G538" s="140"/>
      <c r="H538" s="140"/>
      <c r="I538" s="140"/>
      <c r="J538" s="140"/>
      <c r="K538" s="140"/>
      <c r="L538" s="140"/>
      <c r="M538" s="140"/>
      <c r="N538" s="140"/>
      <c r="O538" s="140"/>
      <c r="P538" s="140"/>
      <c r="Q538" s="140"/>
      <c r="R538" s="140"/>
      <c r="S538" s="140"/>
      <c r="T538" s="140"/>
      <c r="U538" s="140"/>
      <c r="V538" s="140"/>
      <c r="W538" s="140"/>
      <c r="X538" s="140"/>
      <c r="Y538" s="140"/>
      <c r="Z538" s="140"/>
      <c r="AA538" s="140"/>
      <c r="AB538" s="140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</row>
    <row r="539" spans="1:44" ht="14.25" x14ac:dyDescent="0.2">
      <c r="A539" s="140"/>
      <c r="B539" s="140"/>
      <c r="C539" s="140"/>
      <c r="D539" s="140"/>
      <c r="E539" s="140"/>
      <c r="F539" s="28"/>
      <c r="G539" s="140"/>
      <c r="H539" s="140"/>
      <c r="I539" s="140"/>
      <c r="J539" s="140"/>
      <c r="K539" s="140"/>
      <c r="L539" s="140"/>
      <c r="M539" s="140"/>
      <c r="N539" s="140"/>
      <c r="O539" s="140"/>
      <c r="P539" s="140"/>
      <c r="Q539" s="140"/>
      <c r="R539" s="140"/>
      <c r="S539" s="140"/>
      <c r="T539" s="140"/>
      <c r="U539" s="140"/>
      <c r="V539" s="140"/>
      <c r="W539" s="140"/>
      <c r="X539" s="140"/>
      <c r="Y539" s="140"/>
      <c r="Z539" s="140"/>
      <c r="AA539" s="140"/>
      <c r="AB539" s="140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</row>
    <row r="540" spans="1:44" ht="14.25" x14ac:dyDescent="0.2">
      <c r="A540" s="140"/>
      <c r="B540" s="140"/>
      <c r="C540" s="140"/>
      <c r="D540" s="140"/>
      <c r="E540" s="140"/>
      <c r="F540" s="28"/>
      <c r="G540" s="140"/>
      <c r="H540" s="140"/>
      <c r="I540" s="140"/>
      <c r="J540" s="140"/>
      <c r="K540" s="140"/>
      <c r="L540" s="140"/>
      <c r="M540" s="140"/>
      <c r="N540" s="140"/>
      <c r="O540" s="140"/>
      <c r="P540" s="140"/>
      <c r="Q540" s="140"/>
      <c r="R540" s="140"/>
      <c r="S540" s="140"/>
      <c r="T540" s="140"/>
      <c r="U540" s="140"/>
      <c r="V540" s="140"/>
      <c r="W540" s="140"/>
      <c r="X540" s="140"/>
      <c r="Y540" s="140"/>
      <c r="Z540" s="140"/>
      <c r="AA540" s="140"/>
      <c r="AB540" s="140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</row>
    <row r="541" spans="1:44" ht="14.25" x14ac:dyDescent="0.2">
      <c r="A541" s="140"/>
      <c r="B541" s="140"/>
      <c r="C541" s="140"/>
      <c r="D541" s="140"/>
      <c r="E541" s="140"/>
      <c r="F541" s="28"/>
      <c r="G541" s="140"/>
      <c r="H541" s="140"/>
      <c r="I541" s="140"/>
      <c r="J541" s="140"/>
      <c r="K541" s="140"/>
      <c r="L541" s="140"/>
      <c r="M541" s="140"/>
      <c r="N541" s="140"/>
      <c r="O541" s="140"/>
      <c r="P541" s="140"/>
      <c r="Q541" s="140"/>
      <c r="R541" s="140"/>
      <c r="S541" s="140"/>
      <c r="T541" s="140"/>
      <c r="U541" s="140"/>
      <c r="V541" s="140"/>
      <c r="W541" s="140"/>
      <c r="X541" s="140"/>
      <c r="Y541" s="140"/>
      <c r="Z541" s="140"/>
      <c r="AA541" s="140"/>
      <c r="AB541" s="140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</row>
    <row r="542" spans="1:44" ht="14.25" x14ac:dyDescent="0.2">
      <c r="A542" s="140"/>
      <c r="B542" s="140"/>
      <c r="C542" s="140"/>
      <c r="D542" s="140"/>
      <c r="E542" s="140"/>
      <c r="F542" s="28"/>
      <c r="G542" s="140"/>
      <c r="H542" s="140"/>
      <c r="I542" s="140"/>
      <c r="J542" s="140"/>
      <c r="K542" s="140"/>
      <c r="L542" s="140"/>
      <c r="M542" s="140"/>
      <c r="N542" s="140"/>
      <c r="O542" s="140"/>
      <c r="P542" s="140"/>
      <c r="Q542" s="140"/>
      <c r="R542" s="140"/>
      <c r="S542" s="140"/>
      <c r="T542" s="140"/>
      <c r="U542" s="140"/>
      <c r="V542" s="140"/>
      <c r="W542" s="140"/>
      <c r="X542" s="140"/>
      <c r="Y542" s="140"/>
      <c r="Z542" s="140"/>
      <c r="AA542" s="140"/>
      <c r="AB542" s="140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</row>
    <row r="543" spans="1:44" ht="14.25" x14ac:dyDescent="0.2">
      <c r="A543" s="140"/>
      <c r="B543" s="140"/>
      <c r="C543" s="140"/>
      <c r="D543" s="140"/>
      <c r="E543" s="140"/>
      <c r="F543" s="28"/>
      <c r="G543" s="140"/>
      <c r="H543" s="140"/>
      <c r="I543" s="140"/>
      <c r="J543" s="140"/>
      <c r="K543" s="140"/>
      <c r="L543" s="140"/>
      <c r="M543" s="140"/>
      <c r="N543" s="140"/>
      <c r="O543" s="140"/>
      <c r="P543" s="140"/>
      <c r="Q543" s="140"/>
      <c r="R543" s="140"/>
      <c r="S543" s="140"/>
      <c r="T543" s="140"/>
      <c r="U543" s="140"/>
      <c r="V543" s="140"/>
      <c r="W543" s="140"/>
      <c r="X543" s="140"/>
      <c r="Y543" s="140"/>
      <c r="Z543" s="140"/>
      <c r="AA543" s="140"/>
      <c r="AB543" s="140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</row>
    <row r="544" spans="1:44" ht="14.25" x14ac:dyDescent="0.2">
      <c r="A544" s="140"/>
      <c r="B544" s="140"/>
      <c r="C544" s="140"/>
      <c r="D544" s="140"/>
      <c r="E544" s="140"/>
      <c r="F544" s="28"/>
      <c r="G544" s="140"/>
      <c r="H544" s="140"/>
      <c r="I544" s="140"/>
      <c r="J544" s="140"/>
      <c r="K544" s="140"/>
      <c r="L544" s="140"/>
      <c r="M544" s="140"/>
      <c r="N544" s="140"/>
      <c r="O544" s="140"/>
      <c r="P544" s="140"/>
      <c r="Q544" s="140"/>
      <c r="R544" s="140"/>
      <c r="S544" s="140"/>
      <c r="T544" s="140"/>
      <c r="U544" s="140"/>
      <c r="V544" s="140"/>
      <c r="W544" s="140"/>
      <c r="X544" s="140"/>
      <c r="Y544" s="140"/>
      <c r="Z544" s="140"/>
      <c r="AA544" s="140"/>
      <c r="AB544" s="140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</row>
    <row r="545" spans="1:44" ht="14.25" x14ac:dyDescent="0.2">
      <c r="A545" s="140"/>
      <c r="B545" s="140"/>
      <c r="C545" s="140"/>
      <c r="D545" s="140"/>
      <c r="E545" s="140"/>
      <c r="F545" s="28"/>
      <c r="G545" s="140"/>
      <c r="H545" s="140"/>
      <c r="I545" s="140"/>
      <c r="J545" s="140"/>
      <c r="K545" s="140"/>
      <c r="L545" s="140"/>
      <c r="M545" s="140"/>
      <c r="N545" s="140"/>
      <c r="O545" s="140"/>
      <c r="P545" s="140"/>
      <c r="Q545" s="140"/>
      <c r="R545" s="140"/>
      <c r="S545" s="140"/>
      <c r="T545" s="140"/>
      <c r="U545" s="140"/>
      <c r="V545" s="140"/>
      <c r="W545" s="140"/>
      <c r="X545" s="140"/>
      <c r="Y545" s="140"/>
      <c r="Z545" s="140"/>
      <c r="AA545" s="140"/>
      <c r="AB545" s="140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</row>
    <row r="546" spans="1:44" ht="14.25" x14ac:dyDescent="0.2">
      <c r="A546" s="140"/>
      <c r="B546" s="140"/>
      <c r="C546" s="140"/>
      <c r="D546" s="140"/>
      <c r="E546" s="140"/>
      <c r="F546" s="28"/>
      <c r="G546" s="140"/>
      <c r="H546" s="140"/>
      <c r="I546" s="140"/>
      <c r="J546" s="140"/>
      <c r="K546" s="140"/>
      <c r="L546" s="140"/>
      <c r="M546" s="140"/>
      <c r="N546" s="140"/>
      <c r="O546" s="140"/>
      <c r="P546" s="140"/>
      <c r="Q546" s="140"/>
      <c r="R546" s="140"/>
      <c r="S546" s="140"/>
      <c r="T546" s="140"/>
      <c r="U546" s="140"/>
      <c r="V546" s="140"/>
      <c r="W546" s="140"/>
      <c r="X546" s="140"/>
      <c r="Y546" s="140"/>
      <c r="Z546" s="140"/>
      <c r="AA546" s="140"/>
      <c r="AB546" s="140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</row>
    <row r="547" spans="1:44" ht="14.25" x14ac:dyDescent="0.2">
      <c r="A547" s="140"/>
      <c r="B547" s="140"/>
      <c r="C547" s="140"/>
      <c r="D547" s="140"/>
      <c r="E547" s="140"/>
      <c r="F547" s="28"/>
      <c r="G547" s="140"/>
      <c r="H547" s="140"/>
      <c r="I547" s="140"/>
      <c r="J547" s="140"/>
      <c r="K547" s="140"/>
      <c r="L547" s="140"/>
      <c r="M547" s="140"/>
      <c r="N547" s="140"/>
      <c r="O547" s="140"/>
      <c r="P547" s="140"/>
      <c r="Q547" s="140"/>
      <c r="R547" s="140"/>
      <c r="S547" s="140"/>
      <c r="T547" s="140"/>
      <c r="U547" s="140"/>
      <c r="V547" s="140"/>
      <c r="W547" s="140"/>
      <c r="X547" s="140"/>
      <c r="Y547" s="140"/>
      <c r="Z547" s="140"/>
      <c r="AA547" s="140"/>
      <c r="AB547" s="140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</row>
    <row r="548" spans="1:44" ht="14.25" x14ac:dyDescent="0.2">
      <c r="A548" s="140"/>
      <c r="B548" s="140"/>
      <c r="C548" s="140"/>
      <c r="D548" s="140"/>
      <c r="E548" s="140"/>
      <c r="F548" s="28"/>
      <c r="G548" s="140"/>
      <c r="H548" s="140"/>
      <c r="I548" s="140"/>
      <c r="J548" s="140"/>
      <c r="K548" s="140"/>
      <c r="L548" s="140"/>
      <c r="M548" s="140"/>
      <c r="N548" s="140"/>
      <c r="O548" s="140"/>
      <c r="P548" s="140"/>
      <c r="Q548" s="140"/>
      <c r="R548" s="140"/>
      <c r="S548" s="140"/>
      <c r="T548" s="140"/>
      <c r="U548" s="140"/>
      <c r="V548" s="140"/>
      <c r="W548" s="140"/>
      <c r="X548" s="140"/>
      <c r="Y548" s="140"/>
      <c r="Z548" s="140"/>
      <c r="AA548" s="140"/>
      <c r="AB548" s="140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</row>
    <row r="549" spans="1:44" ht="14.25" x14ac:dyDescent="0.2">
      <c r="A549" s="140"/>
      <c r="B549" s="140"/>
      <c r="C549" s="140"/>
      <c r="D549" s="140"/>
      <c r="E549" s="140"/>
      <c r="F549" s="28"/>
      <c r="G549" s="140"/>
      <c r="H549" s="140"/>
      <c r="I549" s="140"/>
      <c r="J549" s="140"/>
      <c r="K549" s="140"/>
      <c r="L549" s="140"/>
      <c r="M549" s="140"/>
      <c r="N549" s="140"/>
      <c r="O549" s="140"/>
      <c r="P549" s="140"/>
      <c r="Q549" s="140"/>
      <c r="R549" s="140"/>
      <c r="S549" s="140"/>
      <c r="T549" s="140"/>
      <c r="U549" s="140"/>
      <c r="V549" s="140"/>
      <c r="W549" s="140"/>
      <c r="X549" s="140"/>
      <c r="Y549" s="140"/>
      <c r="Z549" s="140"/>
      <c r="AA549" s="140"/>
      <c r="AB549" s="140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</row>
    <row r="550" spans="1:44" ht="14.25" x14ac:dyDescent="0.2">
      <c r="A550" s="140"/>
      <c r="B550" s="140"/>
      <c r="C550" s="140"/>
      <c r="D550" s="140"/>
      <c r="E550" s="140"/>
      <c r="F550" s="28"/>
      <c r="G550" s="140"/>
      <c r="H550" s="140"/>
      <c r="I550" s="140"/>
      <c r="J550" s="140"/>
      <c r="K550" s="140"/>
      <c r="L550" s="140"/>
      <c r="M550" s="140"/>
      <c r="N550" s="140"/>
      <c r="O550" s="140"/>
      <c r="P550" s="140"/>
      <c r="Q550" s="140"/>
      <c r="R550" s="140"/>
      <c r="S550" s="140"/>
      <c r="T550" s="140"/>
      <c r="U550" s="140"/>
      <c r="V550" s="140"/>
      <c r="W550" s="140"/>
      <c r="X550" s="140"/>
      <c r="Y550" s="140"/>
      <c r="Z550" s="140"/>
      <c r="AA550" s="140"/>
      <c r="AB550" s="140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</row>
    <row r="551" spans="1:44" ht="14.25" x14ac:dyDescent="0.2">
      <c r="A551" s="140"/>
      <c r="B551" s="140"/>
      <c r="C551" s="140"/>
      <c r="D551" s="140"/>
      <c r="E551" s="140"/>
      <c r="F551" s="28"/>
      <c r="G551" s="140"/>
      <c r="H551" s="140"/>
      <c r="I551" s="140"/>
      <c r="J551" s="140"/>
      <c r="K551" s="140"/>
      <c r="L551" s="140"/>
      <c r="M551" s="140"/>
      <c r="N551" s="140"/>
      <c r="O551" s="140"/>
      <c r="P551" s="140"/>
      <c r="Q551" s="140"/>
      <c r="R551" s="140"/>
      <c r="S551" s="140"/>
      <c r="T551" s="140"/>
      <c r="U551" s="140"/>
      <c r="V551" s="140"/>
      <c r="W551" s="140"/>
      <c r="X551" s="140"/>
      <c r="Y551" s="140"/>
      <c r="Z551" s="140"/>
      <c r="AA551" s="140"/>
      <c r="AB551" s="140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</row>
    <row r="552" spans="1:44" ht="14.25" x14ac:dyDescent="0.2">
      <c r="A552" s="140"/>
      <c r="B552" s="140"/>
      <c r="C552" s="140"/>
      <c r="D552" s="140"/>
      <c r="E552" s="140"/>
      <c r="F552" s="28"/>
      <c r="G552" s="140"/>
      <c r="H552" s="140"/>
      <c r="I552" s="140"/>
      <c r="J552" s="140"/>
      <c r="K552" s="140"/>
      <c r="L552" s="140"/>
      <c r="M552" s="140"/>
      <c r="N552" s="140"/>
      <c r="O552" s="140"/>
      <c r="P552" s="140"/>
      <c r="Q552" s="140"/>
      <c r="R552" s="140"/>
      <c r="S552" s="140"/>
      <c r="T552" s="140"/>
      <c r="U552" s="140"/>
      <c r="V552" s="140"/>
      <c r="W552" s="140"/>
      <c r="X552" s="140"/>
      <c r="Y552" s="140"/>
      <c r="Z552" s="140"/>
      <c r="AA552" s="140"/>
      <c r="AB552" s="140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</row>
    <row r="553" spans="1:44" ht="14.25" x14ac:dyDescent="0.2">
      <c r="A553" s="140"/>
      <c r="B553" s="140"/>
      <c r="C553" s="140"/>
      <c r="D553" s="140"/>
      <c r="E553" s="140"/>
      <c r="F553" s="28"/>
      <c r="G553" s="140"/>
      <c r="H553" s="140"/>
      <c r="I553" s="140"/>
      <c r="J553" s="140"/>
      <c r="K553" s="140"/>
      <c r="L553" s="140"/>
      <c r="M553" s="140"/>
      <c r="N553" s="140"/>
      <c r="O553" s="140"/>
      <c r="P553" s="140"/>
      <c r="Q553" s="140"/>
      <c r="R553" s="140"/>
      <c r="S553" s="140"/>
      <c r="T553" s="140"/>
      <c r="U553" s="140"/>
      <c r="V553" s="140"/>
      <c r="W553" s="140"/>
      <c r="X553" s="140"/>
      <c r="Y553" s="140"/>
      <c r="Z553" s="140"/>
      <c r="AA553" s="140"/>
      <c r="AB553" s="140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</row>
    <row r="554" spans="1:44" ht="14.25" x14ac:dyDescent="0.2">
      <c r="A554" s="140"/>
      <c r="B554" s="140"/>
      <c r="C554" s="140"/>
      <c r="D554" s="140"/>
      <c r="E554" s="140"/>
      <c r="F554" s="28"/>
      <c r="G554" s="140"/>
      <c r="H554" s="140"/>
      <c r="I554" s="140"/>
      <c r="J554" s="140"/>
      <c r="K554" s="140"/>
      <c r="L554" s="140"/>
      <c r="M554" s="140"/>
      <c r="N554" s="140"/>
      <c r="O554" s="140"/>
      <c r="P554" s="140"/>
      <c r="Q554" s="140"/>
      <c r="R554" s="140"/>
      <c r="S554" s="140"/>
      <c r="T554" s="140"/>
      <c r="U554" s="140"/>
      <c r="V554" s="140"/>
      <c r="W554" s="140"/>
      <c r="X554" s="140"/>
      <c r="Y554" s="140"/>
      <c r="Z554" s="140"/>
      <c r="AA554" s="140"/>
      <c r="AB554" s="140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</row>
    <row r="555" spans="1:44" ht="14.25" x14ac:dyDescent="0.2">
      <c r="A555" s="140"/>
      <c r="B555" s="140"/>
      <c r="C555" s="140"/>
      <c r="D555" s="140"/>
      <c r="E555" s="140"/>
      <c r="F555" s="28"/>
      <c r="G555" s="140"/>
      <c r="H555" s="140"/>
      <c r="I555" s="140"/>
      <c r="J555" s="140"/>
      <c r="K555" s="140"/>
      <c r="L555" s="140"/>
      <c r="M555" s="140"/>
      <c r="N555" s="140"/>
      <c r="O555" s="140"/>
      <c r="P555" s="140"/>
      <c r="Q555" s="140"/>
      <c r="R555" s="140"/>
      <c r="S555" s="140"/>
      <c r="T555" s="140"/>
      <c r="U555" s="140"/>
      <c r="V555" s="140"/>
      <c r="W555" s="140"/>
      <c r="X555" s="140"/>
      <c r="Y555" s="140"/>
      <c r="Z555" s="140"/>
      <c r="AA555" s="140"/>
      <c r="AB555" s="140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</row>
    <row r="556" spans="1:44" ht="14.25" x14ac:dyDescent="0.2">
      <c r="A556" s="140"/>
      <c r="B556" s="140"/>
      <c r="C556" s="140"/>
      <c r="D556" s="140"/>
      <c r="E556" s="140"/>
      <c r="F556" s="28"/>
      <c r="G556" s="140"/>
      <c r="H556" s="140"/>
      <c r="I556" s="140"/>
      <c r="J556" s="140"/>
      <c r="K556" s="140"/>
      <c r="L556" s="140"/>
      <c r="M556" s="140"/>
      <c r="N556" s="140"/>
      <c r="O556" s="140"/>
      <c r="P556" s="140"/>
      <c r="Q556" s="140"/>
      <c r="R556" s="140"/>
      <c r="S556" s="140"/>
      <c r="T556" s="140"/>
      <c r="U556" s="140"/>
      <c r="V556" s="140"/>
      <c r="W556" s="140"/>
      <c r="X556" s="140"/>
      <c r="Y556" s="140"/>
      <c r="Z556" s="140"/>
      <c r="AA556" s="140"/>
      <c r="AB556" s="140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</row>
    <row r="557" spans="1:44" ht="14.25" x14ac:dyDescent="0.2">
      <c r="A557" s="140"/>
      <c r="B557" s="140"/>
      <c r="C557" s="140"/>
      <c r="D557" s="140"/>
      <c r="E557" s="140"/>
      <c r="F557" s="28"/>
      <c r="G557" s="140"/>
      <c r="H557" s="140"/>
      <c r="I557" s="140"/>
      <c r="J557" s="140"/>
      <c r="K557" s="140"/>
      <c r="L557" s="140"/>
      <c r="M557" s="140"/>
      <c r="N557" s="140"/>
      <c r="O557" s="140"/>
      <c r="P557" s="140"/>
      <c r="Q557" s="140"/>
      <c r="R557" s="140"/>
      <c r="S557" s="140"/>
      <c r="T557" s="140"/>
      <c r="U557" s="140"/>
      <c r="V557" s="140"/>
      <c r="W557" s="140"/>
      <c r="X557" s="140"/>
      <c r="Y557" s="140"/>
      <c r="Z557" s="140"/>
      <c r="AA557" s="140"/>
      <c r="AB557" s="140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</row>
    <row r="558" spans="1:44" ht="14.25" x14ac:dyDescent="0.2">
      <c r="A558" s="140"/>
      <c r="B558" s="140"/>
      <c r="C558" s="140"/>
      <c r="D558" s="140"/>
      <c r="E558" s="140"/>
      <c r="F558" s="28"/>
      <c r="G558" s="140"/>
      <c r="H558" s="140"/>
      <c r="I558" s="140"/>
      <c r="J558" s="140"/>
      <c r="K558" s="140"/>
      <c r="L558" s="140"/>
      <c r="M558" s="140"/>
      <c r="N558" s="140"/>
      <c r="O558" s="140"/>
      <c r="P558" s="140"/>
      <c r="Q558" s="140"/>
      <c r="R558" s="140"/>
      <c r="S558" s="140"/>
      <c r="T558" s="140"/>
      <c r="U558" s="140"/>
      <c r="V558" s="140"/>
      <c r="W558" s="140"/>
      <c r="X558" s="140"/>
      <c r="Y558" s="140"/>
      <c r="Z558" s="140"/>
      <c r="AA558" s="140"/>
      <c r="AB558" s="140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</row>
    <row r="559" spans="1:44" ht="14.25" x14ac:dyDescent="0.2">
      <c r="A559" s="140"/>
      <c r="B559" s="140"/>
      <c r="C559" s="140"/>
      <c r="D559" s="140"/>
      <c r="E559" s="140"/>
      <c r="F559" s="28"/>
      <c r="G559" s="140"/>
      <c r="H559" s="140"/>
      <c r="I559" s="140"/>
      <c r="J559" s="140"/>
      <c r="K559" s="140"/>
      <c r="L559" s="140"/>
      <c r="M559" s="140"/>
      <c r="N559" s="140"/>
      <c r="O559" s="140"/>
      <c r="P559" s="140"/>
      <c r="Q559" s="140"/>
      <c r="R559" s="140"/>
      <c r="S559" s="140"/>
      <c r="T559" s="140"/>
      <c r="U559" s="140"/>
      <c r="V559" s="140"/>
      <c r="W559" s="140"/>
      <c r="X559" s="140"/>
      <c r="Y559" s="140"/>
      <c r="Z559" s="140"/>
      <c r="AA559" s="140"/>
      <c r="AB559" s="140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</row>
    <row r="560" spans="1:44" ht="14.25" x14ac:dyDescent="0.2">
      <c r="A560" s="140"/>
      <c r="B560" s="140"/>
      <c r="C560" s="140"/>
      <c r="D560" s="140"/>
      <c r="E560" s="140"/>
      <c r="F560" s="28"/>
      <c r="G560" s="140"/>
      <c r="H560" s="140"/>
      <c r="I560" s="140"/>
      <c r="J560" s="140"/>
      <c r="K560" s="140"/>
      <c r="L560" s="140"/>
      <c r="M560" s="140"/>
      <c r="N560" s="140"/>
      <c r="O560" s="140"/>
      <c r="P560" s="140"/>
      <c r="Q560" s="140"/>
      <c r="R560" s="140"/>
      <c r="S560" s="140"/>
      <c r="T560" s="140"/>
      <c r="U560" s="140"/>
      <c r="V560" s="140"/>
      <c r="W560" s="140"/>
      <c r="X560" s="140"/>
      <c r="Y560" s="140"/>
      <c r="Z560" s="140"/>
      <c r="AA560" s="140"/>
      <c r="AB560" s="140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</row>
    <row r="561" spans="1:44" ht="14.25" x14ac:dyDescent="0.2">
      <c r="A561" s="140"/>
      <c r="B561" s="140"/>
      <c r="C561" s="140"/>
      <c r="D561" s="140"/>
      <c r="E561" s="140"/>
      <c r="F561" s="28"/>
      <c r="G561" s="140"/>
      <c r="H561" s="140"/>
      <c r="I561" s="140"/>
      <c r="J561" s="140"/>
      <c r="K561" s="140"/>
      <c r="L561" s="140"/>
      <c r="M561" s="140"/>
      <c r="N561" s="140"/>
      <c r="O561" s="140"/>
      <c r="P561" s="140"/>
      <c r="Q561" s="140"/>
      <c r="R561" s="140"/>
      <c r="S561" s="140"/>
      <c r="T561" s="140"/>
      <c r="U561" s="140"/>
      <c r="V561" s="140"/>
      <c r="W561" s="140"/>
      <c r="X561" s="140"/>
      <c r="Y561" s="140"/>
      <c r="Z561" s="140"/>
      <c r="AA561" s="140"/>
      <c r="AB561" s="140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</row>
    <row r="562" spans="1:44" ht="14.25" x14ac:dyDescent="0.2">
      <c r="A562" s="140"/>
      <c r="B562" s="140"/>
      <c r="C562" s="140"/>
      <c r="D562" s="140"/>
      <c r="E562" s="140"/>
      <c r="F562" s="28"/>
      <c r="G562" s="140"/>
      <c r="H562" s="140"/>
      <c r="I562" s="140"/>
      <c r="J562" s="140"/>
      <c r="K562" s="140"/>
      <c r="L562" s="140"/>
      <c r="M562" s="140"/>
      <c r="N562" s="140"/>
      <c r="O562" s="140"/>
      <c r="P562" s="140"/>
      <c r="Q562" s="140"/>
      <c r="R562" s="140"/>
      <c r="S562" s="140"/>
      <c r="T562" s="140"/>
      <c r="U562" s="140"/>
      <c r="V562" s="140"/>
      <c r="W562" s="140"/>
      <c r="X562" s="140"/>
      <c r="Y562" s="140"/>
      <c r="Z562" s="140"/>
      <c r="AA562" s="140"/>
      <c r="AB562" s="140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</row>
    <row r="563" spans="1:44" ht="14.25" x14ac:dyDescent="0.2">
      <c r="A563" s="140"/>
      <c r="B563" s="140"/>
      <c r="C563" s="140"/>
      <c r="D563" s="140"/>
      <c r="E563" s="140"/>
      <c r="F563" s="28"/>
      <c r="G563" s="140"/>
      <c r="H563" s="140"/>
      <c r="I563" s="140"/>
      <c r="J563" s="140"/>
      <c r="K563" s="140"/>
      <c r="L563" s="140"/>
      <c r="M563" s="140"/>
      <c r="N563" s="140"/>
      <c r="O563" s="140"/>
      <c r="P563" s="140"/>
      <c r="Q563" s="140"/>
      <c r="R563" s="140"/>
      <c r="S563" s="140"/>
      <c r="T563" s="140"/>
      <c r="U563" s="140"/>
      <c r="V563" s="140"/>
      <c r="W563" s="140"/>
      <c r="X563" s="140"/>
      <c r="Y563" s="140"/>
      <c r="Z563" s="140"/>
      <c r="AA563" s="140"/>
      <c r="AB563" s="140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</row>
    <row r="564" spans="1:44" ht="14.25" x14ac:dyDescent="0.2">
      <c r="A564" s="140"/>
      <c r="B564" s="140"/>
      <c r="C564" s="140"/>
      <c r="D564" s="140"/>
      <c r="E564" s="140"/>
      <c r="F564" s="28"/>
      <c r="G564" s="140"/>
      <c r="H564" s="140"/>
      <c r="I564" s="140"/>
      <c r="J564" s="140"/>
      <c r="K564" s="140"/>
      <c r="L564" s="140"/>
      <c r="M564" s="140"/>
      <c r="N564" s="140"/>
      <c r="O564" s="140"/>
      <c r="P564" s="140"/>
      <c r="Q564" s="140"/>
      <c r="R564" s="140"/>
      <c r="S564" s="140"/>
      <c r="T564" s="140"/>
      <c r="U564" s="140"/>
      <c r="V564" s="140"/>
      <c r="W564" s="140"/>
      <c r="X564" s="140"/>
      <c r="Y564" s="140"/>
      <c r="Z564" s="140"/>
      <c r="AA564" s="140"/>
      <c r="AB564" s="140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</row>
    <row r="565" spans="1:44" ht="14.25" x14ac:dyDescent="0.2">
      <c r="A565" s="140"/>
      <c r="B565" s="140"/>
      <c r="C565" s="140"/>
      <c r="D565" s="140"/>
      <c r="E565" s="140"/>
      <c r="F565" s="28"/>
      <c r="G565" s="140"/>
      <c r="H565" s="140"/>
      <c r="I565" s="140"/>
      <c r="J565" s="140"/>
      <c r="K565" s="140"/>
      <c r="L565" s="140"/>
      <c r="M565" s="140"/>
      <c r="N565" s="140"/>
      <c r="O565" s="140"/>
      <c r="P565" s="140"/>
      <c r="Q565" s="140"/>
      <c r="R565" s="140"/>
      <c r="S565" s="140"/>
      <c r="T565" s="140"/>
      <c r="U565" s="140"/>
      <c r="V565" s="140"/>
      <c r="W565" s="140"/>
      <c r="X565" s="140"/>
      <c r="Y565" s="140"/>
      <c r="Z565" s="140"/>
      <c r="AA565" s="140"/>
      <c r="AB565" s="140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</row>
    <row r="566" spans="1:44" ht="14.25" x14ac:dyDescent="0.2">
      <c r="A566" s="140"/>
      <c r="B566" s="140"/>
      <c r="C566" s="140"/>
      <c r="D566" s="140"/>
      <c r="E566" s="140"/>
      <c r="F566" s="28"/>
      <c r="G566" s="140"/>
      <c r="H566" s="140"/>
      <c r="I566" s="140"/>
      <c r="J566" s="140"/>
      <c r="K566" s="140"/>
      <c r="L566" s="140"/>
      <c r="M566" s="140"/>
      <c r="N566" s="140"/>
      <c r="O566" s="140"/>
      <c r="P566" s="140"/>
      <c r="Q566" s="140"/>
      <c r="R566" s="140"/>
      <c r="S566" s="140"/>
      <c r="T566" s="140"/>
      <c r="U566" s="140"/>
      <c r="V566" s="140"/>
      <c r="W566" s="140"/>
      <c r="X566" s="140"/>
      <c r="Y566" s="140"/>
      <c r="Z566" s="140"/>
      <c r="AA566" s="140"/>
      <c r="AB566" s="140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</row>
    <row r="567" spans="1:44" ht="14.25" x14ac:dyDescent="0.2">
      <c r="A567" s="140"/>
      <c r="B567" s="140"/>
      <c r="C567" s="140"/>
      <c r="D567" s="140"/>
      <c r="E567" s="140"/>
      <c r="F567" s="28"/>
      <c r="G567" s="140"/>
      <c r="H567" s="140"/>
      <c r="I567" s="140"/>
      <c r="J567" s="140"/>
      <c r="K567" s="140"/>
      <c r="L567" s="140"/>
      <c r="M567" s="140"/>
      <c r="N567" s="140"/>
      <c r="O567" s="140"/>
      <c r="P567" s="140"/>
      <c r="Q567" s="140"/>
      <c r="R567" s="140"/>
      <c r="S567" s="140"/>
      <c r="T567" s="140"/>
      <c r="U567" s="140"/>
      <c r="V567" s="140"/>
      <c r="W567" s="140"/>
      <c r="X567" s="140"/>
      <c r="Y567" s="140"/>
      <c r="Z567" s="140"/>
      <c r="AA567" s="140"/>
      <c r="AB567" s="140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</row>
    <row r="568" spans="1:44" ht="14.25" x14ac:dyDescent="0.2">
      <c r="A568" s="140"/>
      <c r="B568" s="140"/>
      <c r="C568" s="140"/>
      <c r="D568" s="140"/>
      <c r="E568" s="140"/>
      <c r="F568" s="28"/>
      <c r="G568" s="140"/>
      <c r="H568" s="140"/>
      <c r="I568" s="140"/>
      <c r="J568" s="140"/>
      <c r="K568" s="140"/>
      <c r="L568" s="140"/>
      <c r="M568" s="140"/>
      <c r="N568" s="140"/>
      <c r="O568" s="140"/>
      <c r="P568" s="140"/>
      <c r="Q568" s="140"/>
      <c r="R568" s="140"/>
      <c r="S568" s="140"/>
      <c r="T568" s="140"/>
      <c r="U568" s="140"/>
      <c r="V568" s="140"/>
      <c r="W568" s="140"/>
      <c r="X568" s="140"/>
      <c r="Y568" s="140"/>
      <c r="Z568" s="140"/>
      <c r="AA568" s="140"/>
      <c r="AB568" s="140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</row>
    <row r="569" spans="1:44" ht="14.25" x14ac:dyDescent="0.2">
      <c r="A569" s="140"/>
      <c r="B569" s="140"/>
      <c r="C569" s="140"/>
      <c r="D569" s="140"/>
      <c r="E569" s="140"/>
      <c r="F569" s="28"/>
      <c r="G569" s="140"/>
      <c r="H569" s="140"/>
      <c r="I569" s="140"/>
      <c r="J569" s="140"/>
      <c r="K569" s="140"/>
      <c r="L569" s="140"/>
      <c r="M569" s="140"/>
      <c r="N569" s="140"/>
      <c r="O569" s="140"/>
      <c r="P569" s="140"/>
      <c r="Q569" s="140"/>
      <c r="R569" s="140"/>
      <c r="S569" s="140"/>
      <c r="T569" s="140"/>
      <c r="U569" s="140"/>
      <c r="V569" s="140"/>
      <c r="W569" s="140"/>
      <c r="X569" s="140"/>
      <c r="Y569" s="140"/>
      <c r="Z569" s="140"/>
      <c r="AA569" s="140"/>
      <c r="AB569" s="140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</row>
    <row r="570" spans="1:44" ht="14.25" x14ac:dyDescent="0.2">
      <c r="A570" s="140"/>
      <c r="B570" s="140"/>
      <c r="C570" s="140"/>
      <c r="D570" s="140"/>
      <c r="E570" s="140"/>
      <c r="F570" s="28"/>
      <c r="G570" s="140"/>
      <c r="H570" s="140"/>
      <c r="I570" s="140"/>
      <c r="J570" s="140"/>
      <c r="K570" s="140"/>
      <c r="L570" s="140"/>
      <c r="M570" s="140"/>
      <c r="N570" s="140"/>
      <c r="O570" s="140"/>
      <c r="P570" s="140"/>
      <c r="Q570" s="140"/>
      <c r="R570" s="140"/>
      <c r="S570" s="140"/>
      <c r="T570" s="140"/>
      <c r="U570" s="140"/>
      <c r="V570" s="140"/>
      <c r="W570" s="140"/>
      <c r="X570" s="140"/>
      <c r="Y570" s="140"/>
      <c r="Z570" s="140"/>
      <c r="AA570" s="140"/>
      <c r="AB570" s="140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</row>
    <row r="571" spans="1:44" ht="14.25" x14ac:dyDescent="0.2">
      <c r="A571" s="140"/>
      <c r="B571" s="140"/>
      <c r="C571" s="140"/>
      <c r="D571" s="140"/>
      <c r="E571" s="140"/>
      <c r="F571" s="28"/>
      <c r="G571" s="140"/>
      <c r="H571" s="140"/>
      <c r="I571" s="140"/>
      <c r="J571" s="140"/>
      <c r="K571" s="140"/>
      <c r="L571" s="140"/>
      <c r="M571" s="140"/>
      <c r="N571" s="140"/>
      <c r="O571" s="140"/>
      <c r="P571" s="140"/>
      <c r="Q571" s="140"/>
      <c r="R571" s="140"/>
      <c r="S571" s="140"/>
      <c r="T571" s="140"/>
      <c r="U571" s="140"/>
      <c r="V571" s="140"/>
      <c r="W571" s="140"/>
      <c r="X571" s="140"/>
      <c r="Y571" s="140"/>
      <c r="Z571" s="140"/>
      <c r="AA571" s="140"/>
      <c r="AB571" s="140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</row>
    <row r="572" spans="1:44" ht="14.25" x14ac:dyDescent="0.2">
      <c r="A572" s="140"/>
      <c r="B572" s="140"/>
      <c r="C572" s="140"/>
      <c r="D572" s="140"/>
      <c r="E572" s="140"/>
      <c r="F572" s="28"/>
      <c r="G572" s="140"/>
      <c r="H572" s="140"/>
      <c r="I572" s="140"/>
      <c r="J572" s="140"/>
      <c r="K572" s="140"/>
      <c r="L572" s="140"/>
      <c r="M572" s="140"/>
      <c r="N572" s="140"/>
      <c r="O572" s="140"/>
      <c r="P572" s="140"/>
      <c r="Q572" s="140"/>
      <c r="R572" s="140"/>
      <c r="S572" s="140"/>
      <c r="T572" s="140"/>
      <c r="U572" s="140"/>
      <c r="V572" s="140"/>
      <c r="W572" s="140"/>
      <c r="X572" s="140"/>
      <c r="Y572" s="140"/>
      <c r="Z572" s="140"/>
      <c r="AA572" s="140"/>
      <c r="AB572" s="140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</row>
    <row r="573" spans="1:44" ht="14.25" x14ac:dyDescent="0.2">
      <c r="A573" s="140"/>
      <c r="B573" s="140"/>
      <c r="C573" s="140"/>
      <c r="D573" s="140"/>
      <c r="E573" s="140"/>
      <c r="F573" s="28"/>
      <c r="G573" s="140"/>
      <c r="H573" s="140"/>
      <c r="I573" s="140"/>
      <c r="J573" s="140"/>
      <c r="K573" s="140"/>
      <c r="L573" s="140"/>
      <c r="M573" s="140"/>
      <c r="N573" s="140"/>
      <c r="O573" s="140"/>
      <c r="P573" s="140"/>
      <c r="Q573" s="140"/>
      <c r="R573" s="140"/>
      <c r="S573" s="140"/>
      <c r="T573" s="140"/>
      <c r="U573" s="140"/>
      <c r="V573" s="140"/>
      <c r="W573" s="140"/>
      <c r="X573" s="140"/>
      <c r="Y573" s="140"/>
      <c r="Z573" s="140"/>
      <c r="AA573" s="140"/>
      <c r="AB573" s="140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</row>
    <row r="574" spans="1:44" ht="14.25" x14ac:dyDescent="0.2">
      <c r="A574" s="140"/>
      <c r="B574" s="140"/>
      <c r="C574" s="140"/>
      <c r="D574" s="140"/>
      <c r="E574" s="140"/>
      <c r="F574" s="28"/>
      <c r="G574" s="140"/>
      <c r="H574" s="140"/>
      <c r="I574" s="140"/>
      <c r="J574" s="140"/>
      <c r="K574" s="140"/>
      <c r="L574" s="140"/>
      <c r="M574" s="140"/>
      <c r="N574" s="140"/>
      <c r="O574" s="140"/>
      <c r="P574" s="140"/>
      <c r="Q574" s="140"/>
      <c r="R574" s="140"/>
      <c r="S574" s="140"/>
      <c r="T574" s="140"/>
      <c r="U574" s="140"/>
      <c r="V574" s="140"/>
      <c r="W574" s="140"/>
      <c r="X574" s="140"/>
      <c r="Y574" s="140"/>
      <c r="Z574" s="140"/>
      <c r="AA574" s="140"/>
      <c r="AB574" s="140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</row>
    <row r="575" spans="1:44" ht="14.25" x14ac:dyDescent="0.2">
      <c r="A575" s="140"/>
      <c r="B575" s="140"/>
      <c r="C575" s="140"/>
      <c r="D575" s="140"/>
      <c r="E575" s="140"/>
      <c r="F575" s="28"/>
      <c r="G575" s="140"/>
      <c r="H575" s="140"/>
      <c r="I575" s="140"/>
      <c r="J575" s="140"/>
      <c r="K575" s="140"/>
      <c r="L575" s="140"/>
      <c r="M575" s="140"/>
      <c r="N575" s="140"/>
      <c r="O575" s="140"/>
      <c r="P575" s="140"/>
      <c r="Q575" s="140"/>
      <c r="R575" s="140"/>
      <c r="S575" s="140"/>
      <c r="T575" s="140"/>
      <c r="U575" s="140"/>
      <c r="V575" s="140"/>
      <c r="W575" s="140"/>
      <c r="X575" s="140"/>
      <c r="Y575" s="140"/>
      <c r="Z575" s="140"/>
      <c r="AA575" s="140"/>
      <c r="AB575" s="140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</row>
    <row r="576" spans="1:44" ht="14.25" x14ac:dyDescent="0.2">
      <c r="A576" s="140"/>
      <c r="B576" s="140"/>
      <c r="C576" s="140"/>
      <c r="D576" s="140"/>
      <c r="E576" s="140"/>
      <c r="F576" s="28"/>
      <c r="G576" s="140"/>
      <c r="H576" s="140"/>
      <c r="I576" s="140"/>
      <c r="J576" s="140"/>
      <c r="K576" s="140"/>
      <c r="L576" s="140"/>
      <c r="M576" s="140"/>
      <c r="N576" s="140"/>
      <c r="O576" s="140"/>
      <c r="P576" s="140"/>
      <c r="Q576" s="140"/>
      <c r="R576" s="140"/>
      <c r="S576" s="140"/>
      <c r="T576" s="140"/>
      <c r="U576" s="140"/>
      <c r="V576" s="140"/>
      <c r="W576" s="140"/>
      <c r="X576" s="140"/>
      <c r="Y576" s="140"/>
      <c r="Z576" s="140"/>
      <c r="AA576" s="140"/>
      <c r="AB576" s="140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</row>
    <row r="577" spans="1:44" ht="14.25" x14ac:dyDescent="0.2">
      <c r="A577" s="140"/>
      <c r="B577" s="140"/>
      <c r="C577" s="140"/>
      <c r="D577" s="140"/>
      <c r="E577" s="140"/>
      <c r="F577" s="28"/>
      <c r="G577" s="140"/>
      <c r="H577" s="140"/>
      <c r="I577" s="140"/>
      <c r="J577" s="140"/>
      <c r="K577" s="140"/>
      <c r="L577" s="140"/>
      <c r="M577" s="140"/>
      <c r="N577" s="140"/>
      <c r="O577" s="140"/>
      <c r="P577" s="140"/>
      <c r="Q577" s="140"/>
      <c r="R577" s="140"/>
      <c r="S577" s="140"/>
      <c r="T577" s="140"/>
      <c r="U577" s="140"/>
      <c r="V577" s="140"/>
      <c r="W577" s="140"/>
      <c r="X577" s="140"/>
      <c r="Y577" s="140"/>
      <c r="Z577" s="140"/>
      <c r="AA577" s="140"/>
      <c r="AB577" s="140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</row>
    <row r="578" spans="1:44" ht="14.25" x14ac:dyDescent="0.2">
      <c r="A578" s="140"/>
      <c r="B578" s="140"/>
      <c r="C578" s="140"/>
      <c r="D578" s="140"/>
      <c r="E578" s="140"/>
      <c r="F578" s="28"/>
      <c r="G578" s="140"/>
      <c r="H578" s="140"/>
      <c r="I578" s="140"/>
      <c r="J578" s="140"/>
      <c r="K578" s="140"/>
      <c r="L578" s="140"/>
      <c r="M578" s="140"/>
      <c r="N578" s="140"/>
      <c r="O578" s="140"/>
      <c r="P578" s="140"/>
      <c r="Q578" s="140"/>
      <c r="R578" s="140"/>
      <c r="S578" s="140"/>
      <c r="T578" s="140"/>
      <c r="U578" s="140"/>
      <c r="V578" s="140"/>
      <c r="W578" s="140"/>
      <c r="X578" s="140"/>
      <c r="Y578" s="140"/>
      <c r="Z578" s="140"/>
      <c r="AA578" s="140"/>
      <c r="AB578" s="140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</row>
    <row r="579" spans="1:44" ht="14.25" x14ac:dyDescent="0.2">
      <c r="A579" s="140"/>
      <c r="B579" s="140"/>
      <c r="C579" s="140"/>
      <c r="D579" s="140"/>
      <c r="E579" s="140"/>
      <c r="F579" s="28"/>
      <c r="G579" s="140"/>
      <c r="H579" s="140"/>
      <c r="I579" s="140"/>
      <c r="J579" s="140"/>
      <c r="K579" s="140"/>
      <c r="L579" s="140"/>
      <c r="M579" s="140"/>
      <c r="N579" s="140"/>
      <c r="O579" s="140"/>
      <c r="P579" s="140"/>
      <c r="Q579" s="140"/>
      <c r="R579" s="140"/>
      <c r="S579" s="140"/>
      <c r="T579" s="140"/>
      <c r="U579" s="140"/>
      <c r="V579" s="140"/>
      <c r="W579" s="140"/>
      <c r="X579" s="140"/>
      <c r="Y579" s="140"/>
      <c r="Z579" s="140"/>
      <c r="AA579" s="140"/>
      <c r="AB579" s="140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</row>
    <row r="580" spans="1:44" ht="14.25" x14ac:dyDescent="0.2">
      <c r="A580" s="140"/>
      <c r="B580" s="140"/>
      <c r="C580" s="140"/>
      <c r="D580" s="140"/>
      <c r="E580" s="140"/>
      <c r="F580" s="28"/>
      <c r="G580" s="140"/>
      <c r="H580" s="140"/>
      <c r="I580" s="140"/>
      <c r="J580" s="140"/>
      <c r="K580" s="140"/>
      <c r="L580" s="140"/>
      <c r="M580" s="140"/>
      <c r="N580" s="140"/>
      <c r="O580" s="140"/>
      <c r="P580" s="140"/>
      <c r="Q580" s="140"/>
      <c r="R580" s="140"/>
      <c r="S580" s="140"/>
      <c r="T580" s="140"/>
      <c r="U580" s="140"/>
      <c r="V580" s="140"/>
      <c r="W580" s="140"/>
      <c r="X580" s="140"/>
      <c r="Y580" s="140"/>
      <c r="Z580" s="140"/>
      <c r="AA580" s="140"/>
      <c r="AB580" s="140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</row>
    <row r="581" spans="1:44" ht="14.25" x14ac:dyDescent="0.2">
      <c r="A581" s="140"/>
      <c r="B581" s="140"/>
      <c r="C581" s="140"/>
      <c r="D581" s="140"/>
      <c r="E581" s="140"/>
      <c r="F581" s="28"/>
      <c r="G581" s="140"/>
      <c r="H581" s="140"/>
      <c r="I581" s="140"/>
      <c r="J581" s="140"/>
      <c r="K581" s="140"/>
      <c r="L581" s="140"/>
      <c r="M581" s="140"/>
      <c r="N581" s="140"/>
      <c r="O581" s="140"/>
      <c r="P581" s="140"/>
      <c r="Q581" s="140"/>
      <c r="R581" s="140"/>
      <c r="S581" s="140"/>
      <c r="T581" s="140"/>
      <c r="U581" s="140"/>
      <c r="V581" s="140"/>
      <c r="W581" s="140"/>
      <c r="X581" s="140"/>
      <c r="Y581" s="140"/>
      <c r="Z581" s="140"/>
      <c r="AA581" s="140"/>
      <c r="AB581" s="140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</row>
    <row r="582" spans="1:44" ht="14.25" x14ac:dyDescent="0.2">
      <c r="A582" s="140"/>
      <c r="B582" s="140"/>
      <c r="C582" s="140"/>
      <c r="D582" s="140"/>
      <c r="E582" s="140"/>
      <c r="F582" s="28"/>
      <c r="G582" s="140"/>
      <c r="H582" s="140"/>
      <c r="I582" s="140"/>
      <c r="J582" s="140"/>
      <c r="K582" s="140"/>
      <c r="L582" s="140"/>
      <c r="M582" s="140"/>
      <c r="N582" s="140"/>
      <c r="O582" s="140"/>
      <c r="P582" s="140"/>
      <c r="Q582" s="140"/>
      <c r="R582" s="140"/>
      <c r="S582" s="140"/>
      <c r="T582" s="140"/>
      <c r="U582" s="140"/>
      <c r="V582" s="140"/>
      <c r="W582" s="140"/>
      <c r="X582" s="140"/>
      <c r="Y582" s="140"/>
      <c r="Z582" s="140"/>
      <c r="AA582" s="140"/>
      <c r="AB582" s="140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</row>
    <row r="583" spans="1:44" ht="14.25" x14ac:dyDescent="0.2">
      <c r="A583" s="140"/>
      <c r="B583" s="140"/>
      <c r="C583" s="140"/>
      <c r="D583" s="140"/>
      <c r="E583" s="140"/>
      <c r="F583" s="28"/>
      <c r="G583" s="140"/>
      <c r="H583" s="140"/>
      <c r="I583" s="140"/>
      <c r="J583" s="140"/>
      <c r="K583" s="140"/>
      <c r="L583" s="140"/>
      <c r="M583" s="140"/>
      <c r="N583" s="140"/>
      <c r="O583" s="140"/>
      <c r="P583" s="140"/>
      <c r="Q583" s="140"/>
      <c r="R583" s="140"/>
      <c r="S583" s="140"/>
      <c r="T583" s="140"/>
      <c r="U583" s="140"/>
      <c r="V583" s="140"/>
      <c r="W583" s="140"/>
      <c r="X583" s="140"/>
      <c r="Y583" s="140"/>
      <c r="Z583" s="140"/>
      <c r="AA583" s="140"/>
      <c r="AB583" s="140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</row>
    <row r="584" spans="1:44" ht="14.25" x14ac:dyDescent="0.2">
      <c r="A584" s="140"/>
      <c r="B584" s="140"/>
      <c r="C584" s="140"/>
      <c r="D584" s="140"/>
      <c r="E584" s="140"/>
      <c r="F584" s="28"/>
      <c r="G584" s="140"/>
      <c r="H584" s="140"/>
      <c r="I584" s="140"/>
      <c r="J584" s="140"/>
      <c r="K584" s="140"/>
      <c r="L584" s="140"/>
      <c r="M584" s="140"/>
      <c r="N584" s="140"/>
      <c r="O584" s="140"/>
      <c r="P584" s="140"/>
      <c r="Q584" s="140"/>
      <c r="R584" s="140"/>
      <c r="S584" s="140"/>
      <c r="T584" s="140"/>
      <c r="U584" s="140"/>
      <c r="V584" s="140"/>
      <c r="W584" s="140"/>
      <c r="X584" s="140"/>
      <c r="Y584" s="140"/>
      <c r="Z584" s="140"/>
      <c r="AA584" s="140"/>
      <c r="AB584" s="140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</row>
    <row r="585" spans="1:44" ht="14.25" x14ac:dyDescent="0.2">
      <c r="A585" s="140"/>
      <c r="B585" s="140"/>
      <c r="C585" s="140"/>
      <c r="D585" s="140"/>
      <c r="E585" s="140"/>
      <c r="F585" s="28"/>
      <c r="G585" s="140"/>
      <c r="H585" s="140"/>
      <c r="I585" s="140"/>
      <c r="J585" s="140"/>
      <c r="K585" s="140"/>
      <c r="L585" s="140"/>
      <c r="M585" s="140"/>
      <c r="N585" s="140"/>
      <c r="O585" s="140"/>
      <c r="P585" s="140"/>
      <c r="Q585" s="140"/>
      <c r="R585" s="140"/>
      <c r="S585" s="140"/>
      <c r="T585" s="140"/>
      <c r="U585" s="140"/>
      <c r="V585" s="140"/>
      <c r="W585" s="140"/>
      <c r="X585" s="140"/>
      <c r="Y585" s="140"/>
      <c r="Z585" s="140"/>
      <c r="AA585" s="140"/>
      <c r="AB585" s="140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</row>
    <row r="586" spans="1:44" ht="14.25" x14ac:dyDescent="0.2">
      <c r="A586" s="140"/>
      <c r="B586" s="140"/>
      <c r="C586" s="140"/>
      <c r="D586" s="140"/>
      <c r="E586" s="140"/>
      <c r="F586" s="28"/>
      <c r="G586" s="140"/>
      <c r="H586" s="140"/>
      <c r="I586" s="140"/>
      <c r="J586" s="140"/>
      <c r="K586" s="140"/>
      <c r="L586" s="140"/>
      <c r="M586" s="140"/>
      <c r="N586" s="140"/>
      <c r="O586" s="140"/>
      <c r="P586" s="140"/>
      <c r="Q586" s="140"/>
      <c r="R586" s="140"/>
      <c r="S586" s="140"/>
      <c r="T586" s="140"/>
      <c r="U586" s="140"/>
      <c r="V586" s="140"/>
      <c r="W586" s="140"/>
      <c r="X586" s="140"/>
      <c r="Y586" s="140"/>
      <c r="Z586" s="140"/>
      <c r="AA586" s="140"/>
      <c r="AB586" s="140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</row>
    <row r="587" spans="1:44" ht="14.25" x14ac:dyDescent="0.2">
      <c r="A587" s="140"/>
      <c r="B587" s="140"/>
      <c r="C587" s="140"/>
      <c r="D587" s="140"/>
      <c r="E587" s="140"/>
      <c r="F587" s="28"/>
      <c r="G587" s="140"/>
      <c r="H587" s="140"/>
      <c r="I587" s="140"/>
      <c r="J587" s="140"/>
      <c r="K587" s="140"/>
      <c r="L587" s="140"/>
      <c r="M587" s="140"/>
      <c r="N587" s="140"/>
      <c r="O587" s="140"/>
      <c r="P587" s="140"/>
      <c r="Q587" s="140"/>
      <c r="R587" s="140"/>
      <c r="S587" s="140"/>
      <c r="T587" s="140"/>
      <c r="U587" s="140"/>
      <c r="V587" s="140"/>
      <c r="W587" s="140"/>
      <c r="X587" s="140"/>
      <c r="Y587" s="140"/>
      <c r="Z587" s="140"/>
      <c r="AA587" s="140"/>
      <c r="AB587" s="140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</row>
    <row r="588" spans="1:44" ht="14.25" x14ac:dyDescent="0.2">
      <c r="A588" s="140"/>
      <c r="B588" s="140"/>
      <c r="C588" s="140"/>
      <c r="D588" s="140"/>
      <c r="E588" s="140"/>
      <c r="F588" s="28"/>
      <c r="G588" s="140"/>
      <c r="H588" s="140"/>
      <c r="I588" s="140"/>
      <c r="J588" s="140"/>
      <c r="K588" s="140"/>
      <c r="L588" s="140"/>
      <c r="M588" s="140"/>
      <c r="N588" s="140"/>
      <c r="O588" s="140"/>
      <c r="P588" s="140"/>
      <c r="Q588" s="140"/>
      <c r="R588" s="140"/>
      <c r="S588" s="140"/>
      <c r="T588" s="140"/>
      <c r="U588" s="140"/>
      <c r="V588" s="140"/>
      <c r="W588" s="140"/>
      <c r="X588" s="140"/>
      <c r="Y588" s="140"/>
      <c r="Z588" s="140"/>
      <c r="AA588" s="140"/>
      <c r="AB588" s="140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</row>
    <row r="589" spans="1:44" ht="14.25" x14ac:dyDescent="0.2">
      <c r="A589" s="140"/>
      <c r="B589" s="140"/>
      <c r="C589" s="140"/>
      <c r="D589" s="140"/>
      <c r="E589" s="140"/>
      <c r="F589" s="28"/>
      <c r="G589" s="140"/>
      <c r="H589" s="140"/>
      <c r="I589" s="140"/>
      <c r="J589" s="140"/>
      <c r="K589" s="140"/>
      <c r="L589" s="140"/>
      <c r="M589" s="140"/>
      <c r="N589" s="140"/>
      <c r="O589" s="140"/>
      <c r="P589" s="140"/>
      <c r="Q589" s="140"/>
      <c r="R589" s="140"/>
      <c r="S589" s="140"/>
      <c r="T589" s="140"/>
      <c r="U589" s="140"/>
      <c r="V589" s="140"/>
      <c r="W589" s="140"/>
      <c r="X589" s="140"/>
      <c r="Y589" s="140"/>
      <c r="Z589" s="140"/>
      <c r="AA589" s="140"/>
      <c r="AB589" s="140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</row>
    <row r="590" spans="1:44" ht="14.25" x14ac:dyDescent="0.2">
      <c r="A590" s="140"/>
      <c r="B590" s="140"/>
      <c r="C590" s="140"/>
      <c r="D590" s="140"/>
      <c r="E590" s="140"/>
      <c r="F590" s="28"/>
      <c r="G590" s="140"/>
      <c r="H590" s="140"/>
      <c r="I590" s="140"/>
      <c r="J590" s="140"/>
      <c r="K590" s="140"/>
      <c r="L590" s="140"/>
      <c r="M590" s="140"/>
      <c r="N590" s="140"/>
      <c r="O590" s="140"/>
      <c r="P590" s="140"/>
      <c r="Q590" s="140"/>
      <c r="R590" s="140"/>
      <c r="S590" s="140"/>
      <c r="T590" s="140"/>
      <c r="U590" s="140"/>
      <c r="V590" s="140"/>
      <c r="W590" s="140"/>
      <c r="X590" s="140"/>
      <c r="Y590" s="140"/>
      <c r="Z590" s="140"/>
      <c r="AA590" s="140"/>
      <c r="AB590" s="140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</row>
    <row r="591" spans="1:44" ht="14.25" x14ac:dyDescent="0.2">
      <c r="A591" s="140"/>
      <c r="B591" s="140"/>
      <c r="C591" s="140"/>
      <c r="D591" s="140"/>
      <c r="E591" s="140"/>
      <c r="F591" s="28"/>
      <c r="G591" s="140"/>
      <c r="H591" s="140"/>
      <c r="I591" s="140"/>
      <c r="J591" s="140"/>
      <c r="K591" s="140"/>
      <c r="L591" s="140"/>
      <c r="M591" s="140"/>
      <c r="N591" s="140"/>
      <c r="O591" s="140"/>
      <c r="P591" s="140"/>
      <c r="Q591" s="140"/>
      <c r="R591" s="140"/>
      <c r="S591" s="140"/>
      <c r="T591" s="140"/>
      <c r="U591" s="140"/>
      <c r="V591" s="140"/>
      <c r="W591" s="140"/>
      <c r="X591" s="140"/>
      <c r="Y591" s="140"/>
      <c r="Z591" s="140"/>
      <c r="AA591" s="140"/>
      <c r="AB591" s="140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</row>
    <row r="592" spans="1:44" ht="14.25" x14ac:dyDescent="0.2">
      <c r="A592" s="140"/>
      <c r="B592" s="140"/>
      <c r="C592" s="140"/>
      <c r="D592" s="140"/>
      <c r="E592" s="140"/>
      <c r="F592" s="28"/>
      <c r="G592" s="140"/>
      <c r="H592" s="140"/>
      <c r="I592" s="140"/>
      <c r="J592" s="140"/>
      <c r="K592" s="140"/>
      <c r="L592" s="140"/>
      <c r="M592" s="140"/>
      <c r="N592" s="140"/>
      <c r="O592" s="140"/>
      <c r="P592" s="140"/>
      <c r="Q592" s="140"/>
      <c r="R592" s="140"/>
      <c r="S592" s="140"/>
      <c r="T592" s="140"/>
      <c r="U592" s="140"/>
      <c r="V592" s="140"/>
      <c r="W592" s="140"/>
      <c r="X592" s="140"/>
      <c r="Y592" s="140"/>
      <c r="Z592" s="140"/>
      <c r="AA592" s="140"/>
      <c r="AB592" s="140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</row>
    <row r="593" spans="1:44" ht="14.25" x14ac:dyDescent="0.2">
      <c r="A593" s="140"/>
      <c r="B593" s="140"/>
      <c r="C593" s="140"/>
      <c r="D593" s="140"/>
      <c r="E593" s="140"/>
      <c r="F593" s="28"/>
      <c r="G593" s="140"/>
      <c r="H593" s="140"/>
      <c r="I593" s="140"/>
      <c r="J593" s="140"/>
      <c r="K593" s="140"/>
      <c r="L593" s="140"/>
      <c r="M593" s="140"/>
      <c r="N593" s="140"/>
      <c r="O593" s="140"/>
      <c r="P593" s="140"/>
      <c r="Q593" s="140"/>
      <c r="R593" s="140"/>
      <c r="S593" s="140"/>
      <c r="T593" s="140"/>
      <c r="U593" s="140"/>
      <c r="V593" s="140"/>
      <c r="W593" s="140"/>
      <c r="X593" s="140"/>
      <c r="Y593" s="140"/>
      <c r="Z593" s="140"/>
      <c r="AA593" s="140"/>
      <c r="AB593" s="140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</row>
    <row r="594" spans="1:44" ht="14.25" x14ac:dyDescent="0.2">
      <c r="A594" s="140"/>
      <c r="B594" s="140"/>
      <c r="C594" s="140"/>
      <c r="D594" s="140"/>
      <c r="E594" s="140"/>
      <c r="F594" s="28"/>
      <c r="G594" s="140"/>
      <c r="H594" s="140"/>
      <c r="I594" s="140"/>
      <c r="J594" s="140"/>
      <c r="K594" s="140"/>
      <c r="L594" s="140"/>
      <c r="M594" s="140"/>
      <c r="N594" s="140"/>
      <c r="O594" s="140"/>
      <c r="P594" s="140"/>
      <c r="Q594" s="140"/>
      <c r="R594" s="140"/>
      <c r="S594" s="140"/>
      <c r="T594" s="140"/>
      <c r="U594" s="140"/>
      <c r="V594" s="140"/>
      <c r="W594" s="140"/>
      <c r="X594" s="140"/>
      <c r="Y594" s="140"/>
      <c r="Z594" s="140"/>
      <c r="AA594" s="140"/>
      <c r="AB594" s="140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</row>
    <row r="595" spans="1:44" ht="14.25" x14ac:dyDescent="0.2">
      <c r="A595" s="140"/>
      <c r="B595" s="140"/>
      <c r="C595" s="140"/>
      <c r="D595" s="140"/>
      <c r="E595" s="140"/>
      <c r="F595" s="28"/>
      <c r="G595" s="140"/>
      <c r="H595" s="140"/>
      <c r="I595" s="140"/>
      <c r="J595" s="140"/>
      <c r="K595" s="140"/>
      <c r="L595" s="140"/>
      <c r="M595" s="140"/>
      <c r="N595" s="140"/>
      <c r="O595" s="140"/>
      <c r="P595" s="140"/>
      <c r="Q595" s="140"/>
      <c r="R595" s="140"/>
      <c r="S595" s="140"/>
      <c r="T595" s="140"/>
      <c r="U595" s="140"/>
      <c r="V595" s="140"/>
      <c r="W595" s="140"/>
      <c r="X595" s="140"/>
      <c r="Y595" s="140"/>
      <c r="Z595" s="140"/>
      <c r="AA595" s="140"/>
      <c r="AB595" s="140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</row>
    <row r="596" spans="1:44" ht="14.25" x14ac:dyDescent="0.2">
      <c r="A596" s="140"/>
      <c r="B596" s="140"/>
      <c r="C596" s="140"/>
      <c r="D596" s="140"/>
      <c r="E596" s="140"/>
      <c r="F596" s="28"/>
      <c r="G596" s="140"/>
      <c r="H596" s="140"/>
      <c r="I596" s="140"/>
      <c r="J596" s="140"/>
      <c r="K596" s="140"/>
      <c r="L596" s="140"/>
      <c r="M596" s="140"/>
      <c r="N596" s="140"/>
      <c r="O596" s="140"/>
      <c r="P596" s="140"/>
      <c r="Q596" s="140"/>
      <c r="R596" s="140"/>
      <c r="S596" s="140"/>
      <c r="T596" s="140"/>
      <c r="U596" s="140"/>
      <c r="V596" s="140"/>
      <c r="W596" s="140"/>
      <c r="X596" s="140"/>
      <c r="Y596" s="140"/>
      <c r="Z596" s="140"/>
      <c r="AA596" s="140"/>
      <c r="AB596" s="140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</row>
    <row r="597" spans="1:44" ht="14.25" x14ac:dyDescent="0.2">
      <c r="A597" s="140"/>
      <c r="B597" s="140"/>
      <c r="C597" s="140"/>
      <c r="D597" s="140"/>
      <c r="E597" s="140"/>
      <c r="F597" s="28"/>
      <c r="G597" s="140"/>
      <c r="H597" s="140"/>
      <c r="I597" s="140"/>
      <c r="J597" s="140"/>
      <c r="K597" s="140"/>
      <c r="L597" s="140"/>
      <c r="M597" s="140"/>
      <c r="N597" s="140"/>
      <c r="O597" s="140"/>
      <c r="P597" s="140"/>
      <c r="Q597" s="140"/>
      <c r="R597" s="140"/>
      <c r="S597" s="140"/>
      <c r="T597" s="140"/>
      <c r="U597" s="140"/>
      <c r="V597" s="140"/>
      <c r="W597" s="140"/>
      <c r="X597" s="140"/>
      <c r="Y597" s="140"/>
      <c r="Z597" s="140"/>
      <c r="AA597" s="140"/>
      <c r="AB597" s="140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</row>
    <row r="598" spans="1:44" ht="14.25" x14ac:dyDescent="0.2">
      <c r="A598" s="140"/>
      <c r="B598" s="140"/>
      <c r="C598" s="140"/>
      <c r="D598" s="140"/>
      <c r="E598" s="140"/>
      <c r="F598" s="28"/>
      <c r="G598" s="140"/>
      <c r="H598" s="140"/>
      <c r="I598" s="140"/>
      <c r="J598" s="140"/>
      <c r="K598" s="140"/>
      <c r="L598" s="140"/>
      <c r="M598" s="140"/>
      <c r="N598" s="140"/>
      <c r="O598" s="140"/>
      <c r="P598" s="140"/>
      <c r="Q598" s="140"/>
      <c r="R598" s="140"/>
      <c r="S598" s="140"/>
      <c r="T598" s="140"/>
      <c r="U598" s="140"/>
      <c r="V598" s="140"/>
      <c r="W598" s="140"/>
      <c r="X598" s="140"/>
      <c r="Y598" s="140"/>
      <c r="Z598" s="140"/>
      <c r="AA598" s="140"/>
      <c r="AB598" s="140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</row>
    <row r="599" spans="1:44" ht="14.25" x14ac:dyDescent="0.2">
      <c r="A599" s="140"/>
      <c r="B599" s="140"/>
      <c r="C599" s="140"/>
      <c r="D599" s="140"/>
      <c r="E599" s="140"/>
      <c r="F599" s="28"/>
      <c r="G599" s="140"/>
      <c r="H599" s="140"/>
      <c r="I599" s="140"/>
      <c r="J599" s="140"/>
      <c r="K599" s="140"/>
      <c r="L599" s="140"/>
      <c r="M599" s="140"/>
      <c r="N599" s="140"/>
      <c r="O599" s="140"/>
      <c r="P599" s="140"/>
      <c r="Q599" s="140"/>
      <c r="R599" s="140"/>
      <c r="S599" s="140"/>
      <c r="T599" s="140"/>
      <c r="U599" s="140"/>
      <c r="V599" s="140"/>
      <c r="W599" s="140"/>
      <c r="X599" s="140"/>
      <c r="Y599" s="140"/>
      <c r="Z599" s="140"/>
      <c r="AA599" s="140"/>
      <c r="AB599" s="140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</row>
    <row r="600" spans="1:44" ht="14.25" x14ac:dyDescent="0.2">
      <c r="A600" s="140"/>
      <c r="B600" s="140"/>
      <c r="C600" s="140"/>
      <c r="D600" s="140"/>
      <c r="E600" s="140"/>
      <c r="F600" s="28"/>
      <c r="G600" s="140"/>
      <c r="H600" s="140"/>
      <c r="I600" s="140"/>
      <c r="J600" s="140"/>
      <c r="K600" s="140"/>
      <c r="L600" s="140"/>
      <c r="M600" s="140"/>
      <c r="N600" s="140"/>
      <c r="O600" s="140"/>
      <c r="P600" s="140"/>
      <c r="Q600" s="140"/>
      <c r="R600" s="140"/>
      <c r="S600" s="140"/>
      <c r="T600" s="140"/>
      <c r="U600" s="140"/>
      <c r="V600" s="140"/>
      <c r="W600" s="140"/>
      <c r="X600" s="140"/>
      <c r="Y600" s="140"/>
      <c r="Z600" s="140"/>
      <c r="AA600" s="140"/>
      <c r="AB600" s="140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</row>
    <row r="601" spans="1:44" ht="14.25" x14ac:dyDescent="0.2">
      <c r="A601" s="140"/>
      <c r="B601" s="140"/>
      <c r="C601" s="140"/>
      <c r="D601" s="140"/>
      <c r="E601" s="140"/>
      <c r="F601" s="28"/>
      <c r="G601" s="140"/>
      <c r="H601" s="140"/>
      <c r="I601" s="140"/>
      <c r="J601" s="140"/>
      <c r="K601" s="140"/>
      <c r="L601" s="140"/>
      <c r="M601" s="140"/>
      <c r="N601" s="140"/>
      <c r="O601" s="140"/>
      <c r="P601" s="140"/>
      <c r="Q601" s="140"/>
      <c r="R601" s="140"/>
      <c r="S601" s="140"/>
      <c r="T601" s="140"/>
      <c r="U601" s="140"/>
      <c r="V601" s="140"/>
      <c r="W601" s="140"/>
      <c r="X601" s="140"/>
      <c r="Y601" s="140"/>
      <c r="Z601" s="140"/>
      <c r="AA601" s="140"/>
      <c r="AB601" s="140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</row>
    <row r="602" spans="1:44" ht="14.25" x14ac:dyDescent="0.2">
      <c r="A602" s="140"/>
      <c r="B602" s="140"/>
      <c r="C602" s="140"/>
      <c r="D602" s="140"/>
      <c r="E602" s="140"/>
      <c r="F602" s="28"/>
      <c r="G602" s="140"/>
      <c r="H602" s="140"/>
      <c r="I602" s="140"/>
      <c r="J602" s="140"/>
      <c r="K602" s="140"/>
      <c r="L602" s="140"/>
      <c r="M602" s="140"/>
      <c r="N602" s="140"/>
      <c r="O602" s="140"/>
      <c r="P602" s="140"/>
      <c r="Q602" s="140"/>
      <c r="R602" s="140"/>
      <c r="S602" s="140"/>
      <c r="T602" s="140"/>
      <c r="U602" s="140"/>
      <c r="V602" s="140"/>
      <c r="W602" s="140"/>
      <c r="X602" s="140"/>
      <c r="Y602" s="140"/>
      <c r="Z602" s="140"/>
      <c r="AA602" s="140"/>
      <c r="AB602" s="140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</row>
    <row r="603" spans="1:44" ht="14.25" x14ac:dyDescent="0.2">
      <c r="A603" s="140"/>
      <c r="B603" s="140"/>
      <c r="C603" s="140"/>
      <c r="D603" s="140"/>
      <c r="E603" s="140"/>
      <c r="F603" s="28"/>
      <c r="G603" s="140"/>
      <c r="H603" s="140"/>
      <c r="I603" s="140"/>
      <c r="J603" s="140"/>
      <c r="K603" s="140"/>
      <c r="L603" s="140"/>
      <c r="M603" s="140"/>
      <c r="N603" s="140"/>
      <c r="O603" s="140"/>
      <c r="P603" s="140"/>
      <c r="Q603" s="140"/>
      <c r="R603" s="140"/>
      <c r="S603" s="140"/>
      <c r="T603" s="140"/>
      <c r="U603" s="140"/>
      <c r="V603" s="140"/>
      <c r="W603" s="140"/>
      <c r="X603" s="140"/>
      <c r="Y603" s="140"/>
      <c r="Z603" s="140"/>
      <c r="AA603" s="140"/>
      <c r="AB603" s="140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</row>
    <row r="604" spans="1:44" ht="14.25" x14ac:dyDescent="0.2">
      <c r="A604" s="140"/>
      <c r="B604" s="140"/>
      <c r="C604" s="140"/>
      <c r="D604" s="140"/>
      <c r="E604" s="140"/>
      <c r="F604" s="28"/>
      <c r="G604" s="140"/>
      <c r="H604" s="140"/>
      <c r="I604" s="140"/>
      <c r="J604" s="140"/>
      <c r="K604" s="140"/>
      <c r="L604" s="140"/>
      <c r="M604" s="140"/>
      <c r="N604" s="140"/>
      <c r="O604" s="140"/>
      <c r="P604" s="140"/>
      <c r="Q604" s="140"/>
      <c r="R604" s="140"/>
      <c r="S604" s="140"/>
      <c r="T604" s="140"/>
      <c r="U604" s="140"/>
      <c r="V604" s="140"/>
      <c r="W604" s="140"/>
      <c r="X604" s="140"/>
      <c r="Y604" s="140"/>
      <c r="Z604" s="140"/>
      <c r="AA604" s="140"/>
      <c r="AB604" s="140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</row>
    <row r="605" spans="1:44" ht="14.25" x14ac:dyDescent="0.2">
      <c r="A605" s="140"/>
      <c r="B605" s="140"/>
      <c r="C605" s="140"/>
      <c r="D605" s="140"/>
      <c r="E605" s="140"/>
      <c r="F605" s="28"/>
      <c r="G605" s="140"/>
      <c r="H605" s="140"/>
      <c r="I605" s="140"/>
      <c r="J605" s="140"/>
      <c r="K605" s="140"/>
      <c r="L605" s="140"/>
      <c r="M605" s="140"/>
      <c r="N605" s="140"/>
      <c r="O605" s="140"/>
      <c r="P605" s="140"/>
      <c r="Q605" s="140"/>
      <c r="R605" s="140"/>
      <c r="S605" s="140"/>
      <c r="T605" s="140"/>
      <c r="U605" s="140"/>
      <c r="V605" s="140"/>
      <c r="W605" s="140"/>
      <c r="X605" s="140"/>
      <c r="Y605" s="140"/>
      <c r="Z605" s="140"/>
      <c r="AA605" s="140"/>
      <c r="AB605" s="140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</row>
    <row r="606" spans="1:44" ht="14.25" x14ac:dyDescent="0.2">
      <c r="A606" s="140"/>
      <c r="B606" s="140"/>
      <c r="C606" s="140"/>
      <c r="D606" s="140"/>
      <c r="E606" s="140"/>
      <c r="F606" s="28"/>
      <c r="G606" s="140"/>
      <c r="H606" s="140"/>
      <c r="I606" s="140"/>
      <c r="J606" s="140"/>
      <c r="K606" s="140"/>
      <c r="L606" s="140"/>
      <c r="M606" s="140"/>
      <c r="N606" s="140"/>
      <c r="O606" s="140"/>
      <c r="P606" s="140"/>
      <c r="Q606" s="140"/>
      <c r="R606" s="140"/>
      <c r="S606" s="140"/>
      <c r="T606" s="140"/>
      <c r="U606" s="140"/>
      <c r="V606" s="140"/>
      <c r="W606" s="140"/>
      <c r="X606" s="140"/>
      <c r="Y606" s="140"/>
      <c r="Z606" s="140"/>
      <c r="AA606" s="140"/>
      <c r="AB606" s="140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</row>
    <row r="607" spans="1:44" ht="14.25" x14ac:dyDescent="0.2">
      <c r="A607" s="140"/>
      <c r="B607" s="140"/>
      <c r="C607" s="140"/>
      <c r="D607" s="140"/>
      <c r="E607" s="140"/>
      <c r="F607" s="28"/>
      <c r="G607" s="140"/>
      <c r="H607" s="140"/>
      <c r="I607" s="140"/>
      <c r="J607" s="140"/>
      <c r="K607" s="140"/>
      <c r="L607" s="140"/>
      <c r="M607" s="140"/>
      <c r="N607" s="140"/>
      <c r="O607" s="140"/>
      <c r="P607" s="140"/>
      <c r="Q607" s="140"/>
      <c r="R607" s="140"/>
      <c r="S607" s="140"/>
      <c r="T607" s="140"/>
      <c r="U607" s="140"/>
      <c r="V607" s="140"/>
      <c r="W607" s="140"/>
      <c r="X607" s="140"/>
      <c r="Y607" s="140"/>
      <c r="Z607" s="140"/>
      <c r="AA607" s="140"/>
      <c r="AB607" s="140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</row>
    <row r="608" spans="1:44" ht="14.25" x14ac:dyDescent="0.2">
      <c r="A608" s="140"/>
      <c r="B608" s="140"/>
      <c r="C608" s="140"/>
      <c r="D608" s="140"/>
      <c r="E608" s="140"/>
      <c r="F608" s="28"/>
      <c r="G608" s="140"/>
      <c r="H608" s="140"/>
      <c r="I608" s="140"/>
      <c r="J608" s="140"/>
      <c r="K608" s="140"/>
      <c r="L608" s="140"/>
      <c r="M608" s="140"/>
      <c r="N608" s="140"/>
      <c r="O608" s="140"/>
      <c r="P608" s="140"/>
      <c r="Q608" s="140"/>
      <c r="R608" s="140"/>
      <c r="S608" s="140"/>
      <c r="T608" s="140"/>
      <c r="U608" s="140"/>
      <c r="V608" s="140"/>
      <c r="W608" s="140"/>
      <c r="X608" s="140"/>
      <c r="Y608" s="140"/>
      <c r="Z608" s="140"/>
      <c r="AA608" s="140"/>
      <c r="AB608" s="140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</row>
    <row r="609" spans="1:44" ht="14.25" x14ac:dyDescent="0.2">
      <c r="A609" s="140"/>
      <c r="B609" s="140"/>
      <c r="C609" s="140"/>
      <c r="D609" s="140"/>
      <c r="E609" s="140"/>
      <c r="F609" s="28"/>
      <c r="G609" s="140"/>
      <c r="H609" s="140"/>
      <c r="I609" s="140"/>
      <c r="J609" s="140"/>
      <c r="K609" s="140"/>
      <c r="L609" s="140"/>
      <c r="M609" s="140"/>
      <c r="N609" s="140"/>
      <c r="O609" s="140"/>
      <c r="P609" s="140"/>
      <c r="Q609" s="140"/>
      <c r="R609" s="140"/>
      <c r="S609" s="140"/>
      <c r="T609" s="140"/>
      <c r="U609" s="140"/>
      <c r="V609" s="140"/>
      <c r="W609" s="140"/>
      <c r="X609" s="140"/>
      <c r="Y609" s="140"/>
      <c r="Z609" s="140"/>
      <c r="AA609" s="140"/>
      <c r="AB609" s="140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</row>
    <row r="610" spans="1:44" ht="14.25" x14ac:dyDescent="0.2">
      <c r="A610" s="140"/>
      <c r="B610" s="140"/>
      <c r="C610" s="140"/>
      <c r="D610" s="140"/>
      <c r="E610" s="140"/>
      <c r="F610" s="28"/>
      <c r="G610" s="140"/>
      <c r="H610" s="140"/>
      <c r="I610" s="140"/>
      <c r="J610" s="140"/>
      <c r="K610" s="140"/>
      <c r="L610" s="140"/>
      <c r="M610" s="140"/>
      <c r="N610" s="140"/>
      <c r="O610" s="140"/>
      <c r="P610" s="140"/>
      <c r="Q610" s="140"/>
      <c r="R610" s="140"/>
      <c r="S610" s="140"/>
      <c r="T610" s="140"/>
      <c r="U610" s="140"/>
      <c r="V610" s="140"/>
      <c r="W610" s="140"/>
      <c r="X610" s="140"/>
      <c r="Y610" s="140"/>
      <c r="Z610" s="140"/>
      <c r="AA610" s="140"/>
      <c r="AB610" s="140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</row>
    <row r="611" spans="1:44" ht="14.25" x14ac:dyDescent="0.2">
      <c r="A611" s="140"/>
      <c r="B611" s="140"/>
      <c r="C611" s="140"/>
      <c r="D611" s="140"/>
      <c r="E611" s="140"/>
      <c r="F611" s="28"/>
      <c r="G611" s="140"/>
      <c r="H611" s="140"/>
      <c r="I611" s="140"/>
      <c r="J611" s="140"/>
      <c r="K611" s="140"/>
      <c r="L611" s="140"/>
      <c r="M611" s="140"/>
      <c r="N611" s="140"/>
      <c r="O611" s="140"/>
      <c r="P611" s="140"/>
      <c r="Q611" s="140"/>
      <c r="R611" s="140"/>
      <c r="S611" s="140"/>
      <c r="T611" s="140"/>
      <c r="U611" s="140"/>
      <c r="V611" s="140"/>
      <c r="W611" s="140"/>
      <c r="X611" s="140"/>
      <c r="Y611" s="140"/>
      <c r="Z611" s="140"/>
      <c r="AA611" s="140"/>
      <c r="AB611" s="140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</row>
    <row r="612" spans="1:44" ht="14.25" x14ac:dyDescent="0.2">
      <c r="A612" s="140"/>
      <c r="B612" s="140"/>
      <c r="C612" s="140"/>
      <c r="D612" s="140"/>
      <c r="E612" s="140"/>
      <c r="F612" s="28"/>
      <c r="G612" s="140"/>
      <c r="H612" s="140"/>
      <c r="I612" s="140"/>
      <c r="J612" s="140"/>
      <c r="K612" s="140"/>
      <c r="L612" s="140"/>
      <c r="M612" s="140"/>
      <c r="N612" s="140"/>
      <c r="O612" s="140"/>
      <c r="P612" s="140"/>
      <c r="Q612" s="140"/>
      <c r="R612" s="140"/>
      <c r="S612" s="140"/>
      <c r="T612" s="140"/>
      <c r="U612" s="140"/>
      <c r="V612" s="140"/>
      <c r="W612" s="140"/>
      <c r="X612" s="140"/>
      <c r="Y612" s="140"/>
      <c r="Z612" s="140"/>
      <c r="AA612" s="140"/>
      <c r="AB612" s="140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</row>
    <row r="613" spans="1:44" ht="14.25" x14ac:dyDescent="0.2">
      <c r="A613" s="140"/>
      <c r="B613" s="140"/>
      <c r="C613" s="140"/>
      <c r="D613" s="140"/>
      <c r="E613" s="140"/>
      <c r="F613" s="28"/>
      <c r="G613" s="140"/>
      <c r="H613" s="140"/>
      <c r="I613" s="140"/>
      <c r="J613" s="140"/>
      <c r="K613" s="140"/>
      <c r="L613" s="140"/>
      <c r="M613" s="140"/>
      <c r="N613" s="140"/>
      <c r="O613" s="140"/>
      <c r="P613" s="140"/>
      <c r="Q613" s="140"/>
      <c r="R613" s="140"/>
      <c r="S613" s="140"/>
      <c r="T613" s="140"/>
      <c r="U613" s="140"/>
      <c r="V613" s="140"/>
      <c r="W613" s="140"/>
      <c r="X613" s="140"/>
      <c r="Y613" s="140"/>
      <c r="Z613" s="140"/>
      <c r="AA613" s="140"/>
      <c r="AB613" s="140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</row>
    <row r="614" spans="1:44" ht="14.25" x14ac:dyDescent="0.2">
      <c r="A614" s="140"/>
      <c r="B614" s="140"/>
      <c r="C614" s="140"/>
      <c r="D614" s="140"/>
      <c r="E614" s="140"/>
      <c r="F614" s="28"/>
      <c r="G614" s="140"/>
      <c r="H614" s="140"/>
      <c r="I614" s="140"/>
      <c r="J614" s="140"/>
      <c r="K614" s="140"/>
      <c r="L614" s="140"/>
      <c r="M614" s="140"/>
      <c r="N614" s="140"/>
      <c r="O614" s="140"/>
      <c r="P614" s="140"/>
      <c r="Q614" s="140"/>
      <c r="R614" s="140"/>
      <c r="S614" s="140"/>
      <c r="T614" s="140"/>
      <c r="U614" s="140"/>
      <c r="V614" s="140"/>
      <c r="W614" s="140"/>
      <c r="X614" s="140"/>
      <c r="Y614" s="140"/>
      <c r="Z614" s="140"/>
      <c r="AA614" s="140"/>
      <c r="AB614" s="140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</row>
    <row r="615" spans="1:44" ht="14.25" x14ac:dyDescent="0.2">
      <c r="A615" s="140"/>
      <c r="B615" s="140"/>
      <c r="C615" s="140"/>
      <c r="D615" s="140"/>
      <c r="E615" s="140"/>
      <c r="F615" s="28"/>
      <c r="G615" s="140"/>
      <c r="H615" s="140"/>
      <c r="I615" s="140"/>
      <c r="J615" s="140"/>
      <c r="K615" s="140"/>
      <c r="L615" s="140"/>
      <c r="M615" s="140"/>
      <c r="N615" s="140"/>
      <c r="O615" s="140"/>
      <c r="P615" s="140"/>
      <c r="Q615" s="140"/>
      <c r="R615" s="140"/>
      <c r="S615" s="140"/>
      <c r="T615" s="140"/>
      <c r="U615" s="140"/>
      <c r="V615" s="140"/>
      <c r="W615" s="140"/>
      <c r="X615" s="140"/>
      <c r="Y615" s="140"/>
      <c r="Z615" s="140"/>
      <c r="AA615" s="140"/>
      <c r="AB615" s="140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</row>
    <row r="616" spans="1:44" ht="14.25" x14ac:dyDescent="0.2">
      <c r="A616" s="140"/>
      <c r="B616" s="140"/>
      <c r="C616" s="140"/>
      <c r="D616" s="140"/>
      <c r="E616" s="140"/>
      <c r="F616" s="28"/>
      <c r="G616" s="140"/>
      <c r="H616" s="140"/>
      <c r="I616" s="140"/>
      <c r="J616" s="140"/>
      <c r="K616" s="140"/>
      <c r="L616" s="140"/>
      <c r="M616" s="140"/>
      <c r="N616" s="140"/>
      <c r="O616" s="140"/>
      <c r="P616" s="140"/>
      <c r="Q616" s="140"/>
      <c r="R616" s="140"/>
      <c r="S616" s="140"/>
      <c r="T616" s="140"/>
      <c r="U616" s="140"/>
      <c r="V616" s="140"/>
      <c r="W616" s="140"/>
      <c r="X616" s="140"/>
      <c r="Y616" s="140"/>
      <c r="Z616" s="140"/>
      <c r="AA616" s="140"/>
      <c r="AB616" s="140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</row>
    <row r="617" spans="1:44" ht="14.25" x14ac:dyDescent="0.2">
      <c r="A617" s="140"/>
      <c r="B617" s="140"/>
      <c r="C617" s="140"/>
      <c r="D617" s="140"/>
      <c r="E617" s="140"/>
      <c r="F617" s="28"/>
      <c r="G617" s="140"/>
      <c r="H617" s="140"/>
      <c r="I617" s="140"/>
      <c r="J617" s="140"/>
      <c r="K617" s="140"/>
      <c r="L617" s="140"/>
      <c r="M617" s="140"/>
      <c r="N617" s="140"/>
      <c r="O617" s="140"/>
      <c r="P617" s="140"/>
      <c r="Q617" s="140"/>
      <c r="R617" s="140"/>
      <c r="S617" s="140"/>
      <c r="T617" s="140"/>
      <c r="U617" s="140"/>
      <c r="V617" s="140"/>
      <c r="W617" s="140"/>
      <c r="X617" s="140"/>
      <c r="Y617" s="140"/>
      <c r="Z617" s="140"/>
      <c r="AA617" s="140"/>
      <c r="AB617" s="140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</row>
    <row r="618" spans="1:44" ht="14.25" x14ac:dyDescent="0.2">
      <c r="A618" s="140"/>
      <c r="B618" s="140"/>
      <c r="C618" s="140"/>
      <c r="D618" s="140"/>
      <c r="E618" s="140"/>
      <c r="F618" s="28"/>
      <c r="G618" s="140"/>
      <c r="H618" s="140"/>
      <c r="I618" s="140"/>
      <c r="J618" s="140"/>
      <c r="K618" s="140"/>
      <c r="L618" s="140"/>
      <c r="M618" s="140"/>
      <c r="N618" s="140"/>
      <c r="O618" s="140"/>
      <c r="P618" s="140"/>
      <c r="Q618" s="140"/>
      <c r="R618" s="140"/>
      <c r="S618" s="140"/>
      <c r="T618" s="140"/>
      <c r="U618" s="140"/>
      <c r="V618" s="140"/>
      <c r="W618" s="140"/>
      <c r="X618" s="140"/>
      <c r="Y618" s="140"/>
      <c r="Z618" s="140"/>
      <c r="AA618" s="140"/>
      <c r="AB618" s="140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</row>
    <row r="619" spans="1:44" ht="14.25" x14ac:dyDescent="0.2">
      <c r="A619" s="140"/>
      <c r="B619" s="140"/>
      <c r="C619" s="140"/>
      <c r="D619" s="140"/>
      <c r="E619" s="140"/>
      <c r="F619" s="28"/>
      <c r="G619" s="140"/>
      <c r="H619" s="140"/>
      <c r="I619" s="140"/>
      <c r="J619" s="140"/>
      <c r="K619" s="140"/>
      <c r="L619" s="140"/>
      <c r="M619" s="140"/>
      <c r="N619" s="140"/>
      <c r="O619" s="140"/>
      <c r="P619" s="140"/>
      <c r="Q619" s="140"/>
      <c r="R619" s="140"/>
      <c r="S619" s="140"/>
      <c r="T619" s="140"/>
      <c r="U619" s="140"/>
      <c r="V619" s="140"/>
      <c r="W619" s="140"/>
      <c r="X619" s="140"/>
      <c r="Y619" s="140"/>
      <c r="Z619" s="140"/>
      <c r="AA619" s="140"/>
      <c r="AB619" s="140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</row>
    <row r="620" spans="1:44" ht="14.25" x14ac:dyDescent="0.2">
      <c r="A620" s="140"/>
      <c r="B620" s="140"/>
      <c r="C620" s="140"/>
      <c r="D620" s="140"/>
      <c r="E620" s="140"/>
      <c r="F620" s="28"/>
      <c r="G620" s="140"/>
      <c r="H620" s="140"/>
      <c r="I620" s="140"/>
      <c r="J620" s="140"/>
      <c r="K620" s="140"/>
      <c r="L620" s="140"/>
      <c r="M620" s="140"/>
      <c r="N620" s="140"/>
      <c r="O620" s="140"/>
      <c r="P620" s="140"/>
      <c r="Q620" s="140"/>
      <c r="R620" s="140"/>
      <c r="S620" s="140"/>
      <c r="T620" s="140"/>
      <c r="U620" s="140"/>
      <c r="V620" s="140"/>
      <c r="W620" s="140"/>
      <c r="X620" s="140"/>
      <c r="Y620" s="140"/>
      <c r="Z620" s="140"/>
      <c r="AA620" s="140"/>
      <c r="AB620" s="140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</row>
    <row r="621" spans="1:44" ht="14.25" x14ac:dyDescent="0.2">
      <c r="A621" s="140"/>
      <c r="B621" s="140"/>
      <c r="C621" s="140"/>
      <c r="D621" s="140"/>
      <c r="E621" s="140"/>
      <c r="F621" s="28"/>
      <c r="G621" s="140"/>
      <c r="H621" s="140"/>
      <c r="I621" s="140"/>
      <c r="J621" s="140"/>
      <c r="K621" s="140"/>
      <c r="L621" s="140"/>
      <c r="M621" s="140"/>
      <c r="N621" s="140"/>
      <c r="O621" s="140"/>
      <c r="P621" s="140"/>
      <c r="Q621" s="140"/>
      <c r="R621" s="140"/>
      <c r="S621" s="140"/>
      <c r="T621" s="140"/>
      <c r="U621" s="140"/>
      <c r="V621" s="140"/>
      <c r="W621" s="140"/>
      <c r="X621" s="140"/>
      <c r="Y621" s="140"/>
      <c r="Z621" s="140"/>
      <c r="AA621" s="140"/>
      <c r="AB621" s="140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</row>
    <row r="622" spans="1:44" ht="14.25" x14ac:dyDescent="0.2">
      <c r="A622" s="140"/>
      <c r="B622" s="140"/>
      <c r="C622" s="140"/>
      <c r="D622" s="140"/>
      <c r="E622" s="140"/>
      <c r="F622" s="28"/>
      <c r="G622" s="140"/>
      <c r="H622" s="140"/>
      <c r="I622" s="140"/>
      <c r="J622" s="140"/>
      <c r="K622" s="140"/>
      <c r="L622" s="140"/>
      <c r="M622" s="140"/>
      <c r="N622" s="140"/>
      <c r="O622" s="140"/>
      <c r="P622" s="140"/>
      <c r="Q622" s="140"/>
      <c r="R622" s="140"/>
      <c r="S622" s="140"/>
      <c r="T622" s="140"/>
      <c r="U622" s="140"/>
      <c r="V622" s="140"/>
      <c r="W622" s="140"/>
      <c r="X622" s="140"/>
      <c r="Y622" s="140"/>
      <c r="Z622" s="140"/>
      <c r="AA622" s="140"/>
      <c r="AB622" s="140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</row>
    <row r="623" spans="1:44" ht="14.25" x14ac:dyDescent="0.2">
      <c r="A623" s="140"/>
      <c r="B623" s="140"/>
      <c r="C623" s="140"/>
      <c r="D623" s="140"/>
      <c r="E623" s="140"/>
      <c r="F623" s="28"/>
      <c r="G623" s="140"/>
      <c r="H623" s="140"/>
      <c r="I623" s="140"/>
      <c r="J623" s="140"/>
      <c r="K623" s="140"/>
      <c r="L623" s="140"/>
      <c r="M623" s="140"/>
      <c r="N623" s="140"/>
      <c r="O623" s="140"/>
      <c r="P623" s="140"/>
      <c r="Q623" s="140"/>
      <c r="R623" s="140"/>
      <c r="S623" s="140"/>
      <c r="T623" s="140"/>
      <c r="U623" s="140"/>
      <c r="V623" s="140"/>
      <c r="W623" s="140"/>
      <c r="X623" s="140"/>
      <c r="Y623" s="140"/>
      <c r="Z623" s="140"/>
      <c r="AA623" s="140"/>
      <c r="AB623" s="140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</row>
    <row r="624" spans="1:44" ht="14.25" x14ac:dyDescent="0.2">
      <c r="A624" s="140"/>
      <c r="B624" s="140"/>
      <c r="C624" s="140"/>
      <c r="D624" s="140"/>
      <c r="E624" s="140"/>
      <c r="F624" s="28"/>
      <c r="G624" s="140"/>
      <c r="H624" s="140"/>
      <c r="I624" s="140"/>
      <c r="J624" s="140"/>
      <c r="K624" s="140"/>
      <c r="L624" s="140"/>
      <c r="M624" s="140"/>
      <c r="N624" s="140"/>
      <c r="O624" s="140"/>
      <c r="P624" s="140"/>
      <c r="Q624" s="140"/>
      <c r="R624" s="140"/>
      <c r="S624" s="140"/>
      <c r="T624" s="140"/>
      <c r="U624" s="140"/>
      <c r="V624" s="140"/>
      <c r="W624" s="140"/>
      <c r="X624" s="140"/>
      <c r="Y624" s="140"/>
      <c r="Z624" s="140"/>
      <c r="AA624" s="140"/>
      <c r="AB624" s="140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</row>
    <row r="625" spans="1:44" ht="14.25" x14ac:dyDescent="0.2">
      <c r="A625" s="140"/>
      <c r="B625" s="140"/>
      <c r="C625" s="140"/>
      <c r="D625" s="140"/>
      <c r="E625" s="140"/>
      <c r="F625" s="28"/>
      <c r="G625" s="140"/>
      <c r="H625" s="140"/>
      <c r="I625" s="140"/>
      <c r="J625" s="140"/>
      <c r="K625" s="140"/>
      <c r="L625" s="140"/>
      <c r="M625" s="140"/>
      <c r="N625" s="140"/>
      <c r="O625" s="140"/>
      <c r="P625" s="140"/>
      <c r="Q625" s="140"/>
      <c r="R625" s="140"/>
      <c r="S625" s="140"/>
      <c r="T625" s="140"/>
      <c r="U625" s="140"/>
      <c r="V625" s="140"/>
      <c r="W625" s="140"/>
      <c r="X625" s="140"/>
      <c r="Y625" s="140"/>
      <c r="Z625" s="140"/>
      <c r="AA625" s="140"/>
      <c r="AB625" s="140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</row>
    <row r="626" spans="1:44" ht="14.25" x14ac:dyDescent="0.2">
      <c r="A626" s="140"/>
      <c r="B626" s="140"/>
      <c r="C626" s="140"/>
      <c r="D626" s="140"/>
      <c r="E626" s="140"/>
      <c r="F626" s="28"/>
      <c r="G626" s="140"/>
      <c r="H626" s="140"/>
      <c r="I626" s="140"/>
      <c r="J626" s="140"/>
      <c r="K626" s="140"/>
      <c r="L626" s="140"/>
      <c r="M626" s="140"/>
      <c r="N626" s="140"/>
      <c r="O626" s="140"/>
      <c r="P626" s="140"/>
      <c r="Q626" s="140"/>
      <c r="R626" s="140"/>
      <c r="S626" s="140"/>
      <c r="T626" s="140"/>
      <c r="U626" s="140"/>
      <c r="V626" s="140"/>
      <c r="W626" s="140"/>
      <c r="X626" s="140"/>
      <c r="Y626" s="140"/>
      <c r="Z626" s="140"/>
      <c r="AA626" s="140"/>
      <c r="AB626" s="140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</row>
    <row r="627" spans="1:44" ht="14.25" x14ac:dyDescent="0.2">
      <c r="A627" s="140"/>
      <c r="B627" s="140"/>
      <c r="C627" s="140"/>
      <c r="D627" s="140"/>
      <c r="E627" s="140"/>
      <c r="F627" s="28"/>
      <c r="G627" s="140"/>
      <c r="H627" s="140"/>
      <c r="I627" s="140"/>
      <c r="J627" s="140"/>
      <c r="K627" s="140"/>
      <c r="L627" s="140"/>
      <c r="M627" s="140"/>
      <c r="N627" s="140"/>
      <c r="O627" s="140"/>
      <c r="P627" s="140"/>
      <c r="Q627" s="140"/>
      <c r="R627" s="140"/>
      <c r="S627" s="140"/>
      <c r="T627" s="140"/>
      <c r="U627" s="140"/>
      <c r="V627" s="140"/>
      <c r="W627" s="140"/>
      <c r="X627" s="140"/>
      <c r="Y627" s="140"/>
      <c r="Z627" s="140"/>
      <c r="AA627" s="140"/>
      <c r="AB627" s="140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</row>
    <row r="628" spans="1:44" ht="14.25" x14ac:dyDescent="0.2">
      <c r="A628" s="140"/>
      <c r="B628" s="140"/>
      <c r="C628" s="140"/>
      <c r="D628" s="140"/>
      <c r="E628" s="140"/>
      <c r="F628" s="28"/>
      <c r="G628" s="140"/>
      <c r="H628" s="140"/>
      <c r="I628" s="140"/>
      <c r="J628" s="140"/>
      <c r="K628" s="140"/>
      <c r="L628" s="140"/>
      <c r="M628" s="140"/>
      <c r="N628" s="140"/>
      <c r="O628" s="140"/>
      <c r="P628" s="140"/>
      <c r="Q628" s="140"/>
      <c r="R628" s="140"/>
      <c r="S628" s="140"/>
      <c r="T628" s="140"/>
      <c r="U628" s="140"/>
      <c r="V628" s="140"/>
      <c r="W628" s="140"/>
      <c r="X628" s="140"/>
      <c r="Y628" s="140"/>
      <c r="Z628" s="140"/>
      <c r="AA628" s="140"/>
      <c r="AB628" s="140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</row>
    <row r="629" spans="1:44" ht="14.25" x14ac:dyDescent="0.2">
      <c r="A629" s="140"/>
      <c r="B629" s="140"/>
      <c r="C629" s="140"/>
      <c r="D629" s="140"/>
      <c r="E629" s="140"/>
      <c r="F629" s="28"/>
      <c r="G629" s="140"/>
      <c r="H629" s="140"/>
      <c r="I629" s="140"/>
      <c r="J629" s="140"/>
      <c r="K629" s="140"/>
      <c r="L629" s="140"/>
      <c r="M629" s="140"/>
      <c r="N629" s="140"/>
      <c r="O629" s="140"/>
      <c r="P629" s="140"/>
      <c r="Q629" s="140"/>
      <c r="R629" s="140"/>
      <c r="S629" s="140"/>
      <c r="T629" s="140"/>
      <c r="U629" s="140"/>
      <c r="V629" s="140"/>
      <c r="W629" s="140"/>
      <c r="X629" s="140"/>
      <c r="Y629" s="140"/>
      <c r="Z629" s="140"/>
      <c r="AA629" s="140"/>
      <c r="AB629" s="140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</row>
    <row r="630" spans="1:44" ht="14.25" x14ac:dyDescent="0.2">
      <c r="A630" s="140"/>
      <c r="B630" s="140"/>
      <c r="C630" s="140"/>
      <c r="D630" s="140"/>
      <c r="E630" s="140"/>
      <c r="F630" s="28"/>
      <c r="G630" s="140"/>
      <c r="H630" s="140"/>
      <c r="I630" s="140"/>
      <c r="J630" s="140"/>
      <c r="K630" s="140"/>
      <c r="L630" s="140"/>
      <c r="M630" s="140"/>
      <c r="N630" s="140"/>
      <c r="O630" s="140"/>
      <c r="P630" s="140"/>
      <c r="Q630" s="140"/>
      <c r="R630" s="140"/>
      <c r="S630" s="140"/>
      <c r="T630" s="140"/>
      <c r="U630" s="140"/>
      <c r="V630" s="140"/>
      <c r="W630" s="140"/>
      <c r="X630" s="140"/>
      <c r="Y630" s="140"/>
      <c r="Z630" s="140"/>
      <c r="AA630" s="140"/>
      <c r="AB630" s="140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</row>
    <row r="631" spans="1:44" ht="14.25" x14ac:dyDescent="0.2">
      <c r="A631" s="140"/>
      <c r="B631" s="140"/>
      <c r="C631" s="140"/>
      <c r="D631" s="140"/>
      <c r="E631" s="140"/>
      <c r="F631" s="28"/>
      <c r="G631" s="140"/>
      <c r="H631" s="140"/>
      <c r="I631" s="140"/>
      <c r="J631" s="140"/>
      <c r="K631" s="140"/>
      <c r="L631" s="140"/>
      <c r="M631" s="140"/>
      <c r="N631" s="140"/>
      <c r="O631" s="140"/>
      <c r="P631" s="140"/>
      <c r="Q631" s="140"/>
      <c r="R631" s="140"/>
      <c r="S631" s="140"/>
      <c r="T631" s="140"/>
      <c r="U631" s="140"/>
      <c r="V631" s="140"/>
      <c r="W631" s="140"/>
      <c r="X631" s="140"/>
      <c r="Y631" s="140"/>
      <c r="Z631" s="140"/>
      <c r="AA631" s="140"/>
      <c r="AB631" s="140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</row>
    <row r="632" spans="1:44" ht="14.25" x14ac:dyDescent="0.2">
      <c r="A632" s="140"/>
      <c r="B632" s="140"/>
      <c r="C632" s="140"/>
      <c r="D632" s="140"/>
      <c r="E632" s="140"/>
      <c r="F632" s="28"/>
      <c r="G632" s="140"/>
      <c r="H632" s="140"/>
      <c r="I632" s="140"/>
      <c r="J632" s="140"/>
      <c r="K632" s="140"/>
      <c r="L632" s="140"/>
      <c r="M632" s="140"/>
      <c r="N632" s="140"/>
      <c r="O632" s="140"/>
      <c r="P632" s="140"/>
      <c r="Q632" s="140"/>
      <c r="R632" s="140"/>
      <c r="S632" s="140"/>
      <c r="T632" s="140"/>
      <c r="U632" s="140"/>
      <c r="V632" s="140"/>
      <c r="W632" s="140"/>
      <c r="X632" s="140"/>
      <c r="Y632" s="140"/>
      <c r="Z632" s="140"/>
      <c r="AA632" s="140"/>
      <c r="AB632" s="140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</row>
    <row r="633" spans="1:44" ht="14.25" x14ac:dyDescent="0.2">
      <c r="A633" s="140"/>
      <c r="B633" s="140"/>
      <c r="C633" s="140"/>
      <c r="D633" s="140"/>
      <c r="E633" s="140"/>
      <c r="F633" s="28"/>
      <c r="G633" s="140"/>
      <c r="H633" s="140"/>
      <c r="I633" s="140"/>
      <c r="J633" s="140"/>
      <c r="K633" s="140"/>
      <c r="L633" s="140"/>
      <c r="M633" s="140"/>
      <c r="N633" s="140"/>
      <c r="O633" s="140"/>
      <c r="P633" s="140"/>
      <c r="Q633" s="140"/>
      <c r="R633" s="140"/>
      <c r="S633" s="140"/>
      <c r="T633" s="140"/>
      <c r="U633" s="140"/>
      <c r="V633" s="140"/>
      <c r="W633" s="140"/>
      <c r="X633" s="140"/>
      <c r="Y633" s="140"/>
      <c r="Z633" s="140"/>
      <c r="AA633" s="140"/>
      <c r="AB633" s="140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</row>
    <row r="634" spans="1:44" ht="14.25" x14ac:dyDescent="0.2">
      <c r="A634" s="140"/>
      <c r="B634" s="140"/>
      <c r="C634" s="140"/>
      <c r="D634" s="140"/>
      <c r="E634" s="140"/>
      <c r="F634" s="28"/>
      <c r="G634" s="140"/>
      <c r="H634" s="140"/>
      <c r="I634" s="140"/>
      <c r="J634" s="140"/>
      <c r="K634" s="140"/>
      <c r="L634" s="140"/>
      <c r="M634" s="140"/>
      <c r="N634" s="140"/>
      <c r="O634" s="140"/>
      <c r="P634" s="140"/>
      <c r="Q634" s="140"/>
      <c r="R634" s="140"/>
      <c r="S634" s="140"/>
      <c r="T634" s="140"/>
      <c r="U634" s="140"/>
      <c r="V634" s="140"/>
      <c r="W634" s="140"/>
      <c r="X634" s="140"/>
      <c r="Y634" s="140"/>
      <c r="Z634" s="140"/>
      <c r="AA634" s="140"/>
      <c r="AB634" s="140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</row>
    <row r="635" spans="1:44" ht="14.25" x14ac:dyDescent="0.2">
      <c r="A635" s="140"/>
      <c r="B635" s="140"/>
      <c r="C635" s="140"/>
      <c r="D635" s="140"/>
      <c r="E635" s="140"/>
      <c r="F635" s="28"/>
      <c r="G635" s="140"/>
      <c r="H635" s="140"/>
      <c r="I635" s="140"/>
      <c r="J635" s="140"/>
      <c r="K635" s="140"/>
      <c r="L635" s="140"/>
      <c r="M635" s="140"/>
      <c r="N635" s="140"/>
      <c r="O635" s="140"/>
      <c r="P635" s="140"/>
      <c r="Q635" s="140"/>
      <c r="R635" s="140"/>
      <c r="S635" s="140"/>
      <c r="T635" s="140"/>
      <c r="U635" s="140"/>
      <c r="V635" s="140"/>
      <c r="W635" s="140"/>
      <c r="X635" s="140"/>
      <c r="Y635" s="140"/>
      <c r="Z635" s="140"/>
      <c r="AA635" s="140"/>
      <c r="AB635" s="140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</row>
    <row r="636" spans="1:44" ht="14.25" x14ac:dyDescent="0.2">
      <c r="A636" s="140"/>
      <c r="B636" s="140"/>
      <c r="C636" s="140"/>
      <c r="D636" s="140"/>
      <c r="E636" s="140"/>
      <c r="F636" s="28"/>
      <c r="G636" s="140"/>
      <c r="H636" s="140"/>
      <c r="I636" s="140"/>
      <c r="J636" s="140"/>
      <c r="K636" s="140"/>
      <c r="L636" s="140"/>
      <c r="M636" s="140"/>
      <c r="N636" s="140"/>
      <c r="O636" s="140"/>
      <c r="P636" s="140"/>
      <c r="Q636" s="140"/>
      <c r="R636" s="140"/>
      <c r="S636" s="140"/>
      <c r="T636" s="140"/>
      <c r="U636" s="140"/>
      <c r="V636" s="140"/>
      <c r="W636" s="140"/>
      <c r="X636" s="140"/>
      <c r="Y636" s="140"/>
      <c r="Z636" s="140"/>
      <c r="AA636" s="140"/>
      <c r="AB636" s="140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</row>
    <row r="637" spans="1:44" ht="14.25" x14ac:dyDescent="0.2">
      <c r="A637" s="140"/>
      <c r="B637" s="140"/>
      <c r="C637" s="140"/>
      <c r="D637" s="140"/>
      <c r="E637" s="140"/>
      <c r="F637" s="28"/>
      <c r="G637" s="140"/>
      <c r="H637" s="140"/>
      <c r="I637" s="140"/>
      <c r="J637" s="140"/>
      <c r="K637" s="140"/>
      <c r="L637" s="140"/>
      <c r="M637" s="140"/>
      <c r="N637" s="140"/>
      <c r="O637" s="140"/>
      <c r="P637" s="140"/>
      <c r="Q637" s="140"/>
      <c r="R637" s="140"/>
      <c r="S637" s="140"/>
      <c r="T637" s="140"/>
      <c r="U637" s="140"/>
      <c r="V637" s="140"/>
      <c r="W637" s="140"/>
      <c r="X637" s="140"/>
      <c r="Y637" s="140"/>
      <c r="Z637" s="140"/>
      <c r="AA637" s="140"/>
      <c r="AB637" s="140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</row>
    <row r="638" spans="1:44" ht="14.25" x14ac:dyDescent="0.2">
      <c r="A638" s="140"/>
      <c r="B638" s="140"/>
      <c r="C638" s="140"/>
      <c r="D638" s="140"/>
      <c r="E638" s="140"/>
      <c r="F638" s="28"/>
      <c r="G638" s="140"/>
      <c r="H638" s="140"/>
      <c r="I638" s="140"/>
      <c r="J638" s="140"/>
      <c r="K638" s="140"/>
      <c r="L638" s="140"/>
      <c r="M638" s="140"/>
      <c r="N638" s="140"/>
      <c r="O638" s="140"/>
      <c r="P638" s="140"/>
      <c r="Q638" s="140"/>
      <c r="R638" s="140"/>
      <c r="S638" s="140"/>
      <c r="T638" s="140"/>
      <c r="U638" s="140"/>
      <c r="V638" s="140"/>
      <c r="W638" s="140"/>
      <c r="X638" s="140"/>
      <c r="Y638" s="140"/>
      <c r="Z638" s="140"/>
      <c r="AA638" s="140"/>
      <c r="AB638" s="140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</row>
    <row r="639" spans="1:44" ht="14.25" x14ac:dyDescent="0.2">
      <c r="A639" s="140"/>
      <c r="B639" s="140"/>
      <c r="C639" s="140"/>
      <c r="D639" s="140"/>
      <c r="E639" s="140"/>
      <c r="F639" s="28"/>
      <c r="G639" s="140"/>
      <c r="H639" s="140"/>
      <c r="I639" s="140"/>
      <c r="J639" s="140"/>
      <c r="K639" s="140"/>
      <c r="L639" s="140"/>
      <c r="M639" s="140"/>
      <c r="N639" s="140"/>
      <c r="O639" s="140"/>
      <c r="P639" s="140"/>
      <c r="Q639" s="140"/>
      <c r="R639" s="140"/>
      <c r="S639" s="140"/>
      <c r="T639" s="140"/>
      <c r="U639" s="140"/>
      <c r="V639" s="140"/>
      <c r="W639" s="140"/>
      <c r="X639" s="140"/>
      <c r="Y639" s="140"/>
      <c r="Z639" s="140"/>
      <c r="AA639" s="140"/>
      <c r="AB639" s="140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</row>
    <row r="640" spans="1:44" ht="14.25" x14ac:dyDescent="0.2">
      <c r="A640" s="140"/>
      <c r="B640" s="140"/>
      <c r="C640" s="140"/>
      <c r="D640" s="140"/>
      <c r="E640" s="140"/>
      <c r="F640" s="28"/>
      <c r="G640" s="140"/>
      <c r="H640" s="140"/>
      <c r="I640" s="140"/>
      <c r="J640" s="140"/>
      <c r="K640" s="140"/>
      <c r="L640" s="140"/>
      <c r="M640" s="140"/>
      <c r="N640" s="140"/>
      <c r="O640" s="140"/>
      <c r="P640" s="140"/>
      <c r="Q640" s="140"/>
      <c r="R640" s="140"/>
      <c r="S640" s="140"/>
      <c r="T640" s="140"/>
      <c r="U640" s="140"/>
      <c r="V640" s="140"/>
      <c r="W640" s="140"/>
      <c r="X640" s="140"/>
      <c r="Y640" s="140"/>
      <c r="Z640" s="140"/>
      <c r="AA640" s="140"/>
      <c r="AB640" s="140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</row>
    <row r="641" spans="1:44" ht="14.25" x14ac:dyDescent="0.2">
      <c r="A641" s="140"/>
      <c r="B641" s="140"/>
      <c r="C641" s="140"/>
      <c r="D641" s="140"/>
      <c r="E641" s="140"/>
      <c r="F641" s="28"/>
      <c r="G641" s="140"/>
      <c r="H641" s="140"/>
      <c r="I641" s="140"/>
      <c r="J641" s="140"/>
      <c r="K641" s="140"/>
      <c r="L641" s="140"/>
      <c r="M641" s="140"/>
      <c r="N641" s="140"/>
      <c r="O641" s="140"/>
      <c r="P641" s="140"/>
      <c r="Q641" s="140"/>
      <c r="R641" s="140"/>
      <c r="S641" s="140"/>
      <c r="T641" s="140"/>
      <c r="U641" s="140"/>
      <c r="V641" s="140"/>
      <c r="W641" s="140"/>
      <c r="X641" s="140"/>
      <c r="Y641" s="140"/>
      <c r="Z641" s="140"/>
      <c r="AA641" s="140"/>
      <c r="AB641" s="140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</row>
    <row r="642" spans="1:44" ht="14.25" x14ac:dyDescent="0.2">
      <c r="A642" s="140"/>
      <c r="B642" s="140"/>
      <c r="C642" s="140"/>
      <c r="D642" s="140"/>
      <c r="E642" s="140"/>
      <c r="F642" s="28"/>
      <c r="G642" s="140"/>
      <c r="H642" s="140"/>
      <c r="I642" s="140"/>
      <c r="J642" s="140"/>
      <c r="K642" s="140"/>
      <c r="L642" s="140"/>
      <c r="M642" s="140"/>
      <c r="N642" s="140"/>
      <c r="O642" s="140"/>
      <c r="P642" s="140"/>
      <c r="Q642" s="140"/>
      <c r="R642" s="140"/>
      <c r="S642" s="140"/>
      <c r="T642" s="140"/>
      <c r="U642" s="140"/>
      <c r="V642" s="140"/>
      <c r="W642" s="140"/>
      <c r="X642" s="140"/>
      <c r="Y642" s="140"/>
      <c r="Z642" s="140"/>
      <c r="AA642" s="140"/>
      <c r="AB642" s="140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</row>
    <row r="643" spans="1:44" ht="14.25" x14ac:dyDescent="0.2">
      <c r="A643" s="140"/>
      <c r="B643" s="140"/>
      <c r="C643" s="140"/>
      <c r="D643" s="140"/>
      <c r="E643" s="140"/>
      <c r="F643" s="28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140"/>
      <c r="T643" s="140"/>
      <c r="U643" s="140"/>
      <c r="V643" s="140"/>
      <c r="W643" s="140"/>
      <c r="X643" s="140"/>
      <c r="Y643" s="140"/>
      <c r="Z643" s="140"/>
      <c r="AA643" s="140"/>
      <c r="AB643" s="140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</row>
    <row r="644" spans="1:44" ht="14.25" x14ac:dyDescent="0.2">
      <c r="A644" s="140"/>
      <c r="B644" s="140"/>
      <c r="C644" s="140"/>
      <c r="D644" s="140"/>
      <c r="E644" s="140"/>
      <c r="F644" s="28"/>
      <c r="G644" s="140"/>
      <c r="H644" s="140"/>
      <c r="I644" s="140"/>
      <c r="J644" s="140"/>
      <c r="K644" s="140"/>
      <c r="L644" s="140"/>
      <c r="M644" s="140"/>
      <c r="N644" s="140"/>
      <c r="O644" s="140"/>
      <c r="P644" s="140"/>
      <c r="Q644" s="140"/>
      <c r="R644" s="140"/>
      <c r="S644" s="140"/>
      <c r="T644" s="140"/>
      <c r="U644" s="140"/>
      <c r="V644" s="140"/>
      <c r="W644" s="140"/>
      <c r="X644" s="140"/>
      <c r="Y644" s="140"/>
      <c r="Z644" s="140"/>
      <c r="AA644" s="140"/>
      <c r="AB644" s="140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</row>
    <row r="645" spans="1:44" ht="14.25" x14ac:dyDescent="0.2">
      <c r="A645" s="140"/>
      <c r="B645" s="140"/>
      <c r="C645" s="140"/>
      <c r="D645" s="140"/>
      <c r="E645" s="140"/>
      <c r="F645" s="28"/>
      <c r="G645" s="140"/>
      <c r="H645" s="140"/>
      <c r="I645" s="140"/>
      <c r="J645" s="140"/>
      <c r="K645" s="140"/>
      <c r="L645" s="140"/>
      <c r="M645" s="140"/>
      <c r="N645" s="140"/>
      <c r="O645" s="140"/>
      <c r="P645" s="140"/>
      <c r="Q645" s="140"/>
      <c r="R645" s="140"/>
      <c r="S645" s="140"/>
      <c r="T645" s="140"/>
      <c r="U645" s="140"/>
      <c r="V645" s="140"/>
      <c r="W645" s="140"/>
      <c r="X645" s="140"/>
      <c r="Y645" s="140"/>
      <c r="Z645" s="140"/>
      <c r="AA645" s="140"/>
      <c r="AB645" s="140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</row>
    <row r="646" spans="1:44" ht="14.25" x14ac:dyDescent="0.2">
      <c r="A646" s="140"/>
      <c r="B646" s="140"/>
      <c r="C646" s="140"/>
      <c r="D646" s="140"/>
      <c r="E646" s="140"/>
      <c r="F646" s="28"/>
      <c r="G646" s="140"/>
      <c r="H646" s="140"/>
      <c r="I646" s="140"/>
      <c r="J646" s="140"/>
      <c r="K646" s="140"/>
      <c r="L646" s="140"/>
      <c r="M646" s="140"/>
      <c r="N646" s="140"/>
      <c r="O646" s="140"/>
      <c r="P646" s="140"/>
      <c r="Q646" s="140"/>
      <c r="R646" s="140"/>
      <c r="S646" s="140"/>
      <c r="T646" s="140"/>
      <c r="U646" s="140"/>
      <c r="V646" s="140"/>
      <c r="W646" s="140"/>
      <c r="X646" s="140"/>
      <c r="Y646" s="140"/>
      <c r="Z646" s="140"/>
      <c r="AA646" s="140"/>
      <c r="AB646" s="140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</row>
    <row r="647" spans="1:44" ht="14.25" x14ac:dyDescent="0.2">
      <c r="A647" s="140"/>
      <c r="B647" s="140"/>
      <c r="C647" s="140"/>
      <c r="D647" s="140"/>
      <c r="E647" s="140"/>
      <c r="F647" s="28"/>
      <c r="G647" s="140"/>
      <c r="H647" s="140"/>
      <c r="I647" s="140"/>
      <c r="J647" s="140"/>
      <c r="K647" s="140"/>
      <c r="L647" s="140"/>
      <c r="M647" s="140"/>
      <c r="N647" s="140"/>
      <c r="O647" s="140"/>
      <c r="P647" s="140"/>
      <c r="Q647" s="140"/>
      <c r="R647" s="140"/>
      <c r="S647" s="140"/>
      <c r="T647" s="140"/>
      <c r="U647" s="140"/>
      <c r="V647" s="140"/>
      <c r="W647" s="140"/>
      <c r="X647" s="140"/>
      <c r="Y647" s="140"/>
      <c r="Z647" s="140"/>
      <c r="AA647" s="140"/>
      <c r="AB647" s="140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</row>
    <row r="648" spans="1:44" ht="14.25" x14ac:dyDescent="0.2">
      <c r="A648" s="140"/>
      <c r="B648" s="140"/>
      <c r="C648" s="140"/>
      <c r="D648" s="140"/>
      <c r="E648" s="140"/>
      <c r="F648" s="28"/>
      <c r="G648" s="140"/>
      <c r="H648" s="140"/>
      <c r="I648" s="140"/>
      <c r="J648" s="140"/>
      <c r="K648" s="140"/>
      <c r="L648" s="140"/>
      <c r="M648" s="140"/>
      <c r="N648" s="140"/>
      <c r="O648" s="140"/>
      <c r="P648" s="140"/>
      <c r="Q648" s="140"/>
      <c r="R648" s="140"/>
      <c r="S648" s="140"/>
      <c r="T648" s="140"/>
      <c r="U648" s="140"/>
      <c r="V648" s="140"/>
      <c r="W648" s="140"/>
      <c r="X648" s="140"/>
      <c r="Y648" s="140"/>
      <c r="Z648" s="140"/>
      <c r="AA648" s="140"/>
      <c r="AB648" s="140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</row>
    <row r="649" spans="1:44" ht="14.25" x14ac:dyDescent="0.2">
      <c r="A649" s="140"/>
      <c r="B649" s="140"/>
      <c r="C649" s="140"/>
      <c r="D649" s="140"/>
      <c r="E649" s="140"/>
      <c r="F649" s="28"/>
      <c r="G649" s="140"/>
      <c r="H649" s="140"/>
      <c r="I649" s="140"/>
      <c r="J649" s="140"/>
      <c r="K649" s="140"/>
      <c r="L649" s="140"/>
      <c r="M649" s="140"/>
      <c r="N649" s="140"/>
      <c r="O649" s="140"/>
      <c r="P649" s="140"/>
      <c r="Q649" s="140"/>
      <c r="R649" s="140"/>
      <c r="S649" s="140"/>
      <c r="T649" s="140"/>
      <c r="U649" s="140"/>
      <c r="V649" s="140"/>
      <c r="W649" s="140"/>
      <c r="X649" s="140"/>
      <c r="Y649" s="140"/>
      <c r="Z649" s="140"/>
      <c r="AA649" s="140"/>
      <c r="AB649" s="140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</row>
    <row r="650" spans="1:44" ht="14.25" x14ac:dyDescent="0.2">
      <c r="A650" s="140"/>
      <c r="B650" s="140"/>
      <c r="C650" s="140"/>
      <c r="D650" s="140"/>
      <c r="E650" s="140"/>
      <c r="F650" s="28"/>
      <c r="G650" s="140"/>
      <c r="H650" s="140"/>
      <c r="I650" s="140"/>
      <c r="J650" s="140"/>
      <c r="K650" s="140"/>
      <c r="L650" s="140"/>
      <c r="M650" s="140"/>
      <c r="N650" s="140"/>
      <c r="O650" s="140"/>
      <c r="P650" s="140"/>
      <c r="Q650" s="140"/>
      <c r="R650" s="140"/>
      <c r="S650" s="140"/>
      <c r="T650" s="140"/>
      <c r="U650" s="140"/>
      <c r="V650" s="140"/>
      <c r="W650" s="140"/>
      <c r="X650" s="140"/>
      <c r="Y650" s="140"/>
      <c r="Z650" s="140"/>
      <c r="AA650" s="140"/>
      <c r="AB650" s="140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</row>
    <row r="651" spans="1:44" ht="14.25" x14ac:dyDescent="0.2">
      <c r="A651" s="140"/>
      <c r="B651" s="140"/>
      <c r="C651" s="140"/>
      <c r="D651" s="140"/>
      <c r="E651" s="140"/>
      <c r="F651" s="28"/>
      <c r="G651" s="140"/>
      <c r="H651" s="140"/>
      <c r="I651" s="140"/>
      <c r="J651" s="140"/>
      <c r="K651" s="140"/>
      <c r="L651" s="140"/>
      <c r="M651" s="140"/>
      <c r="N651" s="140"/>
      <c r="O651" s="140"/>
      <c r="P651" s="140"/>
      <c r="Q651" s="140"/>
      <c r="R651" s="140"/>
      <c r="S651" s="140"/>
      <c r="T651" s="140"/>
      <c r="U651" s="140"/>
      <c r="V651" s="140"/>
      <c r="W651" s="140"/>
      <c r="X651" s="140"/>
      <c r="Y651" s="140"/>
      <c r="Z651" s="140"/>
      <c r="AA651" s="140"/>
      <c r="AB651" s="140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</row>
    <row r="652" spans="1:44" ht="14.25" x14ac:dyDescent="0.2">
      <c r="A652" s="140"/>
      <c r="B652" s="140"/>
      <c r="C652" s="140"/>
      <c r="D652" s="140"/>
      <c r="E652" s="140"/>
      <c r="F652" s="28"/>
      <c r="G652" s="140"/>
      <c r="H652" s="140"/>
      <c r="I652" s="140"/>
      <c r="J652" s="140"/>
      <c r="K652" s="140"/>
      <c r="L652" s="140"/>
      <c r="M652" s="140"/>
      <c r="N652" s="140"/>
      <c r="O652" s="140"/>
      <c r="P652" s="140"/>
      <c r="Q652" s="140"/>
      <c r="R652" s="140"/>
      <c r="S652" s="140"/>
      <c r="T652" s="140"/>
      <c r="U652" s="140"/>
      <c r="V652" s="140"/>
      <c r="W652" s="140"/>
      <c r="X652" s="140"/>
      <c r="Y652" s="140"/>
      <c r="Z652" s="140"/>
      <c r="AA652" s="140"/>
      <c r="AB652" s="140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</row>
    <row r="653" spans="1:44" ht="14.25" x14ac:dyDescent="0.2">
      <c r="A653" s="140"/>
      <c r="B653" s="140"/>
      <c r="C653" s="140"/>
      <c r="D653" s="140"/>
      <c r="E653" s="140"/>
      <c r="F653" s="28"/>
      <c r="G653" s="140"/>
      <c r="H653" s="140"/>
      <c r="I653" s="140"/>
      <c r="J653" s="140"/>
      <c r="K653" s="140"/>
      <c r="L653" s="140"/>
      <c r="M653" s="140"/>
      <c r="N653" s="140"/>
      <c r="O653" s="140"/>
      <c r="P653" s="140"/>
      <c r="Q653" s="140"/>
      <c r="R653" s="140"/>
      <c r="S653" s="140"/>
      <c r="T653" s="140"/>
      <c r="U653" s="140"/>
      <c r="V653" s="140"/>
      <c r="W653" s="140"/>
      <c r="X653" s="140"/>
      <c r="Y653" s="140"/>
      <c r="Z653" s="140"/>
      <c r="AA653" s="140"/>
      <c r="AB653" s="140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</row>
    <row r="654" spans="1:44" ht="14.25" x14ac:dyDescent="0.2">
      <c r="A654" s="140"/>
      <c r="B654" s="140"/>
      <c r="C654" s="140"/>
      <c r="D654" s="140"/>
      <c r="E654" s="140"/>
      <c r="F654" s="28"/>
      <c r="G654" s="140"/>
      <c r="H654" s="140"/>
      <c r="I654" s="140"/>
      <c r="J654" s="140"/>
      <c r="K654" s="140"/>
      <c r="L654" s="140"/>
      <c r="M654" s="140"/>
      <c r="N654" s="140"/>
      <c r="O654" s="140"/>
      <c r="P654" s="140"/>
      <c r="Q654" s="140"/>
      <c r="R654" s="140"/>
      <c r="S654" s="140"/>
      <c r="T654" s="140"/>
      <c r="U654" s="140"/>
      <c r="V654" s="140"/>
      <c r="W654" s="140"/>
      <c r="X654" s="140"/>
      <c r="Y654" s="140"/>
      <c r="Z654" s="140"/>
      <c r="AA654" s="140"/>
      <c r="AB654" s="140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</row>
    <row r="655" spans="1:44" ht="14.25" x14ac:dyDescent="0.2">
      <c r="A655" s="140"/>
      <c r="B655" s="140"/>
      <c r="C655" s="140"/>
      <c r="D655" s="140"/>
      <c r="E655" s="140"/>
      <c r="F655" s="28"/>
      <c r="G655" s="140"/>
      <c r="H655" s="140"/>
      <c r="I655" s="140"/>
      <c r="J655" s="140"/>
      <c r="K655" s="140"/>
      <c r="L655" s="140"/>
      <c r="M655" s="140"/>
      <c r="N655" s="140"/>
      <c r="O655" s="140"/>
      <c r="P655" s="140"/>
      <c r="Q655" s="140"/>
      <c r="R655" s="140"/>
      <c r="S655" s="140"/>
      <c r="T655" s="140"/>
      <c r="U655" s="140"/>
      <c r="V655" s="140"/>
      <c r="W655" s="140"/>
      <c r="X655" s="140"/>
      <c r="Y655" s="140"/>
      <c r="Z655" s="140"/>
      <c r="AA655" s="140"/>
      <c r="AB655" s="140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</row>
    <row r="656" spans="1:44" ht="14.25" x14ac:dyDescent="0.2">
      <c r="A656" s="140"/>
      <c r="B656" s="140"/>
      <c r="C656" s="140"/>
      <c r="D656" s="140"/>
      <c r="E656" s="140"/>
      <c r="F656" s="28"/>
      <c r="G656" s="140"/>
      <c r="H656" s="140"/>
      <c r="I656" s="140"/>
      <c r="J656" s="140"/>
      <c r="K656" s="140"/>
      <c r="L656" s="140"/>
      <c r="M656" s="140"/>
      <c r="N656" s="140"/>
      <c r="O656" s="140"/>
      <c r="P656" s="140"/>
      <c r="Q656" s="140"/>
      <c r="R656" s="140"/>
      <c r="S656" s="140"/>
      <c r="T656" s="140"/>
      <c r="U656" s="140"/>
      <c r="V656" s="140"/>
      <c r="W656" s="140"/>
      <c r="X656" s="140"/>
      <c r="Y656" s="140"/>
      <c r="Z656" s="140"/>
      <c r="AA656" s="140"/>
      <c r="AB656" s="140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</row>
    <row r="657" spans="1:44" ht="14.25" x14ac:dyDescent="0.2">
      <c r="A657" s="140"/>
      <c r="B657" s="140"/>
      <c r="C657" s="140"/>
      <c r="D657" s="140"/>
      <c r="E657" s="140"/>
      <c r="F657" s="28"/>
      <c r="G657" s="140"/>
      <c r="H657" s="140"/>
      <c r="I657" s="140"/>
      <c r="J657" s="140"/>
      <c r="K657" s="140"/>
      <c r="L657" s="140"/>
      <c r="M657" s="140"/>
      <c r="N657" s="140"/>
      <c r="O657" s="140"/>
      <c r="P657" s="140"/>
      <c r="Q657" s="140"/>
      <c r="R657" s="140"/>
      <c r="S657" s="140"/>
      <c r="T657" s="140"/>
      <c r="U657" s="140"/>
      <c r="V657" s="140"/>
      <c r="W657" s="140"/>
      <c r="X657" s="140"/>
      <c r="Y657" s="140"/>
      <c r="Z657" s="140"/>
      <c r="AA657" s="140"/>
      <c r="AB657" s="140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</row>
    <row r="658" spans="1:44" ht="14.25" x14ac:dyDescent="0.2">
      <c r="A658" s="140"/>
      <c r="B658" s="140"/>
      <c r="C658" s="140"/>
      <c r="D658" s="140"/>
      <c r="E658" s="140"/>
      <c r="F658" s="28"/>
      <c r="G658" s="140"/>
      <c r="H658" s="140"/>
      <c r="I658" s="140"/>
      <c r="J658" s="140"/>
      <c r="K658" s="140"/>
      <c r="L658" s="140"/>
      <c r="M658" s="140"/>
      <c r="N658" s="140"/>
      <c r="O658" s="140"/>
      <c r="P658" s="140"/>
      <c r="Q658" s="140"/>
      <c r="R658" s="140"/>
      <c r="S658" s="140"/>
      <c r="T658" s="140"/>
      <c r="U658" s="140"/>
      <c r="V658" s="140"/>
      <c r="W658" s="140"/>
      <c r="X658" s="140"/>
      <c r="Y658" s="140"/>
      <c r="Z658" s="140"/>
      <c r="AA658" s="140"/>
      <c r="AB658" s="140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</row>
    <row r="659" spans="1:44" ht="14.25" x14ac:dyDescent="0.2">
      <c r="A659" s="140"/>
      <c r="B659" s="140"/>
      <c r="C659" s="140"/>
      <c r="D659" s="140"/>
      <c r="E659" s="140"/>
      <c r="F659" s="28"/>
      <c r="G659" s="140"/>
      <c r="H659" s="140"/>
      <c r="I659" s="140"/>
      <c r="J659" s="140"/>
      <c r="K659" s="140"/>
      <c r="L659" s="140"/>
      <c r="M659" s="140"/>
      <c r="N659" s="140"/>
      <c r="O659" s="140"/>
      <c r="P659" s="140"/>
      <c r="Q659" s="140"/>
      <c r="R659" s="140"/>
      <c r="S659" s="140"/>
      <c r="T659" s="140"/>
      <c r="U659" s="140"/>
      <c r="V659" s="140"/>
      <c r="W659" s="140"/>
      <c r="X659" s="140"/>
      <c r="Y659" s="140"/>
      <c r="Z659" s="140"/>
      <c r="AA659" s="140"/>
      <c r="AB659" s="140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</row>
    <row r="660" spans="1:44" ht="14.25" x14ac:dyDescent="0.2">
      <c r="A660" s="140"/>
      <c r="B660" s="140"/>
      <c r="C660" s="140"/>
      <c r="D660" s="140"/>
      <c r="E660" s="140"/>
      <c r="F660" s="28"/>
      <c r="G660" s="140"/>
      <c r="H660" s="140"/>
      <c r="I660" s="140"/>
      <c r="J660" s="140"/>
      <c r="K660" s="140"/>
      <c r="L660" s="140"/>
      <c r="M660" s="140"/>
      <c r="N660" s="140"/>
      <c r="O660" s="140"/>
      <c r="P660" s="140"/>
      <c r="Q660" s="140"/>
      <c r="R660" s="140"/>
      <c r="S660" s="140"/>
      <c r="T660" s="140"/>
      <c r="U660" s="140"/>
      <c r="V660" s="140"/>
      <c r="W660" s="140"/>
      <c r="X660" s="140"/>
      <c r="Y660" s="140"/>
      <c r="Z660" s="140"/>
      <c r="AA660" s="140"/>
      <c r="AB660" s="140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</row>
    <row r="661" spans="1:44" ht="14.25" x14ac:dyDescent="0.2">
      <c r="A661" s="140"/>
      <c r="B661" s="140"/>
      <c r="C661" s="140"/>
      <c r="D661" s="140"/>
      <c r="E661" s="140"/>
      <c r="F661" s="28"/>
      <c r="G661" s="140"/>
      <c r="H661" s="140"/>
      <c r="I661" s="140"/>
      <c r="J661" s="140"/>
      <c r="K661" s="140"/>
      <c r="L661" s="140"/>
      <c r="M661" s="140"/>
      <c r="N661" s="140"/>
      <c r="O661" s="140"/>
      <c r="P661" s="140"/>
      <c r="Q661" s="140"/>
      <c r="R661" s="140"/>
      <c r="S661" s="140"/>
      <c r="T661" s="140"/>
      <c r="U661" s="140"/>
      <c r="V661" s="140"/>
      <c r="W661" s="140"/>
      <c r="X661" s="140"/>
      <c r="Y661" s="140"/>
      <c r="Z661" s="140"/>
      <c r="AA661" s="140"/>
      <c r="AB661" s="140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</row>
    <row r="662" spans="1:44" ht="14.25" x14ac:dyDescent="0.2">
      <c r="A662" s="140"/>
      <c r="B662" s="140"/>
      <c r="C662" s="140"/>
      <c r="D662" s="140"/>
      <c r="E662" s="140"/>
      <c r="F662" s="28"/>
      <c r="G662" s="140"/>
      <c r="H662" s="140"/>
      <c r="I662" s="140"/>
      <c r="J662" s="140"/>
      <c r="K662" s="140"/>
      <c r="L662" s="140"/>
      <c r="M662" s="140"/>
      <c r="N662" s="140"/>
      <c r="O662" s="140"/>
      <c r="P662" s="140"/>
      <c r="Q662" s="140"/>
      <c r="R662" s="140"/>
      <c r="S662" s="140"/>
      <c r="T662" s="140"/>
      <c r="U662" s="140"/>
      <c r="V662" s="140"/>
      <c r="W662" s="140"/>
      <c r="X662" s="140"/>
      <c r="Y662" s="140"/>
      <c r="Z662" s="140"/>
      <c r="AA662" s="140"/>
      <c r="AB662" s="140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</row>
    <row r="663" spans="1:44" ht="14.25" x14ac:dyDescent="0.2">
      <c r="A663" s="140"/>
      <c r="B663" s="140"/>
      <c r="C663" s="140"/>
      <c r="D663" s="140"/>
      <c r="E663" s="140"/>
      <c r="F663" s="28"/>
      <c r="G663" s="140"/>
      <c r="H663" s="140"/>
      <c r="I663" s="140"/>
      <c r="J663" s="140"/>
      <c r="K663" s="140"/>
      <c r="L663" s="140"/>
      <c r="M663" s="140"/>
      <c r="N663" s="140"/>
      <c r="O663" s="140"/>
      <c r="P663" s="140"/>
      <c r="Q663" s="140"/>
      <c r="R663" s="140"/>
      <c r="S663" s="140"/>
      <c r="T663" s="140"/>
      <c r="U663" s="140"/>
      <c r="V663" s="140"/>
      <c r="W663" s="140"/>
      <c r="X663" s="140"/>
      <c r="Y663" s="140"/>
      <c r="Z663" s="140"/>
      <c r="AA663" s="140"/>
      <c r="AB663" s="140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</row>
    <row r="664" spans="1:44" ht="14.25" x14ac:dyDescent="0.2">
      <c r="A664" s="140"/>
      <c r="B664" s="140"/>
      <c r="C664" s="140"/>
      <c r="D664" s="140"/>
      <c r="E664" s="140"/>
      <c r="F664" s="28"/>
      <c r="G664" s="140"/>
      <c r="H664" s="140"/>
      <c r="I664" s="140"/>
      <c r="J664" s="140"/>
      <c r="K664" s="140"/>
      <c r="L664" s="140"/>
      <c r="M664" s="140"/>
      <c r="N664" s="140"/>
      <c r="O664" s="140"/>
      <c r="P664" s="140"/>
      <c r="Q664" s="140"/>
      <c r="R664" s="140"/>
      <c r="S664" s="140"/>
      <c r="T664" s="140"/>
      <c r="U664" s="140"/>
      <c r="V664" s="140"/>
      <c r="W664" s="140"/>
      <c r="X664" s="140"/>
      <c r="Y664" s="140"/>
      <c r="Z664" s="140"/>
      <c r="AA664" s="140"/>
      <c r="AB664" s="140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</row>
    <row r="665" spans="1:44" ht="14.25" x14ac:dyDescent="0.2">
      <c r="A665" s="140"/>
      <c r="B665" s="140"/>
      <c r="C665" s="140"/>
      <c r="D665" s="140"/>
      <c r="E665" s="140"/>
      <c r="F665" s="28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140"/>
      <c r="T665" s="140"/>
      <c r="U665" s="140"/>
      <c r="V665" s="140"/>
      <c r="W665" s="140"/>
      <c r="X665" s="140"/>
      <c r="Y665" s="140"/>
      <c r="Z665" s="140"/>
      <c r="AA665" s="140"/>
      <c r="AB665" s="140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</row>
    <row r="666" spans="1:44" ht="14.25" x14ac:dyDescent="0.2">
      <c r="A666" s="140"/>
      <c r="B666" s="140"/>
      <c r="C666" s="140"/>
      <c r="D666" s="140"/>
      <c r="E666" s="140"/>
      <c r="F666" s="28"/>
      <c r="G666" s="140"/>
      <c r="H666" s="140"/>
      <c r="I666" s="140"/>
      <c r="J666" s="140"/>
      <c r="K666" s="140"/>
      <c r="L666" s="140"/>
      <c r="M666" s="140"/>
      <c r="N666" s="140"/>
      <c r="O666" s="140"/>
      <c r="P666" s="140"/>
      <c r="Q666" s="140"/>
      <c r="R666" s="140"/>
      <c r="S666" s="140"/>
      <c r="T666" s="140"/>
      <c r="U666" s="140"/>
      <c r="V666" s="140"/>
      <c r="W666" s="140"/>
      <c r="X666" s="140"/>
      <c r="Y666" s="140"/>
      <c r="Z666" s="140"/>
      <c r="AA666" s="140"/>
      <c r="AB666" s="140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</row>
    <row r="667" spans="1:44" ht="14.25" x14ac:dyDescent="0.2">
      <c r="A667" s="140"/>
      <c r="B667" s="140"/>
      <c r="C667" s="140"/>
      <c r="D667" s="140"/>
      <c r="E667" s="140"/>
      <c r="F667" s="28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140"/>
      <c r="T667" s="140"/>
      <c r="U667" s="140"/>
      <c r="V667" s="140"/>
      <c r="W667" s="140"/>
      <c r="X667" s="140"/>
      <c r="Y667" s="140"/>
      <c r="Z667" s="140"/>
      <c r="AA667" s="140"/>
      <c r="AB667" s="140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</row>
    <row r="668" spans="1:44" ht="14.25" x14ac:dyDescent="0.2">
      <c r="A668" s="140"/>
      <c r="B668" s="140"/>
      <c r="C668" s="140"/>
      <c r="D668" s="140"/>
      <c r="E668" s="140"/>
      <c r="F668" s="28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140"/>
      <c r="T668" s="140"/>
      <c r="U668" s="140"/>
      <c r="V668" s="140"/>
      <c r="W668" s="140"/>
      <c r="X668" s="140"/>
      <c r="Y668" s="140"/>
      <c r="Z668" s="140"/>
      <c r="AA668" s="140"/>
      <c r="AB668" s="140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</row>
    <row r="669" spans="1:44" ht="14.25" x14ac:dyDescent="0.2">
      <c r="A669" s="140"/>
      <c r="B669" s="140"/>
      <c r="C669" s="140"/>
      <c r="D669" s="140"/>
      <c r="E669" s="140"/>
      <c r="F669" s="28"/>
      <c r="G669" s="140"/>
      <c r="H669" s="140"/>
      <c r="I669" s="140"/>
      <c r="J669" s="140"/>
      <c r="K669" s="140"/>
      <c r="L669" s="140"/>
      <c r="M669" s="140"/>
      <c r="N669" s="140"/>
      <c r="O669" s="140"/>
      <c r="P669" s="140"/>
      <c r="Q669" s="140"/>
      <c r="R669" s="140"/>
      <c r="S669" s="140"/>
      <c r="T669" s="140"/>
      <c r="U669" s="140"/>
      <c r="V669" s="140"/>
      <c r="W669" s="140"/>
      <c r="X669" s="140"/>
      <c r="Y669" s="140"/>
      <c r="Z669" s="140"/>
      <c r="AA669" s="140"/>
      <c r="AB669" s="140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</row>
    <row r="670" spans="1:44" ht="14.25" x14ac:dyDescent="0.2">
      <c r="A670" s="140"/>
      <c r="B670" s="140"/>
      <c r="C670" s="140"/>
      <c r="D670" s="140"/>
      <c r="E670" s="140"/>
      <c r="F670" s="28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140"/>
      <c r="T670" s="140"/>
      <c r="U670" s="140"/>
      <c r="V670" s="140"/>
      <c r="W670" s="140"/>
      <c r="X670" s="140"/>
      <c r="Y670" s="140"/>
      <c r="Z670" s="140"/>
      <c r="AA670" s="140"/>
      <c r="AB670" s="140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</row>
    <row r="671" spans="1:44" ht="14.25" x14ac:dyDescent="0.2">
      <c r="A671" s="140"/>
      <c r="B671" s="140"/>
      <c r="C671" s="140"/>
      <c r="D671" s="140"/>
      <c r="E671" s="140"/>
      <c r="F671" s="28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140"/>
      <c r="T671" s="140"/>
      <c r="U671" s="140"/>
      <c r="V671" s="140"/>
      <c r="W671" s="140"/>
      <c r="X671" s="140"/>
      <c r="Y671" s="140"/>
      <c r="Z671" s="140"/>
      <c r="AA671" s="140"/>
      <c r="AB671" s="140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</row>
    <row r="672" spans="1:44" ht="14.25" x14ac:dyDescent="0.2">
      <c r="A672" s="140"/>
      <c r="B672" s="140"/>
      <c r="C672" s="140"/>
      <c r="D672" s="140"/>
      <c r="E672" s="140"/>
      <c r="F672" s="28"/>
      <c r="G672" s="140"/>
      <c r="H672" s="140"/>
      <c r="I672" s="140"/>
      <c r="J672" s="140"/>
      <c r="K672" s="140"/>
      <c r="L672" s="140"/>
      <c r="M672" s="140"/>
      <c r="N672" s="140"/>
      <c r="O672" s="140"/>
      <c r="P672" s="140"/>
      <c r="Q672" s="140"/>
      <c r="R672" s="140"/>
      <c r="S672" s="140"/>
      <c r="T672" s="140"/>
      <c r="U672" s="140"/>
      <c r="V672" s="140"/>
      <c r="W672" s="140"/>
      <c r="X672" s="140"/>
      <c r="Y672" s="140"/>
      <c r="Z672" s="140"/>
      <c r="AA672" s="140"/>
      <c r="AB672" s="140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</row>
    <row r="673" spans="1:44" ht="14.25" x14ac:dyDescent="0.2">
      <c r="A673" s="140"/>
      <c r="B673" s="140"/>
      <c r="C673" s="140"/>
      <c r="D673" s="140"/>
      <c r="E673" s="140"/>
      <c r="F673" s="28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140"/>
      <c r="T673" s="140"/>
      <c r="U673" s="140"/>
      <c r="V673" s="140"/>
      <c r="W673" s="140"/>
      <c r="X673" s="140"/>
      <c r="Y673" s="140"/>
      <c r="Z673" s="140"/>
      <c r="AA673" s="140"/>
      <c r="AB673" s="140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</row>
    <row r="674" spans="1:44" ht="14.25" x14ac:dyDescent="0.2">
      <c r="A674" s="140"/>
      <c r="B674" s="140"/>
      <c r="C674" s="140"/>
      <c r="D674" s="140"/>
      <c r="E674" s="140"/>
      <c r="F674" s="28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140"/>
      <c r="T674" s="140"/>
      <c r="U674" s="140"/>
      <c r="V674" s="140"/>
      <c r="W674" s="140"/>
      <c r="X674" s="140"/>
      <c r="Y674" s="140"/>
      <c r="Z674" s="140"/>
      <c r="AA674" s="140"/>
      <c r="AB674" s="140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</row>
    <row r="675" spans="1:44" ht="14.25" x14ac:dyDescent="0.2">
      <c r="A675" s="140"/>
      <c r="B675" s="140"/>
      <c r="C675" s="140"/>
      <c r="D675" s="140"/>
      <c r="E675" s="140"/>
      <c r="F675" s="28"/>
      <c r="G675" s="140"/>
      <c r="H675" s="140"/>
      <c r="I675" s="140"/>
      <c r="J675" s="140"/>
      <c r="K675" s="140"/>
      <c r="L675" s="140"/>
      <c r="M675" s="140"/>
      <c r="N675" s="140"/>
      <c r="O675" s="140"/>
      <c r="P675" s="140"/>
      <c r="Q675" s="140"/>
      <c r="R675" s="140"/>
      <c r="S675" s="140"/>
      <c r="T675" s="140"/>
      <c r="U675" s="140"/>
      <c r="V675" s="140"/>
      <c r="W675" s="140"/>
      <c r="X675" s="140"/>
      <c r="Y675" s="140"/>
      <c r="Z675" s="140"/>
      <c r="AA675" s="140"/>
      <c r="AB675" s="140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</row>
    <row r="676" spans="1:44" ht="14.25" x14ac:dyDescent="0.2">
      <c r="A676" s="140"/>
      <c r="B676" s="140"/>
      <c r="C676" s="140"/>
      <c r="D676" s="140"/>
      <c r="E676" s="140"/>
      <c r="F676" s="28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140"/>
      <c r="T676" s="140"/>
      <c r="U676" s="140"/>
      <c r="V676" s="140"/>
      <c r="W676" s="140"/>
      <c r="X676" s="140"/>
      <c r="Y676" s="140"/>
      <c r="Z676" s="140"/>
      <c r="AA676" s="140"/>
      <c r="AB676" s="140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</row>
    <row r="677" spans="1:44" ht="14.25" x14ac:dyDescent="0.2">
      <c r="A677" s="140"/>
      <c r="B677" s="140"/>
      <c r="C677" s="140"/>
      <c r="D677" s="140"/>
      <c r="E677" s="140"/>
      <c r="F677" s="28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140"/>
      <c r="T677" s="140"/>
      <c r="U677" s="140"/>
      <c r="V677" s="140"/>
      <c r="W677" s="140"/>
      <c r="X677" s="140"/>
      <c r="Y677" s="140"/>
      <c r="Z677" s="140"/>
      <c r="AA677" s="140"/>
      <c r="AB677" s="140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</row>
    <row r="678" spans="1:44" ht="14.25" x14ac:dyDescent="0.2">
      <c r="A678" s="140"/>
      <c r="B678" s="140"/>
      <c r="C678" s="140"/>
      <c r="D678" s="140"/>
      <c r="E678" s="140"/>
      <c r="F678" s="28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140"/>
      <c r="T678" s="140"/>
      <c r="U678" s="140"/>
      <c r="V678" s="140"/>
      <c r="W678" s="140"/>
      <c r="X678" s="140"/>
      <c r="Y678" s="140"/>
      <c r="Z678" s="140"/>
      <c r="AA678" s="140"/>
      <c r="AB678" s="140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</row>
    <row r="679" spans="1:44" ht="14.25" x14ac:dyDescent="0.2">
      <c r="A679" s="140"/>
      <c r="B679" s="140"/>
      <c r="C679" s="140"/>
      <c r="D679" s="140"/>
      <c r="E679" s="140"/>
      <c r="F679" s="28"/>
      <c r="G679" s="140"/>
      <c r="H679" s="140"/>
      <c r="I679" s="140"/>
      <c r="J679" s="140"/>
      <c r="K679" s="140"/>
      <c r="L679" s="140"/>
      <c r="M679" s="140"/>
      <c r="N679" s="140"/>
      <c r="O679" s="140"/>
      <c r="P679" s="140"/>
      <c r="Q679" s="140"/>
      <c r="R679" s="140"/>
      <c r="S679" s="140"/>
      <c r="T679" s="140"/>
      <c r="U679" s="140"/>
      <c r="V679" s="140"/>
      <c r="W679" s="140"/>
      <c r="X679" s="140"/>
      <c r="Y679" s="140"/>
      <c r="Z679" s="140"/>
      <c r="AA679" s="140"/>
      <c r="AB679" s="140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</row>
    <row r="680" spans="1:44" ht="14.25" x14ac:dyDescent="0.2">
      <c r="A680" s="140"/>
      <c r="B680" s="140"/>
      <c r="C680" s="140"/>
      <c r="D680" s="140"/>
      <c r="E680" s="140"/>
      <c r="F680" s="28"/>
      <c r="G680" s="140"/>
      <c r="H680" s="140"/>
      <c r="I680" s="140"/>
      <c r="J680" s="140"/>
      <c r="K680" s="140"/>
      <c r="L680" s="140"/>
      <c r="M680" s="140"/>
      <c r="N680" s="140"/>
      <c r="O680" s="140"/>
      <c r="P680" s="140"/>
      <c r="Q680" s="140"/>
      <c r="R680" s="140"/>
      <c r="S680" s="140"/>
      <c r="T680" s="140"/>
      <c r="U680" s="140"/>
      <c r="V680" s="140"/>
      <c r="W680" s="140"/>
      <c r="X680" s="140"/>
      <c r="Y680" s="140"/>
      <c r="Z680" s="140"/>
      <c r="AA680" s="140"/>
      <c r="AB680" s="140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</row>
    <row r="681" spans="1:44" ht="14.25" x14ac:dyDescent="0.2">
      <c r="A681" s="140"/>
      <c r="B681" s="140"/>
      <c r="C681" s="140"/>
      <c r="D681" s="140"/>
      <c r="E681" s="140"/>
      <c r="F681" s="28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140"/>
      <c r="T681" s="140"/>
      <c r="U681" s="140"/>
      <c r="V681" s="140"/>
      <c r="W681" s="140"/>
      <c r="X681" s="140"/>
      <c r="Y681" s="140"/>
      <c r="Z681" s="140"/>
      <c r="AA681" s="140"/>
      <c r="AB681" s="140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</row>
    <row r="682" spans="1:44" ht="14.25" x14ac:dyDescent="0.2">
      <c r="A682" s="140"/>
      <c r="B682" s="140"/>
      <c r="C682" s="140"/>
      <c r="D682" s="140"/>
      <c r="E682" s="140"/>
      <c r="F682" s="28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140"/>
      <c r="T682" s="140"/>
      <c r="U682" s="140"/>
      <c r="V682" s="140"/>
      <c r="W682" s="140"/>
      <c r="X682" s="140"/>
      <c r="Y682" s="140"/>
      <c r="Z682" s="140"/>
      <c r="AA682" s="140"/>
      <c r="AB682" s="140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</row>
    <row r="683" spans="1:44" ht="14.25" x14ac:dyDescent="0.2">
      <c r="A683" s="140"/>
      <c r="B683" s="140"/>
      <c r="C683" s="140"/>
      <c r="D683" s="140"/>
      <c r="E683" s="140"/>
      <c r="F683" s="28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140"/>
      <c r="T683" s="140"/>
      <c r="U683" s="140"/>
      <c r="V683" s="140"/>
      <c r="W683" s="140"/>
      <c r="X683" s="140"/>
      <c r="Y683" s="140"/>
      <c r="Z683" s="140"/>
      <c r="AA683" s="140"/>
      <c r="AB683" s="140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</row>
    <row r="684" spans="1:44" ht="14.25" x14ac:dyDescent="0.2">
      <c r="A684" s="140"/>
      <c r="B684" s="140"/>
      <c r="C684" s="140"/>
      <c r="D684" s="140"/>
      <c r="E684" s="140"/>
      <c r="F684" s="28"/>
      <c r="G684" s="140"/>
      <c r="H684" s="140"/>
      <c r="I684" s="140"/>
      <c r="J684" s="140"/>
      <c r="K684" s="140"/>
      <c r="L684" s="140"/>
      <c r="M684" s="140"/>
      <c r="N684" s="140"/>
      <c r="O684" s="140"/>
      <c r="P684" s="140"/>
      <c r="Q684" s="140"/>
      <c r="R684" s="140"/>
      <c r="S684" s="140"/>
      <c r="T684" s="140"/>
      <c r="U684" s="140"/>
      <c r="V684" s="140"/>
      <c r="W684" s="140"/>
      <c r="X684" s="140"/>
      <c r="Y684" s="140"/>
      <c r="Z684" s="140"/>
      <c r="AA684" s="140"/>
      <c r="AB684" s="140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</row>
    <row r="685" spans="1:44" ht="14.25" x14ac:dyDescent="0.2">
      <c r="A685" s="140"/>
      <c r="B685" s="140"/>
      <c r="C685" s="140"/>
      <c r="D685" s="140"/>
      <c r="E685" s="140"/>
      <c r="F685" s="28"/>
      <c r="G685" s="140"/>
      <c r="H685" s="140"/>
      <c r="I685" s="140"/>
      <c r="J685" s="140"/>
      <c r="K685" s="140"/>
      <c r="L685" s="140"/>
      <c r="M685" s="140"/>
      <c r="N685" s="140"/>
      <c r="O685" s="140"/>
      <c r="P685" s="140"/>
      <c r="Q685" s="140"/>
      <c r="R685" s="140"/>
      <c r="S685" s="140"/>
      <c r="T685" s="140"/>
      <c r="U685" s="140"/>
      <c r="V685" s="140"/>
      <c r="W685" s="140"/>
      <c r="X685" s="140"/>
      <c r="Y685" s="140"/>
      <c r="Z685" s="140"/>
      <c r="AA685" s="140"/>
      <c r="AB685" s="140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</row>
    <row r="686" spans="1:44" ht="14.25" x14ac:dyDescent="0.2">
      <c r="A686" s="140"/>
      <c r="B686" s="140"/>
      <c r="C686" s="140"/>
      <c r="D686" s="140"/>
      <c r="E686" s="140"/>
      <c r="F686" s="28"/>
      <c r="G686" s="140"/>
      <c r="H686" s="140"/>
      <c r="I686" s="140"/>
      <c r="J686" s="140"/>
      <c r="K686" s="140"/>
      <c r="L686" s="140"/>
      <c r="M686" s="140"/>
      <c r="N686" s="140"/>
      <c r="O686" s="140"/>
      <c r="P686" s="140"/>
      <c r="Q686" s="140"/>
      <c r="R686" s="140"/>
      <c r="S686" s="140"/>
      <c r="T686" s="140"/>
      <c r="U686" s="140"/>
      <c r="V686" s="140"/>
      <c r="W686" s="140"/>
      <c r="X686" s="140"/>
      <c r="Y686" s="140"/>
      <c r="Z686" s="140"/>
      <c r="AA686" s="140"/>
      <c r="AB686" s="140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</row>
    <row r="687" spans="1:44" ht="14.25" x14ac:dyDescent="0.2">
      <c r="A687" s="140"/>
      <c r="B687" s="140"/>
      <c r="C687" s="140"/>
      <c r="D687" s="140"/>
      <c r="E687" s="140"/>
      <c r="F687" s="28"/>
      <c r="G687" s="140"/>
      <c r="H687" s="140"/>
      <c r="I687" s="140"/>
      <c r="J687" s="140"/>
      <c r="K687" s="140"/>
      <c r="L687" s="140"/>
      <c r="M687" s="140"/>
      <c r="N687" s="140"/>
      <c r="O687" s="140"/>
      <c r="P687" s="140"/>
      <c r="Q687" s="140"/>
      <c r="R687" s="140"/>
      <c r="S687" s="140"/>
      <c r="T687" s="140"/>
      <c r="U687" s="140"/>
      <c r="V687" s="140"/>
      <c r="W687" s="140"/>
      <c r="X687" s="140"/>
      <c r="Y687" s="140"/>
      <c r="Z687" s="140"/>
      <c r="AA687" s="140"/>
      <c r="AB687" s="140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</row>
    <row r="688" spans="1:44" ht="14.25" x14ac:dyDescent="0.2">
      <c r="A688" s="140"/>
      <c r="B688" s="140"/>
      <c r="C688" s="140"/>
      <c r="D688" s="140"/>
      <c r="E688" s="140"/>
      <c r="F688" s="28"/>
      <c r="G688" s="140"/>
      <c r="H688" s="140"/>
      <c r="I688" s="140"/>
      <c r="J688" s="140"/>
      <c r="K688" s="140"/>
      <c r="L688" s="140"/>
      <c r="M688" s="140"/>
      <c r="N688" s="140"/>
      <c r="O688" s="140"/>
      <c r="P688" s="140"/>
      <c r="Q688" s="140"/>
      <c r="R688" s="140"/>
      <c r="S688" s="140"/>
      <c r="T688" s="140"/>
      <c r="U688" s="140"/>
      <c r="V688" s="140"/>
      <c r="W688" s="140"/>
      <c r="X688" s="140"/>
      <c r="Y688" s="140"/>
      <c r="Z688" s="140"/>
      <c r="AA688" s="140"/>
      <c r="AB688" s="140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</row>
    <row r="689" spans="1:44" ht="14.25" x14ac:dyDescent="0.2">
      <c r="A689" s="140"/>
      <c r="B689" s="140"/>
      <c r="C689" s="140"/>
      <c r="D689" s="140"/>
      <c r="E689" s="140"/>
      <c r="F689" s="28"/>
      <c r="G689" s="140"/>
      <c r="H689" s="140"/>
      <c r="I689" s="140"/>
      <c r="J689" s="140"/>
      <c r="K689" s="140"/>
      <c r="L689" s="140"/>
      <c r="M689" s="140"/>
      <c r="N689" s="140"/>
      <c r="O689" s="140"/>
      <c r="P689" s="140"/>
      <c r="Q689" s="140"/>
      <c r="R689" s="140"/>
      <c r="S689" s="140"/>
      <c r="T689" s="140"/>
      <c r="U689" s="140"/>
      <c r="V689" s="140"/>
      <c r="W689" s="140"/>
      <c r="X689" s="140"/>
      <c r="Y689" s="140"/>
      <c r="Z689" s="140"/>
      <c r="AA689" s="140"/>
      <c r="AB689" s="140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</row>
    <row r="690" spans="1:44" ht="14.25" x14ac:dyDescent="0.2">
      <c r="A690" s="140"/>
      <c r="B690" s="140"/>
      <c r="C690" s="140"/>
      <c r="D690" s="140"/>
      <c r="E690" s="140"/>
      <c r="F690" s="28"/>
      <c r="G690" s="140"/>
      <c r="H690" s="140"/>
      <c r="I690" s="140"/>
      <c r="J690" s="140"/>
      <c r="K690" s="140"/>
      <c r="L690" s="140"/>
      <c r="M690" s="140"/>
      <c r="N690" s="140"/>
      <c r="O690" s="140"/>
      <c r="P690" s="140"/>
      <c r="Q690" s="140"/>
      <c r="R690" s="140"/>
      <c r="S690" s="140"/>
      <c r="T690" s="140"/>
      <c r="U690" s="140"/>
      <c r="V690" s="140"/>
      <c r="W690" s="140"/>
      <c r="X690" s="140"/>
      <c r="Y690" s="140"/>
      <c r="Z690" s="140"/>
      <c r="AA690" s="140"/>
      <c r="AB690" s="140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</row>
    <row r="691" spans="1:44" ht="14.25" x14ac:dyDescent="0.2">
      <c r="A691" s="140"/>
      <c r="B691" s="140"/>
      <c r="C691" s="140"/>
      <c r="D691" s="140"/>
      <c r="E691" s="140"/>
      <c r="F691" s="28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140"/>
      <c r="T691" s="140"/>
      <c r="U691" s="140"/>
      <c r="V691" s="140"/>
      <c r="W691" s="140"/>
      <c r="X691" s="140"/>
      <c r="Y691" s="140"/>
      <c r="Z691" s="140"/>
      <c r="AA691" s="140"/>
      <c r="AB691" s="140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</row>
    <row r="692" spans="1:44" ht="14.25" x14ac:dyDescent="0.2">
      <c r="A692" s="140"/>
      <c r="B692" s="140"/>
      <c r="C692" s="140"/>
      <c r="D692" s="140"/>
      <c r="E692" s="140"/>
      <c r="F692" s="28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140"/>
      <c r="T692" s="140"/>
      <c r="U692" s="140"/>
      <c r="V692" s="140"/>
      <c r="W692" s="140"/>
      <c r="X692" s="140"/>
      <c r="Y692" s="140"/>
      <c r="Z692" s="140"/>
      <c r="AA692" s="140"/>
      <c r="AB692" s="140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</row>
    <row r="693" spans="1:44" ht="14.25" x14ac:dyDescent="0.2">
      <c r="A693" s="140"/>
      <c r="B693" s="140"/>
      <c r="C693" s="140"/>
      <c r="D693" s="140"/>
      <c r="E693" s="140"/>
      <c r="F693" s="28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140"/>
      <c r="T693" s="140"/>
      <c r="U693" s="140"/>
      <c r="V693" s="140"/>
      <c r="W693" s="140"/>
      <c r="X693" s="140"/>
      <c r="Y693" s="140"/>
      <c r="Z693" s="140"/>
      <c r="AA693" s="140"/>
      <c r="AB693" s="140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</row>
    <row r="694" spans="1:44" ht="14.25" x14ac:dyDescent="0.2">
      <c r="A694" s="140"/>
      <c r="B694" s="140"/>
      <c r="C694" s="140"/>
      <c r="D694" s="140"/>
      <c r="E694" s="140"/>
      <c r="F694" s="28"/>
      <c r="G694" s="140"/>
      <c r="H694" s="140"/>
      <c r="I694" s="140"/>
      <c r="J694" s="140"/>
      <c r="K694" s="140"/>
      <c r="L694" s="140"/>
      <c r="M694" s="140"/>
      <c r="N694" s="140"/>
      <c r="O694" s="140"/>
      <c r="P694" s="140"/>
      <c r="Q694" s="140"/>
      <c r="R694" s="140"/>
      <c r="S694" s="140"/>
      <c r="T694" s="140"/>
      <c r="U694" s="140"/>
      <c r="V694" s="140"/>
      <c r="W694" s="140"/>
      <c r="X694" s="140"/>
      <c r="Y694" s="140"/>
      <c r="Z694" s="140"/>
      <c r="AA694" s="140"/>
      <c r="AB694" s="140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</row>
    <row r="695" spans="1:44" ht="14.25" x14ac:dyDescent="0.2">
      <c r="A695" s="140"/>
      <c r="B695" s="140"/>
      <c r="C695" s="140"/>
      <c r="D695" s="140"/>
      <c r="E695" s="140"/>
      <c r="F695" s="28"/>
      <c r="G695" s="140"/>
      <c r="H695" s="140"/>
      <c r="I695" s="140"/>
      <c r="J695" s="140"/>
      <c r="K695" s="140"/>
      <c r="L695" s="140"/>
      <c r="M695" s="140"/>
      <c r="N695" s="140"/>
      <c r="O695" s="140"/>
      <c r="P695" s="140"/>
      <c r="Q695" s="140"/>
      <c r="R695" s="140"/>
      <c r="S695" s="140"/>
      <c r="T695" s="140"/>
      <c r="U695" s="140"/>
      <c r="V695" s="140"/>
      <c r="W695" s="140"/>
      <c r="X695" s="140"/>
      <c r="Y695" s="140"/>
      <c r="Z695" s="140"/>
      <c r="AA695" s="140"/>
      <c r="AB695" s="140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</row>
    <row r="696" spans="1:44" ht="14.25" x14ac:dyDescent="0.2">
      <c r="A696" s="140"/>
      <c r="B696" s="140"/>
      <c r="C696" s="140"/>
      <c r="D696" s="140"/>
      <c r="E696" s="140"/>
      <c r="F696" s="28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140"/>
      <c r="T696" s="140"/>
      <c r="U696" s="140"/>
      <c r="V696" s="140"/>
      <c r="W696" s="140"/>
      <c r="X696" s="140"/>
      <c r="Y696" s="140"/>
      <c r="Z696" s="140"/>
      <c r="AA696" s="140"/>
      <c r="AB696" s="140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</row>
    <row r="697" spans="1:44" ht="14.25" x14ac:dyDescent="0.2">
      <c r="A697" s="140"/>
      <c r="B697" s="140"/>
      <c r="C697" s="140"/>
      <c r="D697" s="140"/>
      <c r="E697" s="140"/>
      <c r="F697" s="28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140"/>
      <c r="T697" s="140"/>
      <c r="U697" s="140"/>
      <c r="V697" s="140"/>
      <c r="W697" s="140"/>
      <c r="X697" s="140"/>
      <c r="Y697" s="140"/>
      <c r="Z697" s="140"/>
      <c r="AA697" s="140"/>
      <c r="AB697" s="140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</row>
    <row r="698" spans="1:44" ht="14.25" x14ac:dyDescent="0.2">
      <c r="A698" s="140"/>
      <c r="B698" s="140"/>
      <c r="C698" s="140"/>
      <c r="D698" s="140"/>
      <c r="E698" s="140"/>
      <c r="F698" s="28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140"/>
      <c r="T698" s="140"/>
      <c r="U698" s="140"/>
      <c r="V698" s="140"/>
      <c r="W698" s="140"/>
      <c r="X698" s="140"/>
      <c r="Y698" s="140"/>
      <c r="Z698" s="140"/>
      <c r="AA698" s="140"/>
      <c r="AB698" s="140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</row>
    <row r="699" spans="1:44" ht="14.25" x14ac:dyDescent="0.2">
      <c r="A699" s="140"/>
      <c r="B699" s="140"/>
      <c r="C699" s="140"/>
      <c r="D699" s="140"/>
      <c r="E699" s="140"/>
      <c r="F699" s="28"/>
      <c r="G699" s="140"/>
      <c r="H699" s="140"/>
      <c r="I699" s="140"/>
      <c r="J699" s="140"/>
      <c r="K699" s="140"/>
      <c r="L699" s="140"/>
      <c r="M699" s="140"/>
      <c r="N699" s="140"/>
      <c r="O699" s="140"/>
      <c r="P699" s="140"/>
      <c r="Q699" s="140"/>
      <c r="R699" s="140"/>
      <c r="S699" s="140"/>
      <c r="T699" s="140"/>
      <c r="U699" s="140"/>
      <c r="V699" s="140"/>
      <c r="W699" s="140"/>
      <c r="X699" s="140"/>
      <c r="Y699" s="140"/>
      <c r="Z699" s="140"/>
      <c r="AA699" s="140"/>
      <c r="AB699" s="140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</row>
    <row r="700" spans="1:44" ht="14.25" x14ac:dyDescent="0.2">
      <c r="A700" s="140"/>
      <c r="B700" s="140"/>
      <c r="C700" s="140"/>
      <c r="D700" s="140"/>
      <c r="E700" s="140"/>
      <c r="F700" s="28"/>
      <c r="G700" s="140"/>
      <c r="H700" s="140"/>
      <c r="I700" s="140"/>
      <c r="J700" s="140"/>
      <c r="K700" s="140"/>
      <c r="L700" s="140"/>
      <c r="M700" s="140"/>
      <c r="N700" s="140"/>
      <c r="O700" s="140"/>
      <c r="P700" s="140"/>
      <c r="Q700" s="140"/>
      <c r="R700" s="140"/>
      <c r="S700" s="140"/>
      <c r="T700" s="140"/>
      <c r="U700" s="140"/>
      <c r="V700" s="140"/>
      <c r="W700" s="140"/>
      <c r="X700" s="140"/>
      <c r="Y700" s="140"/>
      <c r="Z700" s="140"/>
      <c r="AA700" s="140"/>
      <c r="AB700" s="140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</row>
    <row r="701" spans="1:44" ht="14.25" x14ac:dyDescent="0.2">
      <c r="A701" s="140"/>
      <c r="B701" s="140"/>
      <c r="C701" s="140"/>
      <c r="D701" s="140"/>
      <c r="E701" s="140"/>
      <c r="F701" s="28"/>
      <c r="G701" s="140"/>
      <c r="H701" s="140"/>
      <c r="I701" s="140"/>
      <c r="J701" s="140"/>
      <c r="K701" s="140"/>
      <c r="L701" s="140"/>
      <c r="M701" s="140"/>
      <c r="N701" s="140"/>
      <c r="O701" s="140"/>
      <c r="P701" s="140"/>
      <c r="Q701" s="140"/>
      <c r="R701" s="140"/>
      <c r="S701" s="140"/>
      <c r="T701" s="140"/>
      <c r="U701" s="140"/>
      <c r="V701" s="140"/>
      <c r="W701" s="140"/>
      <c r="X701" s="140"/>
      <c r="Y701" s="140"/>
      <c r="Z701" s="140"/>
      <c r="AA701" s="140"/>
      <c r="AB701" s="140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</row>
    <row r="702" spans="1:44" ht="14.25" x14ac:dyDescent="0.2">
      <c r="A702" s="140"/>
      <c r="B702" s="140"/>
      <c r="C702" s="140"/>
      <c r="D702" s="140"/>
      <c r="E702" s="140"/>
      <c r="F702" s="28"/>
      <c r="G702" s="140"/>
      <c r="H702" s="140"/>
      <c r="I702" s="140"/>
      <c r="J702" s="140"/>
      <c r="K702" s="140"/>
      <c r="L702" s="140"/>
      <c r="M702" s="140"/>
      <c r="N702" s="140"/>
      <c r="O702" s="140"/>
      <c r="P702" s="140"/>
      <c r="Q702" s="140"/>
      <c r="R702" s="140"/>
      <c r="S702" s="140"/>
      <c r="T702" s="140"/>
      <c r="U702" s="140"/>
      <c r="V702" s="140"/>
      <c r="W702" s="140"/>
      <c r="X702" s="140"/>
      <c r="Y702" s="140"/>
      <c r="Z702" s="140"/>
      <c r="AA702" s="140"/>
      <c r="AB702" s="140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</row>
    <row r="703" spans="1:44" ht="14.25" x14ac:dyDescent="0.2">
      <c r="A703" s="140"/>
      <c r="B703" s="140"/>
      <c r="C703" s="140"/>
      <c r="D703" s="140"/>
      <c r="E703" s="140"/>
      <c r="F703" s="28"/>
      <c r="G703" s="140"/>
      <c r="H703" s="140"/>
      <c r="I703" s="140"/>
      <c r="J703" s="140"/>
      <c r="K703" s="140"/>
      <c r="L703" s="140"/>
      <c r="M703" s="140"/>
      <c r="N703" s="140"/>
      <c r="O703" s="140"/>
      <c r="P703" s="140"/>
      <c r="Q703" s="140"/>
      <c r="R703" s="140"/>
      <c r="S703" s="140"/>
      <c r="T703" s="140"/>
      <c r="U703" s="140"/>
      <c r="V703" s="140"/>
      <c r="W703" s="140"/>
      <c r="X703" s="140"/>
      <c r="Y703" s="140"/>
      <c r="Z703" s="140"/>
      <c r="AA703" s="140"/>
      <c r="AB703" s="140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</row>
    <row r="704" spans="1:44" ht="14.25" x14ac:dyDescent="0.2">
      <c r="A704" s="140"/>
      <c r="B704" s="140"/>
      <c r="C704" s="140"/>
      <c r="D704" s="140"/>
      <c r="E704" s="140"/>
      <c r="F704" s="28"/>
      <c r="G704" s="140"/>
      <c r="H704" s="140"/>
      <c r="I704" s="140"/>
      <c r="J704" s="140"/>
      <c r="K704" s="140"/>
      <c r="L704" s="140"/>
      <c r="M704" s="140"/>
      <c r="N704" s="140"/>
      <c r="O704" s="140"/>
      <c r="P704" s="140"/>
      <c r="Q704" s="140"/>
      <c r="R704" s="140"/>
      <c r="S704" s="140"/>
      <c r="T704" s="140"/>
      <c r="U704" s="140"/>
      <c r="V704" s="140"/>
      <c r="W704" s="140"/>
      <c r="X704" s="140"/>
      <c r="Y704" s="140"/>
      <c r="Z704" s="140"/>
      <c r="AA704" s="140"/>
      <c r="AB704" s="140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</row>
    <row r="705" spans="1:44" ht="14.25" x14ac:dyDescent="0.2">
      <c r="A705" s="140"/>
      <c r="B705" s="140"/>
      <c r="C705" s="140"/>
      <c r="D705" s="140"/>
      <c r="E705" s="140"/>
      <c r="F705" s="28"/>
      <c r="G705" s="140"/>
      <c r="H705" s="140"/>
      <c r="I705" s="140"/>
      <c r="J705" s="140"/>
      <c r="K705" s="140"/>
      <c r="L705" s="140"/>
      <c r="M705" s="140"/>
      <c r="N705" s="140"/>
      <c r="O705" s="140"/>
      <c r="P705" s="140"/>
      <c r="Q705" s="140"/>
      <c r="R705" s="140"/>
      <c r="S705" s="140"/>
      <c r="T705" s="140"/>
      <c r="U705" s="140"/>
      <c r="V705" s="140"/>
      <c r="W705" s="140"/>
      <c r="X705" s="140"/>
      <c r="Y705" s="140"/>
      <c r="Z705" s="140"/>
      <c r="AA705" s="140"/>
      <c r="AB705" s="140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</row>
    <row r="706" spans="1:44" ht="14.25" x14ac:dyDescent="0.2">
      <c r="A706" s="140"/>
      <c r="B706" s="140"/>
      <c r="C706" s="140"/>
      <c r="D706" s="140"/>
      <c r="E706" s="140"/>
      <c r="F706" s="28"/>
      <c r="G706" s="140"/>
      <c r="H706" s="140"/>
      <c r="I706" s="140"/>
      <c r="J706" s="140"/>
      <c r="K706" s="140"/>
      <c r="L706" s="140"/>
      <c r="M706" s="140"/>
      <c r="N706" s="140"/>
      <c r="O706" s="140"/>
      <c r="P706" s="140"/>
      <c r="Q706" s="140"/>
      <c r="R706" s="140"/>
      <c r="S706" s="140"/>
      <c r="T706" s="140"/>
      <c r="U706" s="140"/>
      <c r="V706" s="140"/>
      <c r="W706" s="140"/>
      <c r="X706" s="140"/>
      <c r="Y706" s="140"/>
      <c r="Z706" s="140"/>
      <c r="AA706" s="140"/>
      <c r="AB706" s="140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</row>
    <row r="707" spans="1:44" ht="14.25" x14ac:dyDescent="0.2">
      <c r="A707" s="140"/>
      <c r="B707" s="140"/>
      <c r="C707" s="140"/>
      <c r="D707" s="140"/>
      <c r="E707" s="140"/>
      <c r="F707" s="28"/>
      <c r="G707" s="140"/>
      <c r="H707" s="140"/>
      <c r="I707" s="140"/>
      <c r="J707" s="140"/>
      <c r="K707" s="140"/>
      <c r="L707" s="140"/>
      <c r="M707" s="140"/>
      <c r="N707" s="140"/>
      <c r="O707" s="140"/>
      <c r="P707" s="140"/>
      <c r="Q707" s="140"/>
      <c r="R707" s="140"/>
      <c r="S707" s="140"/>
      <c r="T707" s="140"/>
      <c r="U707" s="140"/>
      <c r="V707" s="140"/>
      <c r="W707" s="140"/>
      <c r="X707" s="140"/>
      <c r="Y707" s="140"/>
      <c r="Z707" s="140"/>
      <c r="AA707" s="140"/>
      <c r="AB707" s="140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</row>
    <row r="708" spans="1:44" ht="14.25" x14ac:dyDescent="0.2">
      <c r="A708" s="140"/>
      <c r="B708" s="140"/>
      <c r="C708" s="140"/>
      <c r="D708" s="140"/>
      <c r="E708" s="140"/>
      <c r="F708" s="28"/>
      <c r="G708" s="140"/>
      <c r="H708" s="140"/>
      <c r="I708" s="140"/>
      <c r="J708" s="140"/>
      <c r="K708" s="140"/>
      <c r="L708" s="140"/>
      <c r="M708" s="140"/>
      <c r="N708" s="140"/>
      <c r="O708" s="140"/>
      <c r="P708" s="140"/>
      <c r="Q708" s="140"/>
      <c r="R708" s="140"/>
      <c r="S708" s="140"/>
      <c r="T708" s="140"/>
      <c r="U708" s="140"/>
      <c r="V708" s="140"/>
      <c r="W708" s="140"/>
      <c r="X708" s="140"/>
      <c r="Y708" s="140"/>
      <c r="Z708" s="140"/>
      <c r="AA708" s="140"/>
      <c r="AB708" s="140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</row>
    <row r="709" spans="1:44" ht="14.25" x14ac:dyDescent="0.2">
      <c r="A709" s="140"/>
      <c r="B709" s="140"/>
      <c r="C709" s="140"/>
      <c r="D709" s="140"/>
      <c r="E709" s="140"/>
      <c r="F709" s="28"/>
      <c r="G709" s="140"/>
      <c r="H709" s="140"/>
      <c r="I709" s="140"/>
      <c r="J709" s="140"/>
      <c r="K709" s="140"/>
      <c r="L709" s="140"/>
      <c r="M709" s="140"/>
      <c r="N709" s="140"/>
      <c r="O709" s="140"/>
      <c r="P709" s="140"/>
      <c r="Q709" s="140"/>
      <c r="R709" s="140"/>
      <c r="S709" s="140"/>
      <c r="T709" s="140"/>
      <c r="U709" s="140"/>
      <c r="V709" s="140"/>
      <c r="W709" s="140"/>
      <c r="X709" s="140"/>
      <c r="Y709" s="140"/>
      <c r="Z709" s="140"/>
      <c r="AA709" s="140"/>
      <c r="AB709" s="140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</row>
    <row r="710" spans="1:44" ht="14.25" x14ac:dyDescent="0.2">
      <c r="A710" s="140"/>
      <c r="B710" s="140"/>
      <c r="C710" s="140"/>
      <c r="D710" s="140"/>
      <c r="E710" s="140"/>
      <c r="F710" s="28"/>
      <c r="G710" s="140"/>
      <c r="H710" s="140"/>
      <c r="I710" s="140"/>
      <c r="J710" s="140"/>
      <c r="K710" s="140"/>
      <c r="L710" s="140"/>
      <c r="M710" s="140"/>
      <c r="N710" s="140"/>
      <c r="O710" s="140"/>
      <c r="P710" s="140"/>
      <c r="Q710" s="140"/>
      <c r="R710" s="140"/>
      <c r="S710" s="140"/>
      <c r="T710" s="140"/>
      <c r="U710" s="140"/>
      <c r="V710" s="140"/>
      <c r="W710" s="140"/>
      <c r="X710" s="140"/>
      <c r="Y710" s="140"/>
      <c r="Z710" s="140"/>
      <c r="AA710" s="140"/>
      <c r="AB710" s="140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</row>
    <row r="711" spans="1:44" ht="14.25" x14ac:dyDescent="0.2">
      <c r="A711" s="140"/>
      <c r="B711" s="140"/>
      <c r="C711" s="140"/>
      <c r="D711" s="140"/>
      <c r="E711" s="140"/>
      <c r="F711" s="28"/>
      <c r="G711" s="140"/>
      <c r="H711" s="140"/>
      <c r="I711" s="140"/>
      <c r="J711" s="140"/>
      <c r="K711" s="140"/>
      <c r="L711" s="140"/>
      <c r="M711" s="140"/>
      <c r="N711" s="140"/>
      <c r="O711" s="140"/>
      <c r="P711" s="140"/>
      <c r="Q711" s="140"/>
      <c r="R711" s="140"/>
      <c r="S711" s="140"/>
      <c r="T711" s="140"/>
      <c r="U711" s="140"/>
      <c r="V711" s="140"/>
      <c r="W711" s="140"/>
      <c r="X711" s="140"/>
      <c r="Y711" s="140"/>
      <c r="Z711" s="140"/>
      <c r="AA711" s="140"/>
      <c r="AB711" s="140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</row>
    <row r="712" spans="1:44" ht="14.25" x14ac:dyDescent="0.2">
      <c r="A712" s="140"/>
      <c r="B712" s="140"/>
      <c r="C712" s="140"/>
      <c r="D712" s="140"/>
      <c r="E712" s="140"/>
      <c r="F712" s="28"/>
      <c r="G712" s="140"/>
      <c r="H712" s="140"/>
      <c r="I712" s="140"/>
      <c r="J712" s="140"/>
      <c r="K712" s="140"/>
      <c r="L712" s="140"/>
      <c r="M712" s="140"/>
      <c r="N712" s="140"/>
      <c r="O712" s="140"/>
      <c r="P712" s="140"/>
      <c r="Q712" s="140"/>
      <c r="R712" s="140"/>
      <c r="S712" s="140"/>
      <c r="T712" s="140"/>
      <c r="U712" s="140"/>
      <c r="V712" s="140"/>
      <c r="W712" s="140"/>
      <c r="X712" s="140"/>
      <c r="Y712" s="140"/>
      <c r="Z712" s="140"/>
      <c r="AA712" s="140"/>
      <c r="AB712" s="140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</row>
    <row r="713" spans="1:44" ht="14.25" x14ac:dyDescent="0.2">
      <c r="A713" s="140"/>
      <c r="B713" s="140"/>
      <c r="C713" s="140"/>
      <c r="D713" s="140"/>
      <c r="E713" s="140"/>
      <c r="F713" s="28"/>
      <c r="G713" s="140"/>
      <c r="H713" s="140"/>
      <c r="I713" s="140"/>
      <c r="J713" s="140"/>
      <c r="K713" s="140"/>
      <c r="L713" s="140"/>
      <c r="M713" s="140"/>
      <c r="N713" s="140"/>
      <c r="O713" s="140"/>
      <c r="P713" s="140"/>
      <c r="Q713" s="140"/>
      <c r="R713" s="140"/>
      <c r="S713" s="140"/>
      <c r="T713" s="140"/>
      <c r="U713" s="140"/>
      <c r="V713" s="140"/>
      <c r="W713" s="140"/>
      <c r="X713" s="140"/>
      <c r="Y713" s="140"/>
      <c r="Z713" s="140"/>
      <c r="AA713" s="140"/>
      <c r="AB713" s="140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</row>
    <row r="714" spans="1:44" ht="14.25" x14ac:dyDescent="0.2">
      <c r="A714" s="140"/>
      <c r="B714" s="140"/>
      <c r="C714" s="140"/>
      <c r="D714" s="140"/>
      <c r="E714" s="140"/>
      <c r="F714" s="28"/>
      <c r="G714" s="140"/>
      <c r="H714" s="140"/>
      <c r="I714" s="140"/>
      <c r="J714" s="140"/>
      <c r="K714" s="140"/>
      <c r="L714" s="140"/>
      <c r="M714" s="140"/>
      <c r="N714" s="140"/>
      <c r="O714" s="140"/>
      <c r="P714" s="140"/>
      <c r="Q714" s="140"/>
      <c r="R714" s="140"/>
      <c r="S714" s="140"/>
      <c r="T714" s="140"/>
      <c r="U714" s="140"/>
      <c r="V714" s="140"/>
      <c r="W714" s="140"/>
      <c r="X714" s="140"/>
      <c r="Y714" s="140"/>
      <c r="Z714" s="140"/>
      <c r="AA714" s="140"/>
      <c r="AB714" s="140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</row>
    <row r="715" spans="1:44" ht="14.25" x14ac:dyDescent="0.2">
      <c r="A715" s="140"/>
      <c r="B715" s="140"/>
      <c r="C715" s="140"/>
      <c r="D715" s="140"/>
      <c r="E715" s="140"/>
      <c r="F715" s="28"/>
      <c r="G715" s="140"/>
      <c r="H715" s="140"/>
      <c r="I715" s="140"/>
      <c r="J715" s="140"/>
      <c r="K715" s="140"/>
      <c r="L715" s="140"/>
      <c r="M715" s="140"/>
      <c r="N715" s="140"/>
      <c r="O715" s="140"/>
      <c r="P715" s="140"/>
      <c r="Q715" s="140"/>
      <c r="R715" s="140"/>
      <c r="S715" s="140"/>
      <c r="T715" s="140"/>
      <c r="U715" s="140"/>
      <c r="V715" s="140"/>
      <c r="W715" s="140"/>
      <c r="X715" s="140"/>
      <c r="Y715" s="140"/>
      <c r="Z715" s="140"/>
      <c r="AA715" s="140"/>
      <c r="AB715" s="140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</row>
    <row r="716" spans="1:44" ht="14.25" x14ac:dyDescent="0.2">
      <c r="A716" s="140"/>
      <c r="B716" s="140"/>
      <c r="C716" s="140"/>
      <c r="D716" s="140"/>
      <c r="E716" s="140"/>
      <c r="F716" s="28"/>
      <c r="G716" s="140"/>
      <c r="H716" s="140"/>
      <c r="I716" s="140"/>
      <c r="J716" s="140"/>
      <c r="K716" s="140"/>
      <c r="L716" s="140"/>
      <c r="M716" s="140"/>
      <c r="N716" s="140"/>
      <c r="O716" s="140"/>
      <c r="P716" s="140"/>
      <c r="Q716" s="140"/>
      <c r="R716" s="140"/>
      <c r="S716" s="140"/>
      <c r="T716" s="140"/>
      <c r="U716" s="140"/>
      <c r="V716" s="140"/>
      <c r="W716" s="140"/>
      <c r="X716" s="140"/>
      <c r="Y716" s="140"/>
      <c r="Z716" s="140"/>
      <c r="AA716" s="140"/>
      <c r="AB716" s="140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</row>
    <row r="717" spans="1:44" ht="14.25" x14ac:dyDescent="0.2">
      <c r="A717" s="140"/>
      <c r="B717" s="140"/>
      <c r="C717" s="140"/>
      <c r="D717" s="140"/>
      <c r="E717" s="140"/>
      <c r="F717" s="28"/>
      <c r="G717" s="140"/>
      <c r="H717" s="140"/>
      <c r="I717" s="140"/>
      <c r="J717" s="140"/>
      <c r="K717" s="140"/>
      <c r="L717" s="140"/>
      <c r="M717" s="140"/>
      <c r="N717" s="140"/>
      <c r="O717" s="140"/>
      <c r="P717" s="140"/>
      <c r="Q717" s="140"/>
      <c r="R717" s="140"/>
      <c r="S717" s="140"/>
      <c r="T717" s="140"/>
      <c r="U717" s="140"/>
      <c r="V717" s="140"/>
      <c r="W717" s="140"/>
      <c r="X717" s="140"/>
      <c r="Y717" s="140"/>
      <c r="Z717" s="140"/>
      <c r="AA717" s="140"/>
      <c r="AB717" s="140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</row>
    <row r="718" spans="1:44" ht="14.25" x14ac:dyDescent="0.2">
      <c r="A718" s="140"/>
      <c r="B718" s="140"/>
      <c r="C718" s="140"/>
      <c r="D718" s="140"/>
      <c r="E718" s="140"/>
      <c r="F718" s="28"/>
      <c r="G718" s="140"/>
      <c r="H718" s="140"/>
      <c r="I718" s="140"/>
      <c r="J718" s="140"/>
      <c r="K718" s="140"/>
      <c r="L718" s="140"/>
      <c r="M718" s="140"/>
      <c r="N718" s="140"/>
      <c r="O718" s="140"/>
      <c r="P718" s="140"/>
      <c r="Q718" s="140"/>
      <c r="R718" s="140"/>
      <c r="S718" s="140"/>
      <c r="T718" s="140"/>
      <c r="U718" s="140"/>
      <c r="V718" s="140"/>
      <c r="W718" s="140"/>
      <c r="X718" s="140"/>
      <c r="Y718" s="140"/>
      <c r="Z718" s="140"/>
      <c r="AA718" s="140"/>
      <c r="AB718" s="140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</row>
    <row r="719" spans="1:44" ht="14.25" x14ac:dyDescent="0.2">
      <c r="A719" s="140"/>
      <c r="B719" s="140"/>
      <c r="C719" s="140"/>
      <c r="D719" s="140"/>
      <c r="E719" s="140"/>
      <c r="F719" s="28"/>
      <c r="G719" s="140"/>
      <c r="H719" s="140"/>
      <c r="I719" s="140"/>
      <c r="J719" s="140"/>
      <c r="K719" s="140"/>
      <c r="L719" s="140"/>
      <c r="M719" s="140"/>
      <c r="N719" s="140"/>
      <c r="O719" s="140"/>
      <c r="P719" s="140"/>
      <c r="Q719" s="140"/>
      <c r="R719" s="140"/>
      <c r="S719" s="140"/>
      <c r="T719" s="140"/>
      <c r="U719" s="140"/>
      <c r="V719" s="140"/>
      <c r="W719" s="140"/>
      <c r="X719" s="140"/>
      <c r="Y719" s="140"/>
      <c r="Z719" s="140"/>
      <c r="AA719" s="140"/>
      <c r="AB719" s="140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</row>
    <row r="720" spans="1:44" ht="14.25" x14ac:dyDescent="0.2">
      <c r="A720" s="140"/>
      <c r="B720" s="140"/>
      <c r="C720" s="140"/>
      <c r="D720" s="140"/>
      <c r="E720" s="140"/>
      <c r="F720" s="28"/>
      <c r="G720" s="140"/>
      <c r="H720" s="140"/>
      <c r="I720" s="140"/>
      <c r="J720" s="140"/>
      <c r="K720" s="140"/>
      <c r="L720" s="140"/>
      <c r="M720" s="140"/>
      <c r="N720" s="140"/>
      <c r="O720" s="140"/>
      <c r="P720" s="140"/>
      <c r="Q720" s="140"/>
      <c r="R720" s="140"/>
      <c r="S720" s="140"/>
      <c r="T720" s="140"/>
      <c r="U720" s="140"/>
      <c r="V720" s="140"/>
      <c r="W720" s="140"/>
      <c r="X720" s="140"/>
      <c r="Y720" s="140"/>
      <c r="Z720" s="140"/>
      <c r="AA720" s="140"/>
      <c r="AB720" s="140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</row>
    <row r="721" spans="1:44" ht="14.25" x14ac:dyDescent="0.2">
      <c r="A721" s="140"/>
      <c r="B721" s="140"/>
      <c r="C721" s="140"/>
      <c r="D721" s="140"/>
      <c r="E721" s="140"/>
      <c r="F721" s="28"/>
      <c r="G721" s="140"/>
      <c r="H721" s="140"/>
      <c r="I721" s="140"/>
      <c r="J721" s="140"/>
      <c r="K721" s="140"/>
      <c r="L721" s="140"/>
      <c r="M721" s="140"/>
      <c r="N721" s="140"/>
      <c r="O721" s="140"/>
      <c r="P721" s="140"/>
      <c r="Q721" s="140"/>
      <c r="R721" s="140"/>
      <c r="S721" s="140"/>
      <c r="T721" s="140"/>
      <c r="U721" s="140"/>
      <c r="V721" s="140"/>
      <c r="W721" s="140"/>
      <c r="X721" s="140"/>
      <c r="Y721" s="140"/>
      <c r="Z721" s="140"/>
      <c r="AA721" s="140"/>
      <c r="AB721" s="140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</row>
    <row r="722" spans="1:44" ht="14.25" x14ac:dyDescent="0.2">
      <c r="A722" s="140"/>
      <c r="B722" s="140"/>
      <c r="C722" s="140"/>
      <c r="D722" s="140"/>
      <c r="E722" s="140"/>
      <c r="F722" s="28"/>
      <c r="G722" s="140"/>
      <c r="H722" s="140"/>
      <c r="I722" s="140"/>
      <c r="J722" s="140"/>
      <c r="K722" s="140"/>
      <c r="L722" s="140"/>
      <c r="M722" s="140"/>
      <c r="N722" s="140"/>
      <c r="O722" s="140"/>
      <c r="P722" s="140"/>
      <c r="Q722" s="140"/>
      <c r="R722" s="140"/>
      <c r="S722" s="140"/>
      <c r="T722" s="140"/>
      <c r="U722" s="140"/>
      <c r="V722" s="140"/>
      <c r="W722" s="140"/>
      <c r="X722" s="140"/>
      <c r="Y722" s="140"/>
      <c r="Z722" s="140"/>
      <c r="AA722" s="140"/>
      <c r="AB722" s="140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</row>
    <row r="723" spans="1:44" ht="14.25" x14ac:dyDescent="0.2">
      <c r="A723" s="140"/>
      <c r="B723" s="140"/>
      <c r="C723" s="140"/>
      <c r="D723" s="140"/>
      <c r="E723" s="140"/>
      <c r="F723" s="28"/>
      <c r="G723" s="140"/>
      <c r="H723" s="140"/>
      <c r="I723" s="140"/>
      <c r="J723" s="140"/>
      <c r="K723" s="140"/>
      <c r="L723" s="140"/>
      <c r="M723" s="140"/>
      <c r="N723" s="140"/>
      <c r="O723" s="140"/>
      <c r="P723" s="140"/>
      <c r="Q723" s="140"/>
      <c r="R723" s="140"/>
      <c r="S723" s="140"/>
      <c r="T723" s="140"/>
      <c r="U723" s="140"/>
      <c r="V723" s="140"/>
      <c r="W723" s="140"/>
      <c r="X723" s="140"/>
      <c r="Y723" s="140"/>
      <c r="Z723" s="140"/>
      <c r="AA723" s="140"/>
      <c r="AB723" s="140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</row>
    <row r="724" spans="1:44" ht="14.25" x14ac:dyDescent="0.2">
      <c r="A724" s="140"/>
      <c r="B724" s="140"/>
      <c r="C724" s="140"/>
      <c r="D724" s="140"/>
      <c r="E724" s="140"/>
      <c r="F724" s="28"/>
      <c r="G724" s="140"/>
      <c r="H724" s="140"/>
      <c r="I724" s="140"/>
      <c r="J724" s="140"/>
      <c r="K724" s="140"/>
      <c r="L724" s="140"/>
      <c r="M724" s="140"/>
      <c r="N724" s="140"/>
      <c r="O724" s="140"/>
      <c r="P724" s="140"/>
      <c r="Q724" s="140"/>
      <c r="R724" s="140"/>
      <c r="S724" s="140"/>
      <c r="T724" s="140"/>
      <c r="U724" s="140"/>
      <c r="V724" s="140"/>
      <c r="W724" s="140"/>
      <c r="X724" s="140"/>
      <c r="Y724" s="140"/>
      <c r="Z724" s="140"/>
      <c r="AA724" s="140"/>
      <c r="AB724" s="140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</row>
    <row r="725" spans="1:44" ht="14.25" x14ac:dyDescent="0.2">
      <c r="A725" s="140"/>
      <c r="B725" s="140"/>
      <c r="C725" s="140"/>
      <c r="D725" s="140"/>
      <c r="E725" s="140"/>
      <c r="F725" s="28"/>
      <c r="G725" s="140"/>
      <c r="H725" s="140"/>
      <c r="I725" s="140"/>
      <c r="J725" s="140"/>
      <c r="K725" s="140"/>
      <c r="L725" s="140"/>
      <c r="M725" s="140"/>
      <c r="N725" s="140"/>
      <c r="O725" s="140"/>
      <c r="P725" s="140"/>
      <c r="Q725" s="140"/>
      <c r="R725" s="140"/>
      <c r="S725" s="140"/>
      <c r="T725" s="140"/>
      <c r="U725" s="140"/>
      <c r="V725" s="140"/>
      <c r="W725" s="140"/>
      <c r="X725" s="140"/>
      <c r="Y725" s="140"/>
      <c r="Z725" s="140"/>
      <c r="AA725" s="140"/>
      <c r="AB725" s="140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</row>
    <row r="726" spans="1:44" ht="14.25" x14ac:dyDescent="0.2">
      <c r="A726" s="140"/>
      <c r="B726" s="140"/>
      <c r="C726" s="140"/>
      <c r="D726" s="140"/>
      <c r="E726" s="140"/>
      <c r="F726" s="28"/>
      <c r="G726" s="140"/>
      <c r="H726" s="140"/>
      <c r="I726" s="140"/>
      <c r="J726" s="140"/>
      <c r="K726" s="140"/>
      <c r="L726" s="140"/>
      <c r="M726" s="140"/>
      <c r="N726" s="140"/>
      <c r="O726" s="140"/>
      <c r="P726" s="140"/>
      <c r="Q726" s="140"/>
      <c r="R726" s="140"/>
      <c r="S726" s="140"/>
      <c r="T726" s="140"/>
      <c r="U726" s="140"/>
      <c r="V726" s="140"/>
      <c r="W726" s="140"/>
      <c r="X726" s="140"/>
      <c r="Y726" s="140"/>
      <c r="Z726" s="140"/>
      <c r="AA726" s="140"/>
      <c r="AB726" s="140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</row>
    <row r="727" spans="1:44" ht="14.25" x14ac:dyDescent="0.2">
      <c r="A727" s="140"/>
      <c r="B727" s="140"/>
      <c r="C727" s="140"/>
      <c r="D727" s="140"/>
      <c r="E727" s="140"/>
      <c r="F727" s="28"/>
      <c r="G727" s="140"/>
      <c r="H727" s="140"/>
      <c r="I727" s="140"/>
      <c r="J727" s="140"/>
      <c r="K727" s="140"/>
      <c r="L727" s="140"/>
      <c r="M727" s="140"/>
      <c r="N727" s="140"/>
      <c r="O727" s="140"/>
      <c r="P727" s="140"/>
      <c r="Q727" s="140"/>
      <c r="R727" s="140"/>
      <c r="S727" s="140"/>
      <c r="T727" s="140"/>
      <c r="U727" s="140"/>
      <c r="V727" s="140"/>
      <c r="W727" s="140"/>
      <c r="X727" s="140"/>
      <c r="Y727" s="140"/>
      <c r="Z727" s="140"/>
      <c r="AA727" s="140"/>
      <c r="AB727" s="140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</row>
    <row r="728" spans="1:44" ht="14.25" x14ac:dyDescent="0.2">
      <c r="A728" s="140"/>
      <c r="B728" s="140"/>
      <c r="C728" s="140"/>
      <c r="D728" s="140"/>
      <c r="E728" s="140"/>
      <c r="F728" s="28"/>
      <c r="G728" s="140"/>
      <c r="H728" s="140"/>
      <c r="I728" s="140"/>
      <c r="J728" s="140"/>
      <c r="K728" s="140"/>
      <c r="L728" s="140"/>
      <c r="M728" s="140"/>
      <c r="N728" s="140"/>
      <c r="O728" s="140"/>
      <c r="P728" s="140"/>
      <c r="Q728" s="140"/>
      <c r="R728" s="140"/>
      <c r="S728" s="140"/>
      <c r="T728" s="140"/>
      <c r="U728" s="140"/>
      <c r="V728" s="140"/>
      <c r="W728" s="140"/>
      <c r="X728" s="140"/>
      <c r="Y728" s="140"/>
      <c r="Z728" s="140"/>
      <c r="AA728" s="140"/>
      <c r="AB728" s="140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</row>
    <row r="729" spans="1:44" ht="14.25" x14ac:dyDescent="0.2">
      <c r="A729" s="140"/>
      <c r="B729" s="140"/>
      <c r="C729" s="140"/>
      <c r="D729" s="140"/>
      <c r="E729" s="140"/>
      <c r="F729" s="28"/>
      <c r="G729" s="140"/>
      <c r="H729" s="140"/>
      <c r="I729" s="140"/>
      <c r="J729" s="140"/>
      <c r="K729" s="140"/>
      <c r="L729" s="140"/>
      <c r="M729" s="140"/>
      <c r="N729" s="140"/>
      <c r="O729" s="140"/>
      <c r="P729" s="140"/>
      <c r="Q729" s="140"/>
      <c r="R729" s="140"/>
      <c r="S729" s="140"/>
      <c r="T729" s="140"/>
      <c r="U729" s="140"/>
      <c r="V729" s="140"/>
      <c r="W729" s="140"/>
      <c r="X729" s="140"/>
      <c r="Y729" s="140"/>
      <c r="Z729" s="140"/>
      <c r="AA729" s="140"/>
      <c r="AB729" s="140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</row>
    <row r="730" spans="1:44" ht="14.25" x14ac:dyDescent="0.2">
      <c r="A730" s="140"/>
      <c r="B730" s="140"/>
      <c r="C730" s="140"/>
      <c r="D730" s="140"/>
      <c r="E730" s="140"/>
      <c r="F730" s="28"/>
      <c r="G730" s="140"/>
      <c r="H730" s="140"/>
      <c r="I730" s="140"/>
      <c r="J730" s="140"/>
      <c r="K730" s="140"/>
      <c r="L730" s="140"/>
      <c r="M730" s="140"/>
      <c r="N730" s="140"/>
      <c r="O730" s="140"/>
      <c r="P730" s="140"/>
      <c r="Q730" s="140"/>
      <c r="R730" s="140"/>
      <c r="S730" s="140"/>
      <c r="T730" s="140"/>
      <c r="U730" s="140"/>
      <c r="V730" s="140"/>
      <c r="W730" s="140"/>
      <c r="X730" s="140"/>
      <c r="Y730" s="140"/>
      <c r="Z730" s="140"/>
      <c r="AA730" s="140"/>
      <c r="AB730" s="140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</row>
    <row r="731" spans="1:44" ht="14.25" x14ac:dyDescent="0.2">
      <c r="A731" s="140"/>
      <c r="B731" s="140"/>
      <c r="C731" s="140"/>
      <c r="D731" s="140"/>
      <c r="E731" s="140"/>
      <c r="F731" s="28"/>
      <c r="G731" s="140"/>
      <c r="H731" s="140"/>
      <c r="I731" s="140"/>
      <c r="J731" s="140"/>
      <c r="K731" s="140"/>
      <c r="L731" s="140"/>
      <c r="M731" s="140"/>
      <c r="N731" s="140"/>
      <c r="O731" s="140"/>
      <c r="P731" s="140"/>
      <c r="Q731" s="140"/>
      <c r="R731" s="140"/>
      <c r="S731" s="140"/>
      <c r="T731" s="140"/>
      <c r="U731" s="140"/>
      <c r="V731" s="140"/>
      <c r="W731" s="140"/>
      <c r="X731" s="140"/>
      <c r="Y731" s="140"/>
      <c r="Z731" s="140"/>
      <c r="AA731" s="140"/>
      <c r="AB731" s="140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</row>
    <row r="732" spans="1:44" ht="14.25" x14ac:dyDescent="0.2">
      <c r="A732" s="140"/>
      <c r="B732" s="140"/>
      <c r="C732" s="140"/>
      <c r="D732" s="140"/>
      <c r="E732" s="140"/>
      <c r="F732" s="28"/>
      <c r="G732" s="140"/>
      <c r="H732" s="140"/>
      <c r="I732" s="140"/>
      <c r="J732" s="140"/>
      <c r="K732" s="140"/>
      <c r="L732" s="140"/>
      <c r="M732" s="140"/>
      <c r="N732" s="140"/>
      <c r="O732" s="140"/>
      <c r="P732" s="140"/>
      <c r="Q732" s="140"/>
      <c r="R732" s="140"/>
      <c r="S732" s="140"/>
      <c r="T732" s="140"/>
      <c r="U732" s="140"/>
      <c r="V732" s="140"/>
      <c r="W732" s="140"/>
      <c r="X732" s="140"/>
      <c r="Y732" s="140"/>
      <c r="Z732" s="140"/>
      <c r="AA732" s="140"/>
      <c r="AB732" s="140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</row>
    <row r="733" spans="1:44" ht="14.25" x14ac:dyDescent="0.2">
      <c r="A733" s="140"/>
      <c r="B733" s="140"/>
      <c r="C733" s="140"/>
      <c r="D733" s="140"/>
      <c r="E733" s="140"/>
      <c r="F733" s="28"/>
      <c r="G733" s="140"/>
      <c r="H733" s="140"/>
      <c r="I733" s="140"/>
      <c r="J733" s="140"/>
      <c r="K733" s="140"/>
      <c r="L733" s="140"/>
      <c r="M733" s="140"/>
      <c r="N733" s="140"/>
      <c r="O733" s="140"/>
      <c r="P733" s="140"/>
      <c r="Q733" s="140"/>
      <c r="R733" s="140"/>
      <c r="S733" s="140"/>
      <c r="T733" s="140"/>
      <c r="U733" s="140"/>
      <c r="V733" s="140"/>
      <c r="W733" s="140"/>
      <c r="X733" s="140"/>
      <c r="Y733" s="140"/>
      <c r="Z733" s="140"/>
      <c r="AA733" s="140"/>
      <c r="AB733" s="140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</row>
    <row r="734" spans="1:44" ht="14.25" x14ac:dyDescent="0.2">
      <c r="A734" s="140"/>
      <c r="B734" s="140"/>
      <c r="C734" s="140"/>
      <c r="D734" s="140"/>
      <c r="E734" s="140"/>
      <c r="F734" s="28"/>
      <c r="G734" s="140"/>
      <c r="H734" s="140"/>
      <c r="I734" s="140"/>
      <c r="J734" s="140"/>
      <c r="K734" s="140"/>
      <c r="L734" s="140"/>
      <c r="M734" s="140"/>
      <c r="N734" s="140"/>
      <c r="O734" s="140"/>
      <c r="P734" s="140"/>
      <c r="Q734" s="140"/>
      <c r="R734" s="140"/>
      <c r="S734" s="140"/>
      <c r="T734" s="140"/>
      <c r="U734" s="140"/>
      <c r="V734" s="140"/>
      <c r="W734" s="140"/>
      <c r="X734" s="140"/>
      <c r="Y734" s="140"/>
      <c r="Z734" s="140"/>
      <c r="AA734" s="140"/>
      <c r="AB734" s="140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</row>
    <row r="735" spans="1:44" ht="14.25" x14ac:dyDescent="0.2">
      <c r="A735" s="140"/>
      <c r="B735" s="140"/>
      <c r="C735" s="140"/>
      <c r="D735" s="140"/>
      <c r="E735" s="140"/>
      <c r="F735" s="28"/>
      <c r="G735" s="140"/>
      <c r="H735" s="140"/>
      <c r="I735" s="140"/>
      <c r="J735" s="140"/>
      <c r="K735" s="140"/>
      <c r="L735" s="140"/>
      <c r="M735" s="140"/>
      <c r="N735" s="140"/>
      <c r="O735" s="140"/>
      <c r="P735" s="140"/>
      <c r="Q735" s="140"/>
      <c r="R735" s="140"/>
      <c r="S735" s="140"/>
      <c r="T735" s="140"/>
      <c r="U735" s="140"/>
      <c r="V735" s="140"/>
      <c r="W735" s="140"/>
      <c r="X735" s="140"/>
      <c r="Y735" s="140"/>
      <c r="Z735" s="140"/>
      <c r="AA735" s="140"/>
      <c r="AB735" s="140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</row>
    <row r="736" spans="1:44" ht="14.25" x14ac:dyDescent="0.2">
      <c r="A736" s="140"/>
      <c r="B736" s="140"/>
      <c r="C736" s="140"/>
      <c r="D736" s="140"/>
      <c r="E736" s="140"/>
      <c r="F736" s="28"/>
      <c r="G736" s="140"/>
      <c r="H736" s="140"/>
      <c r="I736" s="140"/>
      <c r="J736" s="140"/>
      <c r="K736" s="140"/>
      <c r="L736" s="140"/>
      <c r="M736" s="140"/>
      <c r="N736" s="140"/>
      <c r="O736" s="140"/>
      <c r="P736" s="140"/>
      <c r="Q736" s="140"/>
      <c r="R736" s="140"/>
      <c r="S736" s="140"/>
      <c r="T736" s="140"/>
      <c r="U736" s="140"/>
      <c r="V736" s="140"/>
      <c r="W736" s="140"/>
      <c r="X736" s="140"/>
      <c r="Y736" s="140"/>
      <c r="Z736" s="140"/>
      <c r="AA736" s="140"/>
      <c r="AB736" s="140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</row>
    <row r="737" spans="1:44" ht="14.25" x14ac:dyDescent="0.2">
      <c r="A737" s="140"/>
      <c r="B737" s="140"/>
      <c r="C737" s="140"/>
      <c r="D737" s="140"/>
      <c r="E737" s="140"/>
      <c r="F737" s="28"/>
      <c r="G737" s="140"/>
      <c r="H737" s="140"/>
      <c r="I737" s="140"/>
      <c r="J737" s="140"/>
      <c r="K737" s="140"/>
      <c r="L737" s="140"/>
      <c r="M737" s="140"/>
      <c r="N737" s="140"/>
      <c r="O737" s="140"/>
      <c r="P737" s="140"/>
      <c r="Q737" s="140"/>
      <c r="R737" s="140"/>
      <c r="S737" s="140"/>
      <c r="T737" s="140"/>
      <c r="U737" s="140"/>
      <c r="V737" s="140"/>
      <c r="W737" s="140"/>
      <c r="X737" s="140"/>
      <c r="Y737" s="140"/>
      <c r="Z737" s="140"/>
      <c r="AA737" s="140"/>
      <c r="AB737" s="140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</row>
    <row r="738" spans="1:44" ht="14.25" x14ac:dyDescent="0.2">
      <c r="A738" s="140"/>
      <c r="B738" s="140"/>
      <c r="C738" s="140"/>
      <c r="D738" s="140"/>
      <c r="E738" s="140"/>
      <c r="F738" s="28"/>
      <c r="G738" s="140"/>
      <c r="H738" s="140"/>
      <c r="I738" s="140"/>
      <c r="J738" s="140"/>
      <c r="K738" s="140"/>
      <c r="L738" s="140"/>
      <c r="M738" s="140"/>
      <c r="N738" s="140"/>
      <c r="O738" s="140"/>
      <c r="P738" s="140"/>
      <c r="Q738" s="140"/>
      <c r="R738" s="140"/>
      <c r="S738" s="140"/>
      <c r="T738" s="140"/>
      <c r="U738" s="140"/>
      <c r="V738" s="140"/>
      <c r="W738" s="140"/>
      <c r="X738" s="140"/>
      <c r="Y738" s="140"/>
      <c r="Z738" s="140"/>
      <c r="AA738" s="140"/>
      <c r="AB738" s="140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</row>
    <row r="739" spans="1:44" ht="14.25" x14ac:dyDescent="0.2">
      <c r="A739" s="140"/>
      <c r="B739" s="140"/>
      <c r="C739" s="140"/>
      <c r="D739" s="140"/>
      <c r="E739" s="140"/>
      <c r="F739" s="28"/>
      <c r="G739" s="140"/>
      <c r="H739" s="140"/>
      <c r="I739" s="140"/>
      <c r="J739" s="140"/>
      <c r="K739" s="140"/>
      <c r="L739" s="140"/>
      <c r="M739" s="140"/>
      <c r="N739" s="140"/>
      <c r="O739" s="140"/>
      <c r="P739" s="140"/>
      <c r="Q739" s="140"/>
      <c r="R739" s="140"/>
      <c r="S739" s="140"/>
      <c r="T739" s="140"/>
      <c r="U739" s="140"/>
      <c r="V739" s="140"/>
      <c r="W739" s="140"/>
      <c r="X739" s="140"/>
      <c r="Y739" s="140"/>
      <c r="Z739" s="140"/>
      <c r="AA739" s="140"/>
      <c r="AB739" s="140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</row>
    <row r="740" spans="1:44" ht="14.25" x14ac:dyDescent="0.2">
      <c r="A740" s="140"/>
      <c r="B740" s="140"/>
      <c r="C740" s="140"/>
      <c r="D740" s="140"/>
      <c r="E740" s="140"/>
      <c r="F740" s="28"/>
      <c r="G740" s="140"/>
      <c r="H740" s="140"/>
      <c r="I740" s="140"/>
      <c r="J740" s="140"/>
      <c r="K740" s="140"/>
      <c r="L740" s="140"/>
      <c r="M740" s="140"/>
      <c r="N740" s="140"/>
      <c r="O740" s="140"/>
      <c r="P740" s="140"/>
      <c r="Q740" s="140"/>
      <c r="R740" s="140"/>
      <c r="S740" s="140"/>
      <c r="T740" s="140"/>
      <c r="U740" s="140"/>
      <c r="V740" s="140"/>
      <c r="W740" s="140"/>
      <c r="X740" s="140"/>
      <c r="Y740" s="140"/>
      <c r="Z740" s="140"/>
      <c r="AA740" s="140"/>
      <c r="AB740" s="140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</row>
    <row r="741" spans="1:44" ht="14.25" x14ac:dyDescent="0.2">
      <c r="A741" s="140"/>
      <c r="B741" s="140"/>
      <c r="C741" s="140"/>
      <c r="D741" s="140"/>
      <c r="E741" s="140"/>
      <c r="F741" s="28"/>
      <c r="G741" s="140"/>
      <c r="H741" s="140"/>
      <c r="I741" s="140"/>
      <c r="J741" s="140"/>
      <c r="K741" s="140"/>
      <c r="L741" s="140"/>
      <c r="M741" s="140"/>
      <c r="N741" s="140"/>
      <c r="O741" s="140"/>
      <c r="P741" s="140"/>
      <c r="Q741" s="140"/>
      <c r="R741" s="140"/>
      <c r="S741" s="140"/>
      <c r="T741" s="140"/>
      <c r="U741" s="140"/>
      <c r="V741" s="140"/>
      <c r="W741" s="140"/>
      <c r="X741" s="140"/>
      <c r="Y741" s="140"/>
      <c r="Z741" s="140"/>
      <c r="AA741" s="140"/>
      <c r="AB741" s="140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</row>
    <row r="742" spans="1:44" ht="14.25" x14ac:dyDescent="0.2">
      <c r="A742" s="140"/>
      <c r="B742" s="140"/>
      <c r="C742" s="140"/>
      <c r="D742" s="140"/>
      <c r="E742" s="140"/>
      <c r="F742" s="28"/>
      <c r="G742" s="140"/>
      <c r="H742" s="140"/>
      <c r="I742" s="140"/>
      <c r="J742" s="140"/>
      <c r="K742" s="140"/>
      <c r="L742" s="140"/>
      <c r="M742" s="140"/>
      <c r="N742" s="140"/>
      <c r="O742" s="140"/>
      <c r="P742" s="140"/>
      <c r="Q742" s="140"/>
      <c r="R742" s="140"/>
      <c r="S742" s="140"/>
      <c r="T742" s="140"/>
      <c r="U742" s="140"/>
      <c r="V742" s="140"/>
      <c r="W742" s="140"/>
      <c r="X742" s="140"/>
      <c r="Y742" s="140"/>
      <c r="Z742" s="140"/>
      <c r="AA742" s="140"/>
      <c r="AB742" s="140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</row>
    <row r="743" spans="1:44" ht="14.25" x14ac:dyDescent="0.2">
      <c r="A743" s="140"/>
      <c r="B743" s="140"/>
      <c r="C743" s="140"/>
      <c r="D743" s="140"/>
      <c r="E743" s="140"/>
      <c r="F743" s="28"/>
      <c r="G743" s="140"/>
      <c r="H743" s="140"/>
      <c r="I743" s="140"/>
      <c r="J743" s="140"/>
      <c r="K743" s="140"/>
      <c r="L743" s="140"/>
      <c r="M743" s="140"/>
      <c r="N743" s="140"/>
      <c r="O743" s="140"/>
      <c r="P743" s="140"/>
      <c r="Q743" s="140"/>
      <c r="R743" s="140"/>
      <c r="S743" s="140"/>
      <c r="T743" s="140"/>
      <c r="U743" s="140"/>
      <c r="V743" s="140"/>
      <c r="W743" s="140"/>
      <c r="X743" s="140"/>
      <c r="Y743" s="140"/>
      <c r="Z743" s="140"/>
      <c r="AA743" s="140"/>
      <c r="AB743" s="140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</row>
    <row r="744" spans="1:44" ht="14.25" x14ac:dyDescent="0.2">
      <c r="A744" s="140"/>
      <c r="B744" s="140"/>
      <c r="C744" s="140"/>
      <c r="D744" s="140"/>
      <c r="E744" s="140"/>
      <c r="F744" s="28"/>
      <c r="G744" s="140"/>
      <c r="H744" s="140"/>
      <c r="I744" s="140"/>
      <c r="J744" s="140"/>
      <c r="K744" s="140"/>
      <c r="L744" s="140"/>
      <c r="M744" s="140"/>
      <c r="N744" s="140"/>
      <c r="O744" s="140"/>
      <c r="P744" s="140"/>
      <c r="Q744" s="140"/>
      <c r="R744" s="140"/>
      <c r="S744" s="140"/>
      <c r="T744" s="140"/>
      <c r="U744" s="140"/>
      <c r="V744" s="140"/>
      <c r="W744" s="140"/>
      <c r="X744" s="140"/>
      <c r="Y744" s="140"/>
      <c r="Z744" s="140"/>
      <c r="AA744" s="140"/>
      <c r="AB744" s="140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</row>
    <row r="745" spans="1:44" ht="14.25" x14ac:dyDescent="0.2">
      <c r="A745" s="140"/>
      <c r="B745" s="140"/>
      <c r="C745" s="140"/>
      <c r="D745" s="140"/>
      <c r="E745" s="140"/>
      <c r="F745" s="28"/>
      <c r="G745" s="140"/>
      <c r="H745" s="140"/>
      <c r="I745" s="140"/>
      <c r="J745" s="140"/>
      <c r="K745" s="140"/>
      <c r="L745" s="140"/>
      <c r="M745" s="140"/>
      <c r="N745" s="140"/>
      <c r="O745" s="140"/>
      <c r="P745" s="140"/>
      <c r="Q745" s="140"/>
      <c r="R745" s="140"/>
      <c r="S745" s="140"/>
      <c r="T745" s="140"/>
      <c r="U745" s="140"/>
      <c r="V745" s="140"/>
      <c r="W745" s="140"/>
      <c r="X745" s="140"/>
      <c r="Y745" s="140"/>
      <c r="Z745" s="140"/>
      <c r="AA745" s="140"/>
      <c r="AB745" s="140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</row>
    <row r="746" spans="1:44" ht="14.25" x14ac:dyDescent="0.2">
      <c r="A746" s="140"/>
      <c r="B746" s="140"/>
      <c r="C746" s="140"/>
      <c r="D746" s="140"/>
      <c r="E746" s="140"/>
      <c r="F746" s="28"/>
      <c r="G746" s="140"/>
      <c r="H746" s="140"/>
      <c r="I746" s="140"/>
      <c r="J746" s="140"/>
      <c r="K746" s="140"/>
      <c r="L746" s="140"/>
      <c r="M746" s="140"/>
      <c r="N746" s="140"/>
      <c r="O746" s="140"/>
      <c r="P746" s="140"/>
      <c r="Q746" s="140"/>
      <c r="R746" s="140"/>
      <c r="S746" s="140"/>
      <c r="T746" s="140"/>
      <c r="U746" s="140"/>
      <c r="V746" s="140"/>
      <c r="W746" s="140"/>
      <c r="X746" s="140"/>
      <c r="Y746" s="140"/>
      <c r="Z746" s="140"/>
      <c r="AA746" s="140"/>
      <c r="AB746" s="140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</row>
  </sheetData>
  <mergeCells count="231">
    <mergeCell ref="D148:G148"/>
    <mergeCell ref="H148:AR148"/>
    <mergeCell ref="A149:C149"/>
    <mergeCell ref="D149:G149"/>
    <mergeCell ref="H149:AR149"/>
    <mergeCell ref="D35:G35"/>
    <mergeCell ref="A36:C36"/>
    <mergeCell ref="D36:G36"/>
    <mergeCell ref="H35:AR35"/>
    <mergeCell ref="A35:C35"/>
    <mergeCell ref="H57:AR57"/>
    <mergeCell ref="H36:AR36"/>
    <mergeCell ref="H38:AR38"/>
    <mergeCell ref="H39:AR39"/>
    <mergeCell ref="H40:AR40"/>
    <mergeCell ref="H41:AR41"/>
    <mergeCell ref="H42:AR42"/>
    <mergeCell ref="H43:AR43"/>
    <mergeCell ref="H44:AR44"/>
    <mergeCell ref="H45:AR45"/>
    <mergeCell ref="H46:AR46"/>
    <mergeCell ref="H47:AR47"/>
    <mergeCell ref="H48:AR48"/>
    <mergeCell ref="H49:AR49"/>
    <mergeCell ref="H32:AR32"/>
    <mergeCell ref="D27:G27"/>
    <mergeCell ref="H27:AR27"/>
    <mergeCell ref="H58:AR58"/>
    <mergeCell ref="A29:C29"/>
    <mergeCell ref="D29:G29"/>
    <mergeCell ref="H29:AR29"/>
    <mergeCell ref="A30:C30"/>
    <mergeCell ref="D30:G30"/>
    <mergeCell ref="H30:AR30"/>
    <mergeCell ref="A31:C31"/>
    <mergeCell ref="D31:G31"/>
    <mergeCell ref="H31:AR31"/>
    <mergeCell ref="A37:C37"/>
    <mergeCell ref="D37:G37"/>
    <mergeCell ref="H37:AR37"/>
    <mergeCell ref="A32:C32"/>
    <mergeCell ref="D32:G32"/>
    <mergeCell ref="H33:AR33"/>
    <mergeCell ref="A33:C33"/>
    <mergeCell ref="D33:G33"/>
    <mergeCell ref="A34:C34"/>
    <mergeCell ref="D34:G34"/>
    <mergeCell ref="H34:AR34"/>
    <mergeCell ref="D19:G19"/>
    <mergeCell ref="H19:AR19"/>
    <mergeCell ref="A20:C20"/>
    <mergeCell ref="D20:G20"/>
    <mergeCell ref="H20:AR20"/>
    <mergeCell ref="A28:C28"/>
    <mergeCell ref="D28:G28"/>
    <mergeCell ref="H28:AR28"/>
    <mergeCell ref="A22:C22"/>
    <mergeCell ref="D22:G22"/>
    <mergeCell ref="H22:AR22"/>
    <mergeCell ref="A23:C23"/>
    <mergeCell ref="D23:G23"/>
    <mergeCell ref="H23:AR23"/>
    <mergeCell ref="A24:C24"/>
    <mergeCell ref="D24:G24"/>
    <mergeCell ref="H24:AR24"/>
    <mergeCell ref="A25:C25"/>
    <mergeCell ref="D25:G25"/>
    <mergeCell ref="H25:AR25"/>
    <mergeCell ref="A26:C26"/>
    <mergeCell ref="D26:G26"/>
    <mergeCell ref="H26:AR26"/>
    <mergeCell ref="A27:C27"/>
    <mergeCell ref="A9:C9"/>
    <mergeCell ref="D9:G9"/>
    <mergeCell ref="H9:AR9"/>
    <mergeCell ref="H8:AR8"/>
    <mergeCell ref="A10:C10"/>
    <mergeCell ref="D10:G10"/>
    <mergeCell ref="H10:AR10"/>
    <mergeCell ref="H21:AR21"/>
    <mergeCell ref="A8:C8"/>
    <mergeCell ref="D8:G8"/>
    <mergeCell ref="A19:C19"/>
    <mergeCell ref="A18:C18"/>
    <mergeCell ref="D18:G18"/>
    <mergeCell ref="H18:AR18"/>
    <mergeCell ref="A17:C17"/>
    <mergeCell ref="D17:G17"/>
    <mergeCell ref="H17:AR17"/>
    <mergeCell ref="A11:C11"/>
    <mergeCell ref="D11:G11"/>
    <mergeCell ref="H11:AR11"/>
    <mergeCell ref="H16:AR16"/>
    <mergeCell ref="A12:C12"/>
    <mergeCell ref="D12:G12"/>
    <mergeCell ref="H12:AR12"/>
    <mergeCell ref="A1:AR1"/>
    <mergeCell ref="A6:F6"/>
    <mergeCell ref="G6:O6"/>
    <mergeCell ref="P6:U6"/>
    <mergeCell ref="V6:AD6"/>
    <mergeCell ref="AE6:AJ6"/>
    <mergeCell ref="AK6:AR6"/>
    <mergeCell ref="A3:F4"/>
    <mergeCell ref="G3:O4"/>
    <mergeCell ref="P3:U4"/>
    <mergeCell ref="V3:AD4"/>
    <mergeCell ref="AE3:AJ4"/>
    <mergeCell ref="AK3:AR4"/>
    <mergeCell ref="A13:C13"/>
    <mergeCell ref="D13:G13"/>
    <mergeCell ref="H13:AR13"/>
    <mergeCell ref="A14:C14"/>
    <mergeCell ref="D14:G14"/>
    <mergeCell ref="H14:AR14"/>
    <mergeCell ref="A15:C15"/>
    <mergeCell ref="D15:G15"/>
    <mergeCell ref="H15:AR15"/>
    <mergeCell ref="H50:AR50"/>
    <mergeCell ref="H51:AR51"/>
    <mergeCell ref="H52:AR52"/>
    <mergeCell ref="H53:AR53"/>
    <mergeCell ref="H54:AR54"/>
    <mergeCell ref="H55:AR55"/>
    <mergeCell ref="H56:AR56"/>
    <mergeCell ref="H64:AR64"/>
    <mergeCell ref="H65:AR65"/>
    <mergeCell ref="H66:AR66"/>
    <mergeCell ref="H67:AR67"/>
    <mergeCell ref="H68:AR68"/>
    <mergeCell ref="H59:AR59"/>
    <mergeCell ref="H60:AR60"/>
    <mergeCell ref="H61:AR61"/>
    <mergeCell ref="H62:AR62"/>
    <mergeCell ref="H63:AR63"/>
    <mergeCell ref="H74:AR74"/>
    <mergeCell ref="H75:AR75"/>
    <mergeCell ref="H76:AR76"/>
    <mergeCell ref="H77:AR77"/>
    <mergeCell ref="H78:AR78"/>
    <mergeCell ref="H69:AR69"/>
    <mergeCell ref="H70:AR70"/>
    <mergeCell ref="H71:AR71"/>
    <mergeCell ref="H72:AR72"/>
    <mergeCell ref="H73:AR73"/>
    <mergeCell ref="A159:C159"/>
    <mergeCell ref="D159:G159"/>
    <mergeCell ref="H84:AR84"/>
    <mergeCell ref="H85:AR85"/>
    <mergeCell ref="H86:AR86"/>
    <mergeCell ref="H87:AR87"/>
    <mergeCell ref="H88:AR88"/>
    <mergeCell ref="H79:AR79"/>
    <mergeCell ref="H80:AR80"/>
    <mergeCell ref="H81:AR81"/>
    <mergeCell ref="H82:AR82"/>
    <mergeCell ref="H83:AR83"/>
    <mergeCell ref="A151:C151"/>
    <mergeCell ref="D151:G151"/>
    <mergeCell ref="H151:AR151"/>
    <mergeCell ref="H152:AR152"/>
    <mergeCell ref="H153:AR153"/>
    <mergeCell ref="A150:C150"/>
    <mergeCell ref="D150:G150"/>
    <mergeCell ref="H150:AR150"/>
    <mergeCell ref="A147:C147"/>
    <mergeCell ref="D147:G147"/>
    <mergeCell ref="H147:AR147"/>
    <mergeCell ref="A148:C148"/>
    <mergeCell ref="H162:AR162"/>
    <mergeCell ref="H166:AR166"/>
    <mergeCell ref="A161:C161"/>
    <mergeCell ref="D161:G161"/>
    <mergeCell ref="H161:AR161"/>
    <mergeCell ref="H172:AR172"/>
    <mergeCell ref="H183:AR183"/>
    <mergeCell ref="H179:AR179"/>
    <mergeCell ref="H181:AR182"/>
    <mergeCell ref="A201:C201"/>
    <mergeCell ref="D201:G201"/>
    <mergeCell ref="H201:AR201"/>
    <mergeCell ref="A202:C202"/>
    <mergeCell ref="D202:G202"/>
    <mergeCell ref="H202:AR202"/>
    <mergeCell ref="A205:C205"/>
    <mergeCell ref="D205:G205"/>
    <mergeCell ref="A188:C188"/>
    <mergeCell ref="D188:G188"/>
    <mergeCell ref="H198:AR198"/>
    <mergeCell ref="A206:C206"/>
    <mergeCell ref="D206:G206"/>
    <mergeCell ref="H206:AR206"/>
    <mergeCell ref="H207:AR207"/>
    <mergeCell ref="A208:C208"/>
    <mergeCell ref="D208:G208"/>
    <mergeCell ref="H208:AR208"/>
    <mergeCell ref="A212:C212"/>
    <mergeCell ref="D212:G212"/>
    <mergeCell ref="H212:AR212"/>
    <mergeCell ref="H209:AR209"/>
    <mergeCell ref="H210:AR210"/>
    <mergeCell ref="H211:AR211"/>
    <mergeCell ref="A213:C213"/>
    <mergeCell ref="D213:G213"/>
    <mergeCell ref="H213:AR213"/>
    <mergeCell ref="A215:C215"/>
    <mergeCell ref="D215:G215"/>
    <mergeCell ref="H215:AR215"/>
    <mergeCell ref="A216:C216"/>
    <mergeCell ref="D216:G216"/>
    <mergeCell ref="H216:AR216"/>
    <mergeCell ref="H214:AR214"/>
    <mergeCell ref="A217:C217"/>
    <mergeCell ref="D217:G217"/>
    <mergeCell ref="H217:AR217"/>
    <mergeCell ref="A219:C219"/>
    <mergeCell ref="D219:G219"/>
    <mergeCell ref="H219:AR219"/>
    <mergeCell ref="A220:C220"/>
    <mergeCell ref="D220:G220"/>
    <mergeCell ref="H220:AR220"/>
    <mergeCell ref="H218:AR218"/>
    <mergeCell ref="A221:C221"/>
    <mergeCell ref="D221:G221"/>
    <mergeCell ref="H221:AR221"/>
    <mergeCell ref="A222:C222"/>
    <mergeCell ref="D222:G222"/>
    <mergeCell ref="H222:AR222"/>
    <mergeCell ref="A223:C223"/>
    <mergeCell ref="D223:G223"/>
    <mergeCell ref="H223:AR223"/>
  </mergeCells>
  <phoneticPr fontId="128" type="noConversion"/>
  <printOptions horizontalCentered="1" verticalCentered="1"/>
  <pageMargins left="0.15748031496062992" right="0.15748031496062992" top="0.39370078740157483" bottom="0.39370078740157483" header="0.51181102362204722" footer="0.51181102362204722"/>
  <pageSetup paperSize="9" scale="61" firstPageNumber="0" fitToHeight="0" orientation="landscape" r:id="rId1"/>
  <headerFooter alignWithMargins="0"/>
  <rowBreaks count="4" manualBreakCount="4">
    <brk id="23" max="43" man="1"/>
    <brk id="96" max="43" man="1"/>
    <brk id="192" max="43" man="1"/>
    <brk id="200" max="43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564"/>
  <sheetViews>
    <sheetView showGridLines="0" view="pageBreakPreview" zoomScale="55" zoomScaleNormal="75" zoomScaleSheetLayoutView="55" workbookViewId="0">
      <selection activeCell="A45" sqref="A45:C45"/>
    </sheetView>
  </sheetViews>
  <sheetFormatPr defaultColWidth="11.42578125" defaultRowHeight="12.75" x14ac:dyDescent="0.2"/>
  <cols>
    <col min="1" max="1" width="6" style="1" customWidth="1"/>
    <col min="2" max="2" width="5.85546875" style="1" customWidth="1"/>
    <col min="3" max="3" width="5.42578125" style="1" customWidth="1"/>
    <col min="4" max="5" width="4.7109375" style="1" customWidth="1"/>
    <col min="6" max="6" width="4.7109375" style="2" customWidth="1"/>
    <col min="7" max="23" width="4.7109375" style="1" customWidth="1"/>
    <col min="24" max="28" width="5.28515625" style="1" customWidth="1"/>
    <col min="29" max="32" width="4.7109375" style="3" customWidth="1"/>
    <col min="33" max="33" width="6.42578125" style="3" customWidth="1"/>
    <col min="34" max="34" width="6.140625" style="3" customWidth="1"/>
    <col min="35" max="35" width="5.7109375" style="3" customWidth="1"/>
    <col min="36" max="36" width="4.7109375" style="3" customWidth="1"/>
    <col min="37" max="37" width="6.5703125" style="3" customWidth="1"/>
    <col min="38" max="43" width="4.42578125" style="3" customWidth="1"/>
    <col min="44" max="44" width="7.140625" style="3" customWidth="1"/>
    <col min="45" max="48" width="4.7109375" style="3" customWidth="1"/>
    <col min="49" max="16384" width="11.42578125" style="3"/>
  </cols>
  <sheetData>
    <row r="1" spans="1:256" ht="46.5" customHeight="1" x14ac:dyDescent="0.2">
      <c r="A1" s="1360" t="s">
        <v>50</v>
      </c>
      <c r="B1" s="1360"/>
      <c r="C1" s="1360"/>
      <c r="D1" s="1360"/>
      <c r="E1" s="1360"/>
      <c r="F1" s="1360"/>
      <c r="G1" s="1360"/>
      <c r="H1" s="1360"/>
      <c r="I1" s="1360"/>
      <c r="J1" s="1360"/>
      <c r="K1" s="1360"/>
      <c r="L1" s="1360"/>
      <c r="M1" s="1360"/>
      <c r="N1" s="1360"/>
      <c r="O1" s="1360"/>
      <c r="P1" s="1360"/>
      <c r="Q1" s="1360"/>
      <c r="R1" s="1360"/>
      <c r="S1" s="1360"/>
      <c r="T1" s="1360"/>
      <c r="U1" s="1360"/>
      <c r="V1" s="1360"/>
      <c r="W1" s="1360"/>
      <c r="X1" s="1360"/>
      <c r="Y1" s="1360"/>
      <c r="Z1" s="1360"/>
      <c r="AA1" s="1360"/>
      <c r="AB1" s="1360"/>
      <c r="AC1" s="1360"/>
      <c r="AD1" s="1360"/>
      <c r="AE1" s="1360"/>
      <c r="AF1" s="1360"/>
      <c r="AG1" s="1360"/>
      <c r="AH1" s="1360"/>
      <c r="AI1" s="1360"/>
      <c r="AJ1" s="1360"/>
      <c r="AK1" s="1360"/>
      <c r="AL1" s="1360"/>
      <c r="AM1" s="1360"/>
      <c r="AN1" s="1360"/>
      <c r="AO1" s="1360"/>
      <c r="AP1" s="1360"/>
      <c r="AQ1" s="1360" t="s">
        <v>0</v>
      </c>
      <c r="AR1" s="1361">
        <v>7</v>
      </c>
    </row>
    <row r="2" spans="1:256" ht="6" customHeight="1" x14ac:dyDescent="0.2">
      <c r="A2" s="182"/>
      <c r="B2" s="25"/>
      <c r="C2" s="26"/>
      <c r="D2" s="26"/>
      <c r="E2" s="26"/>
      <c r="F2" s="26"/>
      <c r="G2" s="26"/>
      <c r="H2" s="26"/>
      <c r="I2" s="26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28"/>
      <c r="AB2" s="28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183"/>
    </row>
    <row r="3" spans="1:256" ht="14.25" customHeight="1" thickBot="1" x14ac:dyDescent="0.25">
      <c r="A3" s="698" t="s">
        <v>45</v>
      </c>
      <c r="B3" s="698"/>
      <c r="C3" s="698"/>
      <c r="D3" s="698"/>
      <c r="E3" s="698"/>
      <c r="F3" s="698"/>
      <c r="G3" s="749" t="str">
        <f>'DESCRIBING SHEET'!N3</f>
        <v>DISTRICT 3 IN 1 JKT M</v>
      </c>
      <c r="H3" s="749"/>
      <c r="I3" s="749"/>
      <c r="J3" s="749"/>
      <c r="K3" s="749"/>
      <c r="L3" s="749"/>
      <c r="M3" s="749"/>
      <c r="N3" s="749"/>
      <c r="O3" s="749"/>
      <c r="P3" s="698" t="s">
        <v>1</v>
      </c>
      <c r="Q3" s="698"/>
      <c r="R3" s="698"/>
      <c r="S3" s="698"/>
      <c r="T3" s="698"/>
      <c r="U3" s="698"/>
      <c r="V3" s="749" t="str">
        <f>'DESCRIBING SHEET'!Z3</f>
        <v>EIV4462</v>
      </c>
      <c r="W3" s="749"/>
      <c r="X3" s="749"/>
      <c r="Y3" s="749"/>
      <c r="Z3" s="749"/>
      <c r="AA3" s="749"/>
      <c r="AB3" s="749"/>
      <c r="AC3" s="749"/>
      <c r="AD3" s="749"/>
      <c r="AE3" s="698" t="s">
        <v>30</v>
      </c>
      <c r="AF3" s="698"/>
      <c r="AG3" s="698"/>
      <c r="AH3" s="698"/>
      <c r="AI3" s="698"/>
      <c r="AJ3" s="698"/>
      <c r="AK3" s="1362" t="str">
        <f>'DESCRIBING SHEET'!AL3</f>
        <v xml:space="preserve">NEW DEFENDER DISCOVERY + DEFENDER MOTLEY </v>
      </c>
      <c r="AL3" s="1362"/>
      <c r="AM3" s="1362"/>
      <c r="AN3" s="1362"/>
      <c r="AO3" s="1362"/>
      <c r="AP3" s="1362"/>
      <c r="AQ3" s="1362"/>
      <c r="AR3" s="1362"/>
    </row>
    <row r="4" spans="1:256" ht="31.5" customHeight="1" thickTop="1" x14ac:dyDescent="0.2">
      <c r="A4" s="699"/>
      <c r="B4" s="699"/>
      <c r="C4" s="699"/>
      <c r="D4" s="699"/>
      <c r="E4" s="699"/>
      <c r="F4" s="699"/>
      <c r="G4" s="750"/>
      <c r="H4" s="750"/>
      <c r="I4" s="750"/>
      <c r="J4" s="750"/>
      <c r="K4" s="750"/>
      <c r="L4" s="750"/>
      <c r="M4" s="750"/>
      <c r="N4" s="750"/>
      <c r="O4" s="750"/>
      <c r="P4" s="699"/>
      <c r="Q4" s="699"/>
      <c r="R4" s="699"/>
      <c r="S4" s="699"/>
      <c r="T4" s="699"/>
      <c r="U4" s="699"/>
      <c r="V4" s="750"/>
      <c r="W4" s="750"/>
      <c r="X4" s="750"/>
      <c r="Y4" s="750"/>
      <c r="Z4" s="750"/>
      <c r="AA4" s="750"/>
      <c r="AB4" s="750"/>
      <c r="AC4" s="750"/>
      <c r="AD4" s="750"/>
      <c r="AE4" s="699"/>
      <c r="AF4" s="699"/>
      <c r="AG4" s="699"/>
      <c r="AH4" s="699"/>
      <c r="AI4" s="699"/>
      <c r="AJ4" s="699"/>
      <c r="AK4" s="1363"/>
      <c r="AL4" s="1363"/>
      <c r="AM4" s="1363"/>
      <c r="AN4" s="1363"/>
      <c r="AO4" s="1363"/>
      <c r="AP4" s="1363"/>
      <c r="AQ4" s="1363"/>
      <c r="AR4" s="1363"/>
    </row>
    <row r="5" spans="1:256" ht="5.25" customHeight="1" x14ac:dyDescent="0.2">
      <c r="A5" s="59"/>
      <c r="B5" s="25"/>
      <c r="C5" s="32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9"/>
      <c r="AF5" s="29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191"/>
    </row>
    <row r="6" spans="1:256" ht="39.75" customHeight="1" x14ac:dyDescent="0.2">
      <c r="A6" s="1381" t="s">
        <v>35</v>
      </c>
      <c r="B6" s="1382"/>
      <c r="C6" s="1382"/>
      <c r="D6" s="1382"/>
      <c r="E6" s="1382"/>
      <c r="F6" s="1383"/>
      <c r="G6" s="1384" t="str">
        <f>'DESCRIBING SHEET'!N6</f>
        <v>CROSSOVER SERIES</v>
      </c>
      <c r="H6" s="1385"/>
      <c r="I6" s="1385"/>
      <c r="J6" s="1385"/>
      <c r="K6" s="1385"/>
      <c r="L6" s="1385"/>
      <c r="M6" s="1385"/>
      <c r="N6" s="1385"/>
      <c r="O6" s="1385"/>
      <c r="P6" s="1381" t="s">
        <v>31</v>
      </c>
      <c r="Q6" s="1382"/>
      <c r="R6" s="1382"/>
      <c r="S6" s="1382"/>
      <c r="T6" s="1382"/>
      <c r="U6" s="1386"/>
      <c r="V6" s="1387" t="str">
        <f>'DESCRIBING SHEET'!Z6</f>
        <v>FW18/19</v>
      </c>
      <c r="W6" s="1388"/>
      <c r="X6" s="1388"/>
      <c r="Y6" s="1388"/>
      <c r="Z6" s="1388"/>
      <c r="AA6" s="1388"/>
      <c r="AB6" s="1388"/>
      <c r="AC6" s="1388"/>
      <c r="AD6" s="1389"/>
      <c r="AE6" s="1381" t="s">
        <v>32</v>
      </c>
      <c r="AF6" s="1382"/>
      <c r="AG6" s="1382"/>
      <c r="AH6" s="1382"/>
      <c r="AI6" s="1382"/>
      <c r="AJ6" s="1386"/>
      <c r="AK6" s="1390" t="str">
        <f>'DESCRIBING SHEET'!AL6</f>
        <v>PRIMA</v>
      </c>
      <c r="AL6" s="1391"/>
      <c r="AM6" s="1391"/>
      <c r="AN6" s="1391"/>
      <c r="AO6" s="1391"/>
      <c r="AP6" s="1391"/>
      <c r="AQ6" s="1391"/>
      <c r="AR6" s="1392"/>
    </row>
    <row r="7" spans="1:256" ht="30.75" customHeight="1" x14ac:dyDescent="0.2">
      <c r="A7" s="182"/>
      <c r="B7" s="25"/>
      <c r="C7" s="26"/>
      <c r="D7" s="25"/>
      <c r="E7" s="25"/>
      <c r="F7" s="25"/>
      <c r="G7" s="35"/>
      <c r="H7" s="35"/>
      <c r="I7" s="35"/>
      <c r="J7" s="25"/>
      <c r="K7" s="35"/>
      <c r="L7" s="35"/>
      <c r="M7" s="35"/>
      <c r="N7" s="35"/>
      <c r="O7" s="35"/>
      <c r="P7" s="35"/>
      <c r="Q7" s="35"/>
      <c r="R7" s="3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8"/>
      <c r="AF7" s="29"/>
      <c r="AG7" s="30"/>
      <c r="AH7" s="30"/>
      <c r="AI7" s="30"/>
      <c r="AJ7" s="30"/>
      <c r="AK7" s="31"/>
      <c r="AL7" s="31"/>
      <c r="AM7" s="31"/>
      <c r="AN7" s="31"/>
      <c r="AO7" s="31"/>
      <c r="AP7" s="31"/>
      <c r="AQ7" s="31"/>
      <c r="AR7" s="183"/>
    </row>
    <row r="8" spans="1:256" ht="18" customHeight="1" x14ac:dyDescent="0.2">
      <c r="A8" s="1364" t="s">
        <v>23</v>
      </c>
      <c r="B8" s="1365"/>
      <c r="C8" s="1366"/>
      <c r="D8" s="1367" t="s">
        <v>29</v>
      </c>
      <c r="E8" s="1368"/>
      <c r="F8" s="1368"/>
      <c r="G8" s="1368"/>
      <c r="H8" s="1639" t="s">
        <v>51</v>
      </c>
      <c r="I8" s="1640"/>
      <c r="J8" s="1640"/>
      <c r="K8" s="1640"/>
      <c r="L8" s="1640"/>
      <c r="M8" s="1640"/>
      <c r="N8" s="1640"/>
      <c r="O8" s="1640"/>
      <c r="P8" s="1640"/>
      <c r="Q8" s="1640"/>
      <c r="R8" s="1640"/>
      <c r="S8" s="1640"/>
      <c r="T8" s="1640"/>
      <c r="U8" s="1640"/>
      <c r="V8" s="1640"/>
      <c r="W8" s="1640"/>
      <c r="X8" s="1640"/>
      <c r="Y8" s="1640"/>
      <c r="Z8" s="1640"/>
      <c r="AA8" s="1640"/>
      <c r="AB8" s="1640"/>
      <c r="AC8" s="1640"/>
      <c r="AD8" s="1640"/>
      <c r="AE8" s="1640"/>
      <c r="AF8" s="1640"/>
      <c r="AG8" s="1640"/>
      <c r="AH8" s="1640"/>
      <c r="AI8" s="1640"/>
      <c r="AJ8" s="1640"/>
      <c r="AK8" s="1640"/>
      <c r="AL8" s="1640"/>
      <c r="AM8" s="1640"/>
      <c r="AN8" s="1640"/>
      <c r="AO8" s="1640"/>
      <c r="AP8" s="1640"/>
      <c r="AQ8" s="1640"/>
      <c r="AR8" s="1641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</row>
    <row r="9" spans="1:256" ht="21" customHeight="1" x14ac:dyDescent="0.2">
      <c r="A9" s="1372"/>
      <c r="B9" s="1373"/>
      <c r="C9" s="1374"/>
      <c r="D9" s="1642"/>
      <c r="E9" s="1643"/>
      <c r="F9" s="1643"/>
      <c r="G9" s="1644"/>
      <c r="H9" s="1645"/>
      <c r="I9" s="1646"/>
      <c r="J9" s="1646"/>
      <c r="K9" s="1646"/>
      <c r="L9" s="1646"/>
      <c r="M9" s="1646"/>
      <c r="N9" s="1646"/>
      <c r="O9" s="1646"/>
      <c r="P9" s="1646"/>
      <c r="Q9" s="1646"/>
      <c r="R9" s="1646"/>
      <c r="S9" s="1646"/>
      <c r="T9" s="1646"/>
      <c r="U9" s="1646"/>
      <c r="V9" s="1646"/>
      <c r="W9" s="1646"/>
      <c r="X9" s="1646"/>
      <c r="Y9" s="1646"/>
      <c r="Z9" s="1646"/>
      <c r="AA9" s="1646"/>
      <c r="AB9" s="1646"/>
      <c r="AC9" s="1646"/>
      <c r="AD9" s="1646"/>
      <c r="AE9" s="1646"/>
      <c r="AF9" s="1646"/>
      <c r="AG9" s="1646"/>
      <c r="AH9" s="1646"/>
      <c r="AI9" s="1646"/>
      <c r="AJ9" s="1646"/>
      <c r="AK9" s="1646"/>
      <c r="AL9" s="1646"/>
      <c r="AM9" s="1646"/>
      <c r="AN9" s="1646"/>
      <c r="AO9" s="1646"/>
      <c r="AP9" s="1646"/>
      <c r="AQ9" s="1646"/>
      <c r="AR9" s="1647"/>
    </row>
    <row r="10" spans="1:256" ht="15.75" customHeight="1" x14ac:dyDescent="0.2">
      <c r="A10" s="1399"/>
      <c r="B10" s="1400"/>
      <c r="C10" s="1401"/>
      <c r="D10" s="1402"/>
      <c r="E10" s="1403"/>
      <c r="F10" s="1403"/>
      <c r="G10" s="1638"/>
      <c r="H10" s="1635" t="s">
        <v>84</v>
      </c>
      <c r="I10" s="1636"/>
      <c r="J10" s="1636"/>
      <c r="K10" s="1636"/>
      <c r="L10" s="1636"/>
      <c r="M10" s="1636"/>
      <c r="N10" s="1636"/>
      <c r="O10" s="1636"/>
      <c r="P10" s="1636"/>
      <c r="Q10" s="1636"/>
      <c r="R10" s="1636"/>
      <c r="S10" s="1636"/>
      <c r="T10" s="1636"/>
      <c r="U10" s="1636"/>
      <c r="V10" s="1636"/>
      <c r="W10" s="1636"/>
      <c r="X10" s="1636"/>
      <c r="Y10" s="1636"/>
      <c r="Z10" s="1636"/>
      <c r="AA10" s="1636"/>
      <c r="AB10" s="1636"/>
      <c r="AC10" s="1636"/>
      <c r="AD10" s="1636"/>
      <c r="AE10" s="1636"/>
      <c r="AF10" s="1636"/>
      <c r="AG10" s="1636"/>
      <c r="AH10" s="1636"/>
      <c r="AI10" s="1636"/>
      <c r="AJ10" s="1636"/>
      <c r="AK10" s="1636"/>
      <c r="AL10" s="1636"/>
      <c r="AM10" s="1636"/>
      <c r="AN10" s="1636"/>
      <c r="AO10" s="1636"/>
      <c r="AP10" s="1636"/>
      <c r="AQ10" s="1636"/>
      <c r="AR10" s="1637"/>
    </row>
    <row r="11" spans="1:256" ht="16.5" customHeight="1" x14ac:dyDescent="0.2">
      <c r="A11" s="1372"/>
      <c r="B11" s="1373"/>
      <c r="C11" s="1374"/>
      <c r="D11" s="1375"/>
      <c r="E11" s="1376"/>
      <c r="F11" s="1376"/>
      <c r="G11" s="1634"/>
      <c r="H11" s="1626" t="s">
        <v>85</v>
      </c>
      <c r="I11" s="1616"/>
      <c r="J11" s="1616"/>
      <c r="K11" s="1616"/>
      <c r="L11" s="1616"/>
      <c r="M11" s="1616"/>
      <c r="N11" s="1616"/>
      <c r="O11" s="1616"/>
      <c r="P11" s="1616"/>
      <c r="Q11" s="1616"/>
      <c r="R11" s="1616"/>
      <c r="S11" s="1616"/>
      <c r="T11" s="1616"/>
      <c r="U11" s="1616"/>
      <c r="V11" s="1616"/>
      <c r="W11" s="1616"/>
      <c r="X11" s="1616"/>
      <c r="Y11" s="1616"/>
      <c r="Z11" s="1616"/>
      <c r="AA11" s="1616"/>
      <c r="AB11" s="1616"/>
      <c r="AC11" s="1616"/>
      <c r="AD11" s="1616"/>
      <c r="AE11" s="1616"/>
      <c r="AF11" s="1616"/>
      <c r="AG11" s="1616"/>
      <c r="AH11" s="1616"/>
      <c r="AI11" s="1616"/>
      <c r="AJ11" s="1616"/>
      <c r="AK11" s="1616"/>
      <c r="AL11" s="1616"/>
      <c r="AM11" s="1616"/>
      <c r="AN11" s="1616"/>
      <c r="AO11" s="1616"/>
      <c r="AP11" s="1616"/>
      <c r="AQ11" s="1616"/>
      <c r="AR11" s="1617"/>
    </row>
    <row r="12" spans="1:256" ht="16.5" customHeight="1" x14ac:dyDescent="0.2">
      <c r="A12" s="1372"/>
      <c r="B12" s="1373"/>
      <c r="C12" s="1374"/>
      <c r="D12" s="1375"/>
      <c r="E12" s="1376"/>
      <c r="F12" s="1376"/>
      <c r="G12" s="1634"/>
      <c r="H12" s="1626" t="s">
        <v>86</v>
      </c>
      <c r="I12" s="1616"/>
      <c r="J12" s="1616"/>
      <c r="K12" s="1616"/>
      <c r="L12" s="1616"/>
      <c r="M12" s="1616"/>
      <c r="N12" s="1616"/>
      <c r="O12" s="1616"/>
      <c r="P12" s="1616"/>
      <c r="Q12" s="1616"/>
      <c r="R12" s="1616"/>
      <c r="S12" s="1616"/>
      <c r="T12" s="1616"/>
      <c r="U12" s="1616"/>
      <c r="V12" s="1616"/>
      <c r="W12" s="1616"/>
      <c r="X12" s="1616"/>
      <c r="Y12" s="1616"/>
      <c r="Z12" s="1616"/>
      <c r="AA12" s="1616"/>
      <c r="AB12" s="1616"/>
      <c r="AC12" s="1616"/>
      <c r="AD12" s="1616"/>
      <c r="AE12" s="1616"/>
      <c r="AF12" s="1616"/>
      <c r="AG12" s="1616"/>
      <c r="AH12" s="1616"/>
      <c r="AI12" s="1616"/>
      <c r="AJ12" s="1616"/>
      <c r="AK12" s="1616"/>
      <c r="AL12" s="1616"/>
      <c r="AM12" s="1616"/>
      <c r="AN12" s="1616"/>
      <c r="AO12" s="1616"/>
      <c r="AP12" s="1616"/>
      <c r="AQ12" s="1616"/>
      <c r="AR12" s="1617"/>
    </row>
    <row r="13" spans="1:256" ht="16.5" customHeight="1" x14ac:dyDescent="0.2">
      <c r="A13" s="1372"/>
      <c r="B13" s="1373"/>
      <c r="C13" s="1374"/>
      <c r="D13" s="1375"/>
      <c r="E13" s="1376"/>
      <c r="F13" s="1376"/>
      <c r="G13" s="1634"/>
      <c r="H13" s="1624" t="s">
        <v>87</v>
      </c>
      <c r="I13" s="1622"/>
      <c r="J13" s="1622"/>
      <c r="K13" s="1622"/>
      <c r="L13" s="1622"/>
      <c r="M13" s="1622"/>
      <c r="N13" s="1622"/>
      <c r="O13" s="1622"/>
      <c r="P13" s="1622"/>
      <c r="Q13" s="1622"/>
      <c r="R13" s="1622"/>
      <c r="S13" s="1622"/>
      <c r="T13" s="1622"/>
      <c r="U13" s="1622"/>
      <c r="V13" s="1622"/>
      <c r="W13" s="1622"/>
      <c r="X13" s="1622"/>
      <c r="Y13" s="1622"/>
      <c r="Z13" s="1622"/>
      <c r="AA13" s="1622"/>
      <c r="AB13" s="1622"/>
      <c r="AC13" s="1622"/>
      <c r="AD13" s="1622"/>
      <c r="AE13" s="1622"/>
      <c r="AF13" s="1622"/>
      <c r="AG13" s="1622"/>
      <c r="AH13" s="1622"/>
      <c r="AI13" s="1622"/>
      <c r="AJ13" s="1622"/>
      <c r="AK13" s="1622"/>
      <c r="AL13" s="1622"/>
      <c r="AM13" s="1622"/>
      <c r="AN13" s="1622"/>
      <c r="AO13" s="1622"/>
      <c r="AP13" s="1622"/>
      <c r="AQ13" s="1622"/>
      <c r="AR13" s="1623"/>
    </row>
    <row r="14" spans="1:256" ht="16.5" customHeight="1" x14ac:dyDescent="0.2">
      <c r="A14" s="1372"/>
      <c r="B14" s="1373"/>
      <c r="C14" s="1374"/>
      <c r="D14" s="1375"/>
      <c r="E14" s="1376"/>
      <c r="F14" s="1376"/>
      <c r="G14" s="1634"/>
      <c r="H14" s="1626" t="s">
        <v>88</v>
      </c>
      <c r="I14" s="1616"/>
      <c r="J14" s="1616"/>
      <c r="K14" s="1616"/>
      <c r="L14" s="1616"/>
      <c r="M14" s="1616"/>
      <c r="N14" s="1616"/>
      <c r="O14" s="1616"/>
      <c r="P14" s="1616"/>
      <c r="Q14" s="1616"/>
      <c r="R14" s="1616"/>
      <c r="S14" s="1616"/>
      <c r="T14" s="1616"/>
      <c r="U14" s="1616"/>
      <c r="V14" s="1616"/>
      <c r="W14" s="1616"/>
      <c r="X14" s="1616"/>
      <c r="Y14" s="1616"/>
      <c r="Z14" s="1616"/>
      <c r="AA14" s="1616"/>
      <c r="AB14" s="1616"/>
      <c r="AC14" s="1616"/>
      <c r="AD14" s="1616"/>
      <c r="AE14" s="1616"/>
      <c r="AF14" s="1616"/>
      <c r="AG14" s="1616"/>
      <c r="AH14" s="1616"/>
      <c r="AI14" s="1616"/>
      <c r="AJ14" s="1616"/>
      <c r="AK14" s="1616"/>
      <c r="AL14" s="1616"/>
      <c r="AM14" s="1616"/>
      <c r="AN14" s="1616"/>
      <c r="AO14" s="1616"/>
      <c r="AP14" s="1616"/>
      <c r="AQ14" s="1616"/>
      <c r="AR14" s="1617"/>
    </row>
    <row r="15" spans="1:256" ht="16.5" customHeight="1" x14ac:dyDescent="0.2">
      <c r="A15" s="1372"/>
      <c r="B15" s="1373"/>
      <c r="C15" s="1374"/>
      <c r="D15" s="1375"/>
      <c r="E15" s="1376"/>
      <c r="F15" s="1376"/>
      <c r="G15" s="1634"/>
      <c r="H15" s="1626" t="s">
        <v>89</v>
      </c>
      <c r="I15" s="1616"/>
      <c r="J15" s="1616"/>
      <c r="K15" s="1616"/>
      <c r="L15" s="1616"/>
      <c r="M15" s="1616"/>
      <c r="N15" s="1616"/>
      <c r="O15" s="1616"/>
      <c r="P15" s="1616"/>
      <c r="Q15" s="1616"/>
      <c r="R15" s="1616"/>
      <c r="S15" s="1616"/>
      <c r="T15" s="1616"/>
      <c r="U15" s="1616"/>
      <c r="V15" s="1616"/>
      <c r="W15" s="1616"/>
      <c r="X15" s="1616"/>
      <c r="Y15" s="1616"/>
      <c r="Z15" s="1616"/>
      <c r="AA15" s="1616"/>
      <c r="AB15" s="1616"/>
      <c r="AC15" s="1616"/>
      <c r="AD15" s="1616"/>
      <c r="AE15" s="1616"/>
      <c r="AF15" s="1616"/>
      <c r="AG15" s="1616"/>
      <c r="AH15" s="1616"/>
      <c r="AI15" s="1616"/>
      <c r="AJ15" s="1616"/>
      <c r="AK15" s="1616"/>
      <c r="AL15" s="1616"/>
      <c r="AM15" s="1616"/>
      <c r="AN15" s="1616"/>
      <c r="AO15" s="1616"/>
      <c r="AP15" s="1616"/>
      <c r="AQ15" s="1616"/>
      <c r="AR15" s="1617"/>
    </row>
    <row r="16" spans="1:256" ht="16.5" customHeight="1" x14ac:dyDescent="0.2">
      <c r="A16" s="1414"/>
      <c r="B16" s="1415"/>
      <c r="C16" s="1415"/>
      <c r="D16" s="1625"/>
      <c r="E16" s="1417"/>
      <c r="F16" s="1417"/>
      <c r="G16" s="1417"/>
      <c r="H16" s="1618" t="s">
        <v>90</v>
      </c>
      <c r="I16" s="1619"/>
      <c r="J16" s="1619"/>
      <c r="K16" s="1619"/>
      <c r="L16" s="1619"/>
      <c r="M16" s="1619"/>
      <c r="N16" s="1619"/>
      <c r="O16" s="1619"/>
      <c r="P16" s="1619"/>
      <c r="Q16" s="1619"/>
      <c r="R16" s="1619"/>
      <c r="S16" s="1619"/>
      <c r="T16" s="1619"/>
      <c r="U16" s="1619"/>
      <c r="V16" s="1619"/>
      <c r="W16" s="1619"/>
      <c r="X16" s="1619"/>
      <c r="Y16" s="1619"/>
      <c r="Z16" s="1619"/>
      <c r="AA16" s="1619"/>
      <c r="AB16" s="1619"/>
      <c r="AC16" s="1619"/>
      <c r="AD16" s="1619"/>
      <c r="AE16" s="1619"/>
      <c r="AF16" s="1619"/>
      <c r="AG16" s="1619"/>
      <c r="AH16" s="1619"/>
      <c r="AI16" s="1619"/>
      <c r="AJ16" s="1619"/>
      <c r="AK16" s="1619"/>
      <c r="AL16" s="1619"/>
      <c r="AM16" s="1619"/>
      <c r="AN16" s="1619"/>
      <c r="AO16" s="1619"/>
      <c r="AP16" s="1619"/>
      <c r="AQ16" s="1619"/>
      <c r="AR16" s="1620"/>
    </row>
    <row r="17" spans="1:44" ht="16.5" customHeight="1" x14ac:dyDescent="0.2">
      <c r="A17" s="1414"/>
      <c r="B17" s="1415"/>
      <c r="C17" s="1415"/>
      <c r="D17" s="1625"/>
      <c r="E17" s="1417"/>
      <c r="F17" s="1417"/>
      <c r="G17" s="1417"/>
      <c r="H17" s="1615" t="s">
        <v>91</v>
      </c>
      <c r="I17" s="1616"/>
      <c r="J17" s="1616"/>
      <c r="K17" s="1616"/>
      <c r="L17" s="1616"/>
      <c r="M17" s="1616"/>
      <c r="N17" s="1616"/>
      <c r="O17" s="1616"/>
      <c r="P17" s="1616"/>
      <c r="Q17" s="1616"/>
      <c r="R17" s="1616"/>
      <c r="S17" s="1616"/>
      <c r="T17" s="1616"/>
      <c r="U17" s="1616"/>
      <c r="V17" s="1616"/>
      <c r="W17" s="1616"/>
      <c r="X17" s="1616"/>
      <c r="Y17" s="1616"/>
      <c r="Z17" s="1616"/>
      <c r="AA17" s="1616"/>
      <c r="AB17" s="1616"/>
      <c r="AC17" s="1616"/>
      <c r="AD17" s="1616"/>
      <c r="AE17" s="1616"/>
      <c r="AF17" s="1616"/>
      <c r="AG17" s="1616"/>
      <c r="AH17" s="1616"/>
      <c r="AI17" s="1616"/>
      <c r="AJ17" s="1616"/>
      <c r="AK17" s="1616"/>
      <c r="AL17" s="1616"/>
      <c r="AM17" s="1616"/>
      <c r="AN17" s="1616"/>
      <c r="AO17" s="1616"/>
      <c r="AP17" s="1616"/>
      <c r="AQ17" s="1616"/>
      <c r="AR17" s="1617"/>
    </row>
    <row r="18" spans="1:44" ht="16.5" customHeight="1" x14ac:dyDescent="0.2">
      <c r="A18" s="1372"/>
      <c r="B18" s="1373"/>
      <c r="C18" s="1374"/>
      <c r="D18" s="1375"/>
      <c r="E18" s="1376"/>
      <c r="F18" s="1376"/>
      <c r="G18" s="1634"/>
      <c r="H18" s="1624" t="s">
        <v>92</v>
      </c>
      <c r="I18" s="1622"/>
      <c r="J18" s="1622"/>
      <c r="K18" s="1622"/>
      <c r="L18" s="1622"/>
      <c r="M18" s="1622"/>
      <c r="N18" s="1622"/>
      <c r="O18" s="1622"/>
      <c r="P18" s="1622"/>
      <c r="Q18" s="1622"/>
      <c r="R18" s="1622"/>
      <c r="S18" s="1622"/>
      <c r="T18" s="1622"/>
      <c r="U18" s="1622"/>
      <c r="V18" s="1622"/>
      <c r="W18" s="1622"/>
      <c r="X18" s="1622"/>
      <c r="Y18" s="1622"/>
      <c r="Z18" s="1622"/>
      <c r="AA18" s="1622"/>
      <c r="AB18" s="1622"/>
      <c r="AC18" s="1622"/>
      <c r="AD18" s="1622"/>
      <c r="AE18" s="1622"/>
      <c r="AF18" s="1622"/>
      <c r="AG18" s="1622"/>
      <c r="AH18" s="1622"/>
      <c r="AI18" s="1622"/>
      <c r="AJ18" s="1622"/>
      <c r="AK18" s="1622"/>
      <c r="AL18" s="1622"/>
      <c r="AM18" s="1622"/>
      <c r="AN18" s="1622"/>
      <c r="AO18" s="1622"/>
      <c r="AP18" s="1622"/>
      <c r="AQ18" s="1622"/>
      <c r="AR18" s="1623"/>
    </row>
    <row r="19" spans="1:44" ht="16.5" customHeight="1" x14ac:dyDescent="0.2">
      <c r="A19" s="1372"/>
      <c r="B19" s="1373"/>
      <c r="C19" s="1374"/>
      <c r="D19" s="1375"/>
      <c r="E19" s="1376"/>
      <c r="F19" s="1376"/>
      <c r="G19" s="1634"/>
      <c r="H19" s="1624" t="s">
        <v>93</v>
      </c>
      <c r="I19" s="1622"/>
      <c r="J19" s="1622"/>
      <c r="K19" s="1622"/>
      <c r="L19" s="1622"/>
      <c r="M19" s="1622"/>
      <c r="N19" s="1622"/>
      <c r="O19" s="1622"/>
      <c r="P19" s="1622"/>
      <c r="Q19" s="1622"/>
      <c r="R19" s="1622"/>
      <c r="S19" s="1622"/>
      <c r="T19" s="1622"/>
      <c r="U19" s="1622"/>
      <c r="V19" s="1622"/>
      <c r="W19" s="1622"/>
      <c r="X19" s="1622"/>
      <c r="Y19" s="1622"/>
      <c r="Z19" s="1622"/>
      <c r="AA19" s="1622"/>
      <c r="AB19" s="1622"/>
      <c r="AC19" s="1622"/>
      <c r="AD19" s="1622"/>
      <c r="AE19" s="1622"/>
      <c r="AF19" s="1622"/>
      <c r="AG19" s="1622"/>
      <c r="AH19" s="1622"/>
      <c r="AI19" s="1622"/>
      <c r="AJ19" s="1622"/>
      <c r="AK19" s="1622"/>
      <c r="AL19" s="1622"/>
      <c r="AM19" s="1622"/>
      <c r="AN19" s="1622"/>
      <c r="AO19" s="1622"/>
      <c r="AP19" s="1622"/>
      <c r="AQ19" s="1622"/>
      <c r="AR19" s="1623"/>
    </row>
    <row r="20" spans="1:44" ht="16.5" customHeight="1" x14ac:dyDescent="0.2">
      <c r="A20" s="1372"/>
      <c r="B20" s="1373"/>
      <c r="C20" s="1374"/>
      <c r="D20" s="1375"/>
      <c r="E20" s="1376"/>
      <c r="F20" s="1376"/>
      <c r="G20" s="1634"/>
      <c r="H20" s="75" t="s">
        <v>94</v>
      </c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60"/>
    </row>
    <row r="21" spans="1:44" ht="16.5" customHeight="1" x14ac:dyDescent="0.2">
      <c r="A21" s="1372"/>
      <c r="B21" s="1373"/>
      <c r="C21" s="1374"/>
      <c r="D21" s="1375"/>
      <c r="E21" s="1376"/>
      <c r="F21" s="1376"/>
      <c r="G21" s="1634"/>
      <c r="H21" s="1635" t="s">
        <v>95</v>
      </c>
      <c r="I21" s="1636"/>
      <c r="J21" s="1636"/>
      <c r="K21" s="1636"/>
      <c r="L21" s="1636"/>
      <c r="M21" s="1636"/>
      <c r="N21" s="1636"/>
      <c r="O21" s="1636"/>
      <c r="P21" s="1636"/>
      <c r="Q21" s="1636"/>
      <c r="R21" s="1636"/>
      <c r="S21" s="1636"/>
      <c r="T21" s="1636"/>
      <c r="U21" s="1636"/>
      <c r="V21" s="1636"/>
      <c r="W21" s="1636"/>
      <c r="X21" s="1636"/>
      <c r="Y21" s="1636"/>
      <c r="Z21" s="1636"/>
      <c r="AA21" s="1636"/>
      <c r="AB21" s="1636"/>
      <c r="AC21" s="1636"/>
      <c r="AD21" s="1636"/>
      <c r="AE21" s="1636"/>
      <c r="AF21" s="1636"/>
      <c r="AG21" s="1636"/>
      <c r="AH21" s="1636"/>
      <c r="AI21" s="1636"/>
      <c r="AJ21" s="1636"/>
      <c r="AK21" s="1636"/>
      <c r="AL21" s="1636"/>
      <c r="AM21" s="1636"/>
      <c r="AN21" s="1636"/>
      <c r="AO21" s="1636"/>
      <c r="AP21" s="1636"/>
      <c r="AQ21" s="1636"/>
      <c r="AR21" s="1637"/>
    </row>
    <row r="22" spans="1:44" ht="16.5" customHeight="1" x14ac:dyDescent="0.2">
      <c r="A22" s="1372"/>
      <c r="B22" s="1373"/>
      <c r="C22" s="1374"/>
      <c r="D22" s="1375"/>
      <c r="E22" s="1376"/>
      <c r="F22" s="1376"/>
      <c r="G22" s="1634"/>
      <c r="H22" s="1626" t="s">
        <v>85</v>
      </c>
      <c r="I22" s="1616"/>
      <c r="J22" s="1616"/>
      <c r="K22" s="1616"/>
      <c r="L22" s="1616"/>
      <c r="M22" s="1616"/>
      <c r="N22" s="1616"/>
      <c r="O22" s="1616"/>
      <c r="P22" s="1616"/>
      <c r="Q22" s="1616"/>
      <c r="R22" s="1616"/>
      <c r="S22" s="1616"/>
      <c r="T22" s="1616"/>
      <c r="U22" s="1616"/>
      <c r="V22" s="1616"/>
      <c r="W22" s="1616"/>
      <c r="X22" s="1616"/>
      <c r="Y22" s="1616"/>
      <c r="Z22" s="1616"/>
      <c r="AA22" s="1616"/>
      <c r="AB22" s="1616"/>
      <c r="AC22" s="1616"/>
      <c r="AD22" s="1616"/>
      <c r="AE22" s="1616"/>
      <c r="AF22" s="1616"/>
      <c r="AG22" s="1616"/>
      <c r="AH22" s="1616"/>
      <c r="AI22" s="1616"/>
      <c r="AJ22" s="1616"/>
      <c r="AK22" s="1616"/>
      <c r="AL22" s="1616"/>
      <c r="AM22" s="1616"/>
      <c r="AN22" s="1616"/>
      <c r="AO22" s="1616"/>
      <c r="AP22" s="1616"/>
      <c r="AQ22" s="1616"/>
      <c r="AR22" s="1617"/>
    </row>
    <row r="23" spans="1:44" ht="16.5" customHeight="1" x14ac:dyDescent="0.2">
      <c r="A23" s="1414"/>
      <c r="B23" s="1415"/>
      <c r="C23" s="1415"/>
      <c r="D23" s="1625"/>
      <c r="E23" s="1417"/>
      <c r="F23" s="1417"/>
      <c r="G23" s="1417"/>
      <c r="H23" s="1626" t="s">
        <v>86</v>
      </c>
      <c r="I23" s="1616"/>
      <c r="J23" s="1616"/>
      <c r="K23" s="1616"/>
      <c r="L23" s="1616"/>
      <c r="M23" s="1616"/>
      <c r="N23" s="1616"/>
      <c r="O23" s="1616"/>
      <c r="P23" s="1616"/>
      <c r="Q23" s="1616"/>
      <c r="R23" s="1616"/>
      <c r="S23" s="1616"/>
      <c r="T23" s="1616"/>
      <c r="U23" s="1616"/>
      <c r="V23" s="1616"/>
      <c r="W23" s="1616"/>
      <c r="X23" s="1616"/>
      <c r="Y23" s="1616"/>
      <c r="Z23" s="1616"/>
      <c r="AA23" s="1616"/>
      <c r="AB23" s="1616"/>
      <c r="AC23" s="1616"/>
      <c r="AD23" s="1616"/>
      <c r="AE23" s="1616"/>
      <c r="AF23" s="1616"/>
      <c r="AG23" s="1616"/>
      <c r="AH23" s="1616"/>
      <c r="AI23" s="1616"/>
      <c r="AJ23" s="1616"/>
      <c r="AK23" s="1616"/>
      <c r="AL23" s="1616"/>
      <c r="AM23" s="1616"/>
      <c r="AN23" s="1616"/>
      <c r="AO23" s="1616"/>
      <c r="AP23" s="1616"/>
      <c r="AQ23" s="1616"/>
      <c r="AR23" s="1617"/>
    </row>
    <row r="24" spans="1:44" ht="16.5" customHeight="1" x14ac:dyDescent="0.2">
      <c r="A24" s="1602"/>
      <c r="B24" s="1603"/>
      <c r="C24" s="1603"/>
      <c r="D24" s="1631"/>
      <c r="E24" s="1603"/>
      <c r="F24" s="1603"/>
      <c r="G24" s="1603"/>
      <c r="H24" s="1624" t="s">
        <v>87</v>
      </c>
      <c r="I24" s="1622"/>
      <c r="J24" s="1622"/>
      <c r="K24" s="1622"/>
      <c r="L24" s="1622"/>
      <c r="M24" s="1622"/>
      <c r="N24" s="1622"/>
      <c r="O24" s="1622"/>
      <c r="P24" s="1622"/>
      <c r="Q24" s="1622"/>
      <c r="R24" s="1622"/>
      <c r="S24" s="1622"/>
      <c r="T24" s="1622"/>
      <c r="U24" s="1622"/>
      <c r="V24" s="1622"/>
      <c r="W24" s="1622"/>
      <c r="X24" s="1622"/>
      <c r="Y24" s="1622"/>
      <c r="Z24" s="1622"/>
      <c r="AA24" s="1622"/>
      <c r="AB24" s="1622"/>
      <c r="AC24" s="1622"/>
      <c r="AD24" s="1622"/>
      <c r="AE24" s="1622"/>
      <c r="AF24" s="1622"/>
      <c r="AG24" s="1622"/>
      <c r="AH24" s="1622"/>
      <c r="AI24" s="1622"/>
      <c r="AJ24" s="1622"/>
      <c r="AK24" s="1622"/>
      <c r="AL24" s="1622"/>
      <c r="AM24" s="1622"/>
      <c r="AN24" s="1622"/>
      <c r="AO24" s="1622"/>
      <c r="AP24" s="1622"/>
      <c r="AQ24" s="1622"/>
      <c r="AR24" s="1623"/>
    </row>
    <row r="25" spans="1:44" ht="16.5" customHeight="1" x14ac:dyDescent="0.2">
      <c r="A25" s="1372"/>
      <c r="B25" s="1373"/>
      <c r="C25" s="1374"/>
      <c r="D25" s="1375"/>
      <c r="E25" s="1376"/>
      <c r="F25" s="1376"/>
      <c r="G25" s="1634"/>
      <c r="H25" s="1626" t="s">
        <v>88</v>
      </c>
      <c r="I25" s="1616"/>
      <c r="J25" s="1616"/>
      <c r="K25" s="1616"/>
      <c r="L25" s="1616"/>
      <c r="M25" s="1616"/>
      <c r="N25" s="1616"/>
      <c r="O25" s="1616"/>
      <c r="P25" s="1616"/>
      <c r="Q25" s="1616"/>
      <c r="R25" s="1616"/>
      <c r="S25" s="1616"/>
      <c r="T25" s="1616"/>
      <c r="U25" s="1616"/>
      <c r="V25" s="1616"/>
      <c r="W25" s="1616"/>
      <c r="X25" s="1616"/>
      <c r="Y25" s="1616"/>
      <c r="Z25" s="1616"/>
      <c r="AA25" s="1616"/>
      <c r="AB25" s="1616"/>
      <c r="AC25" s="1616"/>
      <c r="AD25" s="1616"/>
      <c r="AE25" s="1616"/>
      <c r="AF25" s="1616"/>
      <c r="AG25" s="1616"/>
      <c r="AH25" s="1616"/>
      <c r="AI25" s="1616"/>
      <c r="AJ25" s="1616"/>
      <c r="AK25" s="1616"/>
      <c r="AL25" s="1616"/>
      <c r="AM25" s="1616"/>
      <c r="AN25" s="1616"/>
      <c r="AO25" s="1616"/>
      <c r="AP25" s="1616"/>
      <c r="AQ25" s="1616"/>
      <c r="AR25" s="1617"/>
    </row>
    <row r="26" spans="1:44" ht="16.5" customHeight="1" x14ac:dyDescent="0.2">
      <c r="A26" s="1372"/>
      <c r="B26" s="1373"/>
      <c r="C26" s="1374"/>
      <c r="D26" s="1375"/>
      <c r="E26" s="1376"/>
      <c r="F26" s="1376"/>
      <c r="G26" s="1634"/>
      <c r="H26" s="1626" t="s">
        <v>89</v>
      </c>
      <c r="I26" s="1616"/>
      <c r="J26" s="1616"/>
      <c r="K26" s="1616"/>
      <c r="L26" s="1616"/>
      <c r="M26" s="1616"/>
      <c r="N26" s="1616"/>
      <c r="O26" s="1616"/>
      <c r="P26" s="1616"/>
      <c r="Q26" s="1616"/>
      <c r="R26" s="1616"/>
      <c r="S26" s="1616"/>
      <c r="T26" s="1616"/>
      <c r="U26" s="1616"/>
      <c r="V26" s="1616"/>
      <c r="W26" s="1616"/>
      <c r="X26" s="1616"/>
      <c r="Y26" s="1616"/>
      <c r="Z26" s="1616"/>
      <c r="AA26" s="1616"/>
      <c r="AB26" s="1616"/>
      <c r="AC26" s="1616"/>
      <c r="AD26" s="1616"/>
      <c r="AE26" s="1616"/>
      <c r="AF26" s="1616"/>
      <c r="AG26" s="1616"/>
      <c r="AH26" s="1616"/>
      <c r="AI26" s="1616"/>
      <c r="AJ26" s="1616"/>
      <c r="AK26" s="1616"/>
      <c r="AL26" s="1616"/>
      <c r="AM26" s="1616"/>
      <c r="AN26" s="1616"/>
      <c r="AO26" s="1616"/>
      <c r="AP26" s="1616"/>
      <c r="AQ26" s="1616"/>
      <c r="AR26" s="1617"/>
    </row>
    <row r="27" spans="1:44" ht="16.5" customHeight="1" x14ac:dyDescent="0.2">
      <c r="A27" s="1372"/>
      <c r="B27" s="1373"/>
      <c r="C27" s="1374"/>
      <c r="D27" s="1375"/>
      <c r="E27" s="1376"/>
      <c r="F27" s="1376"/>
      <c r="G27" s="1634"/>
      <c r="H27" s="1618" t="s">
        <v>90</v>
      </c>
      <c r="I27" s="1619"/>
      <c r="J27" s="1619"/>
      <c r="K27" s="1619"/>
      <c r="L27" s="1619"/>
      <c r="M27" s="1619"/>
      <c r="N27" s="1619"/>
      <c r="O27" s="1619"/>
      <c r="P27" s="1619"/>
      <c r="Q27" s="1619"/>
      <c r="R27" s="1619"/>
      <c r="S27" s="1619"/>
      <c r="T27" s="1619"/>
      <c r="U27" s="1619"/>
      <c r="V27" s="1619"/>
      <c r="W27" s="1619"/>
      <c r="X27" s="1619"/>
      <c r="Y27" s="1619"/>
      <c r="Z27" s="1619"/>
      <c r="AA27" s="1619"/>
      <c r="AB27" s="1619"/>
      <c r="AC27" s="1619"/>
      <c r="AD27" s="1619"/>
      <c r="AE27" s="1619"/>
      <c r="AF27" s="1619"/>
      <c r="AG27" s="1619"/>
      <c r="AH27" s="1619"/>
      <c r="AI27" s="1619"/>
      <c r="AJ27" s="1619"/>
      <c r="AK27" s="1619"/>
      <c r="AL27" s="1619"/>
      <c r="AM27" s="1619"/>
      <c r="AN27" s="1619"/>
      <c r="AO27" s="1619"/>
      <c r="AP27" s="1619"/>
      <c r="AQ27" s="1619"/>
      <c r="AR27" s="1620"/>
    </row>
    <row r="28" spans="1:44" ht="16.5" customHeight="1" x14ac:dyDescent="0.2">
      <c r="A28" s="1372"/>
      <c r="B28" s="1373"/>
      <c r="C28" s="1374"/>
      <c r="D28" s="1375"/>
      <c r="E28" s="1376"/>
      <c r="F28" s="1376"/>
      <c r="G28" s="1634"/>
      <c r="H28" s="1615" t="s">
        <v>91</v>
      </c>
      <c r="I28" s="1616"/>
      <c r="J28" s="1616"/>
      <c r="K28" s="1616"/>
      <c r="L28" s="1616"/>
      <c r="M28" s="1616"/>
      <c r="N28" s="1616"/>
      <c r="O28" s="1616"/>
      <c r="P28" s="1616"/>
      <c r="Q28" s="1616"/>
      <c r="R28" s="1616"/>
      <c r="S28" s="1616"/>
      <c r="T28" s="1616"/>
      <c r="U28" s="1616"/>
      <c r="V28" s="1616"/>
      <c r="W28" s="1616"/>
      <c r="X28" s="1616"/>
      <c r="Y28" s="1616"/>
      <c r="Z28" s="1616"/>
      <c r="AA28" s="1616"/>
      <c r="AB28" s="1616"/>
      <c r="AC28" s="1616"/>
      <c r="AD28" s="1616"/>
      <c r="AE28" s="1616"/>
      <c r="AF28" s="1616"/>
      <c r="AG28" s="1616"/>
      <c r="AH28" s="1616"/>
      <c r="AI28" s="1616"/>
      <c r="AJ28" s="1616"/>
      <c r="AK28" s="1616"/>
      <c r="AL28" s="1616"/>
      <c r="AM28" s="1616"/>
      <c r="AN28" s="1616"/>
      <c r="AO28" s="1616"/>
      <c r="AP28" s="1616"/>
      <c r="AQ28" s="1616"/>
      <c r="AR28" s="1617"/>
    </row>
    <row r="29" spans="1:44" ht="16.5" customHeight="1" x14ac:dyDescent="0.2">
      <c r="A29" s="1372"/>
      <c r="B29" s="1373"/>
      <c r="C29" s="1374"/>
      <c r="D29" s="1375"/>
      <c r="E29" s="1376"/>
      <c r="F29" s="1376"/>
      <c r="G29" s="1634"/>
      <c r="H29" s="1624" t="s">
        <v>92</v>
      </c>
      <c r="I29" s="1622"/>
      <c r="J29" s="1622"/>
      <c r="K29" s="1622"/>
      <c r="L29" s="1622"/>
      <c r="M29" s="1622"/>
      <c r="N29" s="1622"/>
      <c r="O29" s="1622"/>
      <c r="P29" s="1622"/>
      <c r="Q29" s="1622"/>
      <c r="R29" s="1622"/>
      <c r="S29" s="1622"/>
      <c r="T29" s="1622"/>
      <c r="U29" s="1622"/>
      <c r="V29" s="1622"/>
      <c r="W29" s="1622"/>
      <c r="X29" s="1622"/>
      <c r="Y29" s="1622"/>
      <c r="Z29" s="1622"/>
      <c r="AA29" s="1622"/>
      <c r="AB29" s="1622"/>
      <c r="AC29" s="1622"/>
      <c r="AD29" s="1622"/>
      <c r="AE29" s="1622"/>
      <c r="AF29" s="1622"/>
      <c r="AG29" s="1622"/>
      <c r="AH29" s="1622"/>
      <c r="AI29" s="1622"/>
      <c r="AJ29" s="1622"/>
      <c r="AK29" s="1622"/>
      <c r="AL29" s="1622"/>
      <c r="AM29" s="1622"/>
      <c r="AN29" s="1622"/>
      <c r="AO29" s="1622"/>
      <c r="AP29" s="1622"/>
      <c r="AQ29" s="1622"/>
      <c r="AR29" s="1623"/>
    </row>
    <row r="30" spans="1:44" ht="16.5" customHeight="1" x14ac:dyDescent="0.2">
      <c r="A30" s="1372"/>
      <c r="B30" s="1373"/>
      <c r="C30" s="1374"/>
      <c r="D30" s="1375"/>
      <c r="E30" s="1376"/>
      <c r="F30" s="1376"/>
      <c r="G30" s="1634"/>
      <c r="H30" s="1624" t="s">
        <v>96</v>
      </c>
      <c r="I30" s="1622"/>
      <c r="J30" s="1622"/>
      <c r="K30" s="1622"/>
      <c r="L30" s="1622"/>
      <c r="M30" s="1622"/>
      <c r="N30" s="1622"/>
      <c r="O30" s="1622"/>
      <c r="P30" s="1622"/>
      <c r="Q30" s="1622"/>
      <c r="R30" s="1622"/>
      <c r="S30" s="1622"/>
      <c r="T30" s="1622"/>
      <c r="U30" s="1622"/>
      <c r="V30" s="1622"/>
      <c r="W30" s="1622"/>
      <c r="X30" s="1622"/>
      <c r="Y30" s="1622"/>
      <c r="Z30" s="1622"/>
      <c r="AA30" s="1622"/>
      <c r="AB30" s="1622"/>
      <c r="AC30" s="1622"/>
      <c r="AD30" s="1622"/>
      <c r="AE30" s="1622"/>
      <c r="AF30" s="1622"/>
      <c r="AG30" s="1622"/>
      <c r="AH30" s="1622"/>
      <c r="AI30" s="1622"/>
      <c r="AJ30" s="1622"/>
      <c r="AK30" s="1622"/>
      <c r="AL30" s="1622"/>
      <c r="AM30" s="1622"/>
      <c r="AN30" s="1622"/>
      <c r="AO30" s="1622"/>
      <c r="AP30" s="1622"/>
      <c r="AQ30" s="1622"/>
      <c r="AR30" s="1623"/>
    </row>
    <row r="31" spans="1:44" ht="16.5" customHeight="1" x14ac:dyDescent="0.2">
      <c r="A31" s="1414"/>
      <c r="B31" s="1415"/>
      <c r="C31" s="1415"/>
      <c r="D31" s="1625"/>
      <c r="E31" s="1417"/>
      <c r="F31" s="1417"/>
      <c r="G31" s="1417"/>
      <c r="H31" s="75" t="s">
        <v>97</v>
      </c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6"/>
    </row>
    <row r="32" spans="1:44" ht="16.5" customHeight="1" x14ac:dyDescent="0.2">
      <c r="A32" s="1372"/>
      <c r="B32" s="1373"/>
      <c r="C32" s="1374"/>
      <c r="D32" s="1375"/>
      <c r="E32" s="1376"/>
      <c r="F32" s="1376"/>
      <c r="G32" s="1634"/>
      <c r="H32" s="1635" t="s">
        <v>98</v>
      </c>
      <c r="I32" s="1636"/>
      <c r="J32" s="1636"/>
      <c r="K32" s="1636"/>
      <c r="L32" s="1636"/>
      <c r="M32" s="1636"/>
      <c r="N32" s="1636"/>
      <c r="O32" s="1636"/>
      <c r="P32" s="1636"/>
      <c r="Q32" s="1636"/>
      <c r="R32" s="1636"/>
      <c r="S32" s="1636"/>
      <c r="T32" s="1636"/>
      <c r="U32" s="1636"/>
      <c r="V32" s="1636"/>
      <c r="W32" s="1636"/>
      <c r="X32" s="1636"/>
      <c r="Y32" s="1636"/>
      <c r="Z32" s="1636"/>
      <c r="AA32" s="1636"/>
      <c r="AB32" s="1636"/>
      <c r="AC32" s="1636"/>
      <c r="AD32" s="1636"/>
      <c r="AE32" s="1636"/>
      <c r="AF32" s="1636"/>
      <c r="AG32" s="1636"/>
      <c r="AH32" s="1636"/>
      <c r="AI32" s="1636"/>
      <c r="AJ32" s="1636"/>
      <c r="AK32" s="1636"/>
      <c r="AL32" s="1636"/>
      <c r="AM32" s="1636"/>
      <c r="AN32" s="1636"/>
      <c r="AO32" s="1636"/>
      <c r="AP32" s="1636"/>
      <c r="AQ32" s="1636"/>
      <c r="AR32" s="1637"/>
    </row>
    <row r="33" spans="1:44" ht="16.5" customHeight="1" x14ac:dyDescent="0.2">
      <c r="A33" s="1372"/>
      <c r="B33" s="1373"/>
      <c r="C33" s="1374"/>
      <c r="D33" s="1375"/>
      <c r="E33" s="1376"/>
      <c r="F33" s="1376"/>
      <c r="G33" s="1634"/>
      <c r="H33" s="1626" t="s">
        <v>85</v>
      </c>
      <c r="I33" s="1616"/>
      <c r="J33" s="1616"/>
      <c r="K33" s="1616"/>
      <c r="L33" s="1616"/>
      <c r="M33" s="1616"/>
      <c r="N33" s="1616"/>
      <c r="O33" s="1616"/>
      <c r="P33" s="1616"/>
      <c r="Q33" s="1616"/>
      <c r="R33" s="1616"/>
      <c r="S33" s="1616"/>
      <c r="T33" s="1616"/>
      <c r="U33" s="1616"/>
      <c r="V33" s="1616"/>
      <c r="W33" s="1616"/>
      <c r="X33" s="1616"/>
      <c r="Y33" s="1616"/>
      <c r="Z33" s="1616"/>
      <c r="AA33" s="1616"/>
      <c r="AB33" s="1616"/>
      <c r="AC33" s="1616"/>
      <c r="AD33" s="1616"/>
      <c r="AE33" s="1616"/>
      <c r="AF33" s="1616"/>
      <c r="AG33" s="1616"/>
      <c r="AH33" s="1616"/>
      <c r="AI33" s="1616"/>
      <c r="AJ33" s="1616"/>
      <c r="AK33" s="1616"/>
      <c r="AL33" s="1616"/>
      <c r="AM33" s="1616"/>
      <c r="AN33" s="1616"/>
      <c r="AO33" s="1616"/>
      <c r="AP33" s="1616"/>
      <c r="AQ33" s="1616"/>
      <c r="AR33" s="1617"/>
    </row>
    <row r="34" spans="1:44" ht="16.5" customHeight="1" x14ac:dyDescent="0.2">
      <c r="A34" s="1372"/>
      <c r="B34" s="1373"/>
      <c r="C34" s="1374"/>
      <c r="D34" s="1375"/>
      <c r="E34" s="1376"/>
      <c r="F34" s="1376"/>
      <c r="G34" s="1634"/>
      <c r="H34" s="1626" t="s">
        <v>86</v>
      </c>
      <c r="I34" s="1616"/>
      <c r="J34" s="1616"/>
      <c r="K34" s="1616"/>
      <c r="L34" s="1616"/>
      <c r="M34" s="1616"/>
      <c r="N34" s="1616"/>
      <c r="O34" s="1616"/>
      <c r="P34" s="1616"/>
      <c r="Q34" s="1616"/>
      <c r="R34" s="1616"/>
      <c r="S34" s="1616"/>
      <c r="T34" s="1616"/>
      <c r="U34" s="1616"/>
      <c r="V34" s="1616"/>
      <c r="W34" s="1616"/>
      <c r="X34" s="1616"/>
      <c r="Y34" s="1616"/>
      <c r="Z34" s="1616"/>
      <c r="AA34" s="1616"/>
      <c r="AB34" s="1616"/>
      <c r="AC34" s="1616"/>
      <c r="AD34" s="1616"/>
      <c r="AE34" s="1616"/>
      <c r="AF34" s="1616"/>
      <c r="AG34" s="1616"/>
      <c r="AH34" s="1616"/>
      <c r="AI34" s="1616"/>
      <c r="AJ34" s="1616"/>
      <c r="AK34" s="1616"/>
      <c r="AL34" s="1616"/>
      <c r="AM34" s="1616"/>
      <c r="AN34" s="1616"/>
      <c r="AO34" s="1616"/>
      <c r="AP34" s="1616"/>
      <c r="AQ34" s="1616"/>
      <c r="AR34" s="1617"/>
    </row>
    <row r="35" spans="1:44" ht="16.5" customHeight="1" x14ac:dyDescent="0.2">
      <c r="A35" s="1372"/>
      <c r="B35" s="1373"/>
      <c r="C35" s="1374"/>
      <c r="D35" s="1375"/>
      <c r="E35" s="1376"/>
      <c r="F35" s="1376"/>
      <c r="G35" s="1634"/>
      <c r="H35" s="1624" t="s">
        <v>87</v>
      </c>
      <c r="I35" s="1622"/>
      <c r="J35" s="1622"/>
      <c r="K35" s="1622"/>
      <c r="L35" s="1622"/>
      <c r="M35" s="1622"/>
      <c r="N35" s="1622"/>
      <c r="O35" s="1622"/>
      <c r="P35" s="1622"/>
      <c r="Q35" s="1622"/>
      <c r="R35" s="1622"/>
      <c r="S35" s="1622"/>
      <c r="T35" s="1622"/>
      <c r="U35" s="1622"/>
      <c r="V35" s="1622"/>
      <c r="W35" s="1622"/>
      <c r="X35" s="1622"/>
      <c r="Y35" s="1622"/>
      <c r="Z35" s="1622"/>
      <c r="AA35" s="1622"/>
      <c r="AB35" s="1622"/>
      <c r="AC35" s="1622"/>
      <c r="AD35" s="1622"/>
      <c r="AE35" s="1622"/>
      <c r="AF35" s="1622"/>
      <c r="AG35" s="1622"/>
      <c r="AH35" s="1622"/>
      <c r="AI35" s="1622"/>
      <c r="AJ35" s="1622"/>
      <c r="AK35" s="1622"/>
      <c r="AL35" s="1622"/>
      <c r="AM35" s="1622"/>
      <c r="AN35" s="1622"/>
      <c r="AO35" s="1622"/>
      <c r="AP35" s="1622"/>
      <c r="AQ35" s="1622"/>
      <c r="AR35" s="1623"/>
    </row>
    <row r="36" spans="1:44" ht="16.5" customHeight="1" x14ac:dyDescent="0.2">
      <c r="A36" s="1372"/>
      <c r="B36" s="1373"/>
      <c r="C36" s="1374"/>
      <c r="D36" s="1375"/>
      <c r="E36" s="1376"/>
      <c r="F36" s="1376"/>
      <c r="G36" s="1634"/>
      <c r="H36" s="1626" t="s">
        <v>88</v>
      </c>
      <c r="I36" s="1616"/>
      <c r="J36" s="1616"/>
      <c r="K36" s="1616"/>
      <c r="L36" s="1616"/>
      <c r="M36" s="1616"/>
      <c r="N36" s="1616"/>
      <c r="O36" s="1616"/>
      <c r="P36" s="1616"/>
      <c r="Q36" s="1616"/>
      <c r="R36" s="1616"/>
      <c r="S36" s="1616"/>
      <c r="T36" s="1616"/>
      <c r="U36" s="1616"/>
      <c r="V36" s="1616"/>
      <c r="W36" s="1616"/>
      <c r="X36" s="1616"/>
      <c r="Y36" s="1616"/>
      <c r="Z36" s="1616"/>
      <c r="AA36" s="1616"/>
      <c r="AB36" s="1616"/>
      <c r="AC36" s="1616"/>
      <c r="AD36" s="1616"/>
      <c r="AE36" s="1616"/>
      <c r="AF36" s="1616"/>
      <c r="AG36" s="1616"/>
      <c r="AH36" s="1616"/>
      <c r="AI36" s="1616"/>
      <c r="AJ36" s="1616"/>
      <c r="AK36" s="1616"/>
      <c r="AL36" s="1616"/>
      <c r="AM36" s="1616"/>
      <c r="AN36" s="1616"/>
      <c r="AO36" s="1616"/>
      <c r="AP36" s="1616"/>
      <c r="AQ36" s="1616"/>
      <c r="AR36" s="1617"/>
    </row>
    <row r="37" spans="1:44" ht="16.5" customHeight="1" x14ac:dyDescent="0.2">
      <c r="A37" s="1372"/>
      <c r="B37" s="1373"/>
      <c r="C37" s="1374"/>
      <c r="D37" s="1375"/>
      <c r="E37" s="1376"/>
      <c r="F37" s="1376"/>
      <c r="G37" s="1634"/>
      <c r="H37" s="1626" t="s">
        <v>89</v>
      </c>
      <c r="I37" s="1616"/>
      <c r="J37" s="1616"/>
      <c r="K37" s="1616"/>
      <c r="L37" s="1616"/>
      <c r="M37" s="1616"/>
      <c r="N37" s="1616"/>
      <c r="O37" s="1616"/>
      <c r="P37" s="1616"/>
      <c r="Q37" s="1616"/>
      <c r="R37" s="1616"/>
      <c r="S37" s="1616"/>
      <c r="T37" s="1616"/>
      <c r="U37" s="1616"/>
      <c r="V37" s="1616"/>
      <c r="W37" s="1616"/>
      <c r="X37" s="1616"/>
      <c r="Y37" s="1616"/>
      <c r="Z37" s="1616"/>
      <c r="AA37" s="1616"/>
      <c r="AB37" s="1616"/>
      <c r="AC37" s="1616"/>
      <c r="AD37" s="1616"/>
      <c r="AE37" s="1616"/>
      <c r="AF37" s="1616"/>
      <c r="AG37" s="1616"/>
      <c r="AH37" s="1616"/>
      <c r="AI37" s="1616"/>
      <c r="AJ37" s="1616"/>
      <c r="AK37" s="1616"/>
      <c r="AL37" s="1616"/>
      <c r="AM37" s="1616"/>
      <c r="AN37" s="1616"/>
      <c r="AO37" s="1616"/>
      <c r="AP37" s="1616"/>
      <c r="AQ37" s="1616"/>
      <c r="AR37" s="1617"/>
    </row>
    <row r="38" spans="1:44" ht="16.5" customHeight="1" x14ac:dyDescent="0.2">
      <c r="A38" s="1372"/>
      <c r="B38" s="1373"/>
      <c r="C38" s="1374"/>
      <c r="D38" s="1375"/>
      <c r="E38" s="1376"/>
      <c r="F38" s="1376"/>
      <c r="G38" s="1634"/>
      <c r="H38" s="1618" t="s">
        <v>90</v>
      </c>
      <c r="I38" s="1619"/>
      <c r="J38" s="1619"/>
      <c r="K38" s="1619"/>
      <c r="L38" s="1619"/>
      <c r="M38" s="1619"/>
      <c r="N38" s="1619"/>
      <c r="O38" s="1619"/>
      <c r="P38" s="1619"/>
      <c r="Q38" s="1619"/>
      <c r="R38" s="1619"/>
      <c r="S38" s="1619"/>
      <c r="T38" s="1619"/>
      <c r="U38" s="1619"/>
      <c r="V38" s="1619"/>
      <c r="W38" s="1619"/>
      <c r="X38" s="1619"/>
      <c r="Y38" s="1619"/>
      <c r="Z38" s="1619"/>
      <c r="AA38" s="1619"/>
      <c r="AB38" s="1619"/>
      <c r="AC38" s="1619"/>
      <c r="AD38" s="1619"/>
      <c r="AE38" s="1619"/>
      <c r="AF38" s="1619"/>
      <c r="AG38" s="1619"/>
      <c r="AH38" s="1619"/>
      <c r="AI38" s="1619"/>
      <c r="AJ38" s="1619"/>
      <c r="AK38" s="1619"/>
      <c r="AL38" s="1619"/>
      <c r="AM38" s="1619"/>
      <c r="AN38" s="1619"/>
      <c r="AO38" s="1619"/>
      <c r="AP38" s="1619"/>
      <c r="AQ38" s="1619"/>
      <c r="AR38" s="1620"/>
    </row>
    <row r="39" spans="1:44" ht="16.5" customHeight="1" x14ac:dyDescent="0.2">
      <c r="A39" s="1414"/>
      <c r="B39" s="1415"/>
      <c r="C39" s="1415"/>
      <c r="D39" s="1625"/>
      <c r="E39" s="1417"/>
      <c r="F39" s="1417"/>
      <c r="G39" s="1417"/>
      <c r="H39" s="1615" t="s">
        <v>44</v>
      </c>
      <c r="I39" s="1616"/>
      <c r="J39" s="1616"/>
      <c r="K39" s="1616"/>
      <c r="L39" s="1616"/>
      <c r="M39" s="1616"/>
      <c r="N39" s="1616"/>
      <c r="O39" s="1616"/>
      <c r="P39" s="1616"/>
      <c r="Q39" s="1616"/>
      <c r="R39" s="1616"/>
      <c r="S39" s="1616"/>
      <c r="T39" s="1616"/>
      <c r="U39" s="1616"/>
      <c r="V39" s="1616"/>
      <c r="W39" s="1616"/>
      <c r="X39" s="1616"/>
      <c r="Y39" s="1616"/>
      <c r="Z39" s="1616"/>
      <c r="AA39" s="1616"/>
      <c r="AB39" s="1616"/>
      <c r="AC39" s="1616"/>
      <c r="AD39" s="1616"/>
      <c r="AE39" s="1616"/>
      <c r="AF39" s="1616"/>
      <c r="AG39" s="1616"/>
      <c r="AH39" s="1616"/>
      <c r="AI39" s="1616"/>
      <c r="AJ39" s="1616"/>
      <c r="AK39" s="1616"/>
      <c r="AL39" s="1616"/>
      <c r="AM39" s="1616"/>
      <c r="AN39" s="1616"/>
      <c r="AO39" s="1616"/>
      <c r="AP39" s="1616"/>
      <c r="AQ39" s="1616"/>
      <c r="AR39" s="1617"/>
    </row>
    <row r="40" spans="1:44" ht="16.5" customHeight="1" x14ac:dyDescent="0.2">
      <c r="A40" s="1414"/>
      <c r="B40" s="1415"/>
      <c r="C40" s="1415"/>
      <c r="D40" s="1625"/>
      <c r="E40" s="1417"/>
      <c r="F40" s="1417"/>
      <c r="G40" s="1417"/>
      <c r="H40" s="1624" t="s">
        <v>92</v>
      </c>
      <c r="I40" s="1622"/>
      <c r="J40" s="1622"/>
      <c r="K40" s="1622"/>
      <c r="L40" s="1622"/>
      <c r="M40" s="1622"/>
      <c r="N40" s="1622"/>
      <c r="O40" s="1622"/>
      <c r="P40" s="1622"/>
      <c r="Q40" s="1622"/>
      <c r="R40" s="1622"/>
      <c r="S40" s="1622"/>
      <c r="T40" s="1622"/>
      <c r="U40" s="1622"/>
      <c r="V40" s="1622"/>
      <c r="W40" s="1622"/>
      <c r="X40" s="1622"/>
      <c r="Y40" s="1622"/>
      <c r="Z40" s="1622"/>
      <c r="AA40" s="1622"/>
      <c r="AB40" s="1622"/>
      <c r="AC40" s="1622"/>
      <c r="AD40" s="1622"/>
      <c r="AE40" s="1622"/>
      <c r="AF40" s="1622"/>
      <c r="AG40" s="1622"/>
      <c r="AH40" s="1622"/>
      <c r="AI40" s="1622"/>
      <c r="AJ40" s="1622"/>
      <c r="AK40" s="1622"/>
      <c r="AL40" s="1622"/>
      <c r="AM40" s="1622"/>
      <c r="AN40" s="1622"/>
      <c r="AO40" s="1622"/>
      <c r="AP40" s="1622"/>
      <c r="AQ40" s="1622"/>
      <c r="AR40" s="1623"/>
    </row>
    <row r="41" spans="1:44" ht="16.5" customHeight="1" x14ac:dyDescent="0.2">
      <c r="A41" s="1372"/>
      <c r="B41" s="1373"/>
      <c r="C41" s="1374"/>
      <c r="D41" s="1375"/>
      <c r="E41" s="1376"/>
      <c r="F41" s="1376"/>
      <c r="G41" s="1634"/>
      <c r="H41" s="1624" t="s">
        <v>96</v>
      </c>
      <c r="I41" s="1622"/>
      <c r="J41" s="1622"/>
      <c r="K41" s="1622"/>
      <c r="L41" s="1622"/>
      <c r="M41" s="1622"/>
      <c r="N41" s="1622"/>
      <c r="O41" s="1622"/>
      <c r="P41" s="1622"/>
      <c r="Q41" s="1622"/>
      <c r="R41" s="1622"/>
      <c r="S41" s="1622"/>
      <c r="T41" s="1622"/>
      <c r="U41" s="1622"/>
      <c r="V41" s="1622"/>
      <c r="W41" s="1622"/>
      <c r="X41" s="1622"/>
      <c r="Y41" s="1622"/>
      <c r="Z41" s="1622"/>
      <c r="AA41" s="1622"/>
      <c r="AB41" s="1622"/>
      <c r="AC41" s="1622"/>
      <c r="AD41" s="1622"/>
      <c r="AE41" s="1622"/>
      <c r="AF41" s="1622"/>
      <c r="AG41" s="1622"/>
      <c r="AH41" s="1622"/>
      <c r="AI41" s="1622"/>
      <c r="AJ41" s="1622"/>
      <c r="AK41" s="1622"/>
      <c r="AL41" s="1622"/>
      <c r="AM41" s="1622"/>
      <c r="AN41" s="1622"/>
      <c r="AO41" s="1622"/>
      <c r="AP41" s="1622"/>
      <c r="AQ41" s="1622"/>
      <c r="AR41" s="1623"/>
    </row>
    <row r="42" spans="1:44" ht="16.5" customHeight="1" x14ac:dyDescent="0.2">
      <c r="A42" s="1372"/>
      <c r="B42" s="1373"/>
      <c r="C42" s="1374"/>
      <c r="D42" s="1375"/>
      <c r="E42" s="1376"/>
      <c r="F42" s="1376"/>
      <c r="G42" s="1634"/>
      <c r="H42" s="75" t="s">
        <v>99</v>
      </c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  <c r="AP42" s="74"/>
      <c r="AQ42" s="74"/>
      <c r="AR42" s="76"/>
    </row>
    <row r="43" spans="1:44" ht="16.5" customHeight="1" x14ac:dyDescent="0.2">
      <c r="A43" s="1372"/>
      <c r="B43" s="1373"/>
      <c r="C43" s="1374"/>
      <c r="D43" s="1375"/>
      <c r="E43" s="1376"/>
      <c r="F43" s="1376"/>
      <c r="G43" s="1634"/>
      <c r="H43" s="1627" t="s">
        <v>100</v>
      </c>
      <c r="I43" s="1628"/>
      <c r="J43" s="1628"/>
      <c r="K43" s="1628"/>
      <c r="L43" s="1628"/>
      <c r="M43" s="1628"/>
      <c r="N43" s="1628"/>
      <c r="O43" s="1628"/>
      <c r="P43" s="1628"/>
      <c r="Q43" s="1628"/>
      <c r="R43" s="1628"/>
      <c r="S43" s="1628"/>
      <c r="T43" s="1628"/>
      <c r="U43" s="1628"/>
      <c r="V43" s="1628"/>
      <c r="W43" s="1628"/>
      <c r="X43" s="1628"/>
      <c r="Y43" s="1628"/>
      <c r="Z43" s="1628"/>
      <c r="AA43" s="1628"/>
      <c r="AB43" s="1628"/>
      <c r="AC43" s="1628"/>
      <c r="AD43" s="1628"/>
      <c r="AE43" s="1628"/>
      <c r="AF43" s="1628"/>
      <c r="AG43" s="1628"/>
      <c r="AH43" s="1628"/>
      <c r="AI43" s="1628"/>
      <c r="AJ43" s="1628"/>
      <c r="AK43" s="1628"/>
      <c r="AL43" s="1628"/>
      <c r="AM43" s="1628"/>
      <c r="AN43" s="1628"/>
      <c r="AO43" s="1628"/>
      <c r="AP43" s="1628"/>
      <c r="AQ43" s="1628"/>
      <c r="AR43" s="1629"/>
    </row>
    <row r="44" spans="1:44" ht="16.5" customHeight="1" x14ac:dyDescent="0.2">
      <c r="A44" s="1372"/>
      <c r="B44" s="1373"/>
      <c r="C44" s="1374"/>
      <c r="D44" s="1375"/>
      <c r="E44" s="1376"/>
      <c r="F44" s="1376"/>
      <c r="G44" s="1634"/>
      <c r="H44" s="1626" t="s">
        <v>85</v>
      </c>
      <c r="I44" s="1616"/>
      <c r="J44" s="1616"/>
      <c r="K44" s="1616"/>
      <c r="L44" s="1616"/>
      <c r="M44" s="1616"/>
      <c r="N44" s="1616"/>
      <c r="O44" s="1616"/>
      <c r="P44" s="1616"/>
      <c r="Q44" s="1616"/>
      <c r="R44" s="1616"/>
      <c r="S44" s="1616"/>
      <c r="T44" s="1616"/>
      <c r="U44" s="1616"/>
      <c r="V44" s="1616"/>
      <c r="W44" s="1616"/>
      <c r="X44" s="1616"/>
      <c r="Y44" s="1616"/>
      <c r="Z44" s="1616"/>
      <c r="AA44" s="1616"/>
      <c r="AB44" s="1616"/>
      <c r="AC44" s="1616"/>
      <c r="AD44" s="1616"/>
      <c r="AE44" s="1616"/>
      <c r="AF44" s="1616"/>
      <c r="AG44" s="1616"/>
      <c r="AH44" s="1616"/>
      <c r="AI44" s="1616"/>
      <c r="AJ44" s="1616"/>
      <c r="AK44" s="1616"/>
      <c r="AL44" s="1616"/>
      <c r="AM44" s="1616"/>
      <c r="AN44" s="1616"/>
      <c r="AO44" s="1616"/>
      <c r="AP44" s="1616"/>
      <c r="AQ44" s="1616"/>
      <c r="AR44" s="1617"/>
    </row>
    <row r="45" spans="1:44" ht="16.5" customHeight="1" x14ac:dyDescent="0.2">
      <c r="A45" s="1414"/>
      <c r="B45" s="1415"/>
      <c r="C45" s="1415"/>
      <c r="D45" s="1625"/>
      <c r="E45" s="1417"/>
      <c r="F45" s="1417"/>
      <c r="G45" s="1417"/>
      <c r="H45" s="1626" t="s">
        <v>86</v>
      </c>
      <c r="I45" s="1616"/>
      <c r="J45" s="1616"/>
      <c r="K45" s="1616"/>
      <c r="L45" s="1616"/>
      <c r="M45" s="1616"/>
      <c r="N45" s="1616"/>
      <c r="O45" s="1616"/>
      <c r="P45" s="1616"/>
      <c r="Q45" s="1616"/>
      <c r="R45" s="1616"/>
      <c r="S45" s="1616"/>
      <c r="T45" s="1616"/>
      <c r="U45" s="1616"/>
      <c r="V45" s="1616"/>
      <c r="W45" s="1616"/>
      <c r="X45" s="1616"/>
      <c r="Y45" s="1616"/>
      <c r="Z45" s="1616"/>
      <c r="AA45" s="1616"/>
      <c r="AB45" s="1616"/>
      <c r="AC45" s="1616"/>
      <c r="AD45" s="1616"/>
      <c r="AE45" s="1616"/>
      <c r="AF45" s="1616"/>
      <c r="AG45" s="1616"/>
      <c r="AH45" s="1616"/>
      <c r="AI45" s="1616"/>
      <c r="AJ45" s="1616"/>
      <c r="AK45" s="1616"/>
      <c r="AL45" s="1616"/>
      <c r="AM45" s="1616"/>
      <c r="AN45" s="1616"/>
      <c r="AO45" s="1616"/>
      <c r="AP45" s="1616"/>
      <c r="AQ45" s="1616"/>
      <c r="AR45" s="1617"/>
    </row>
    <row r="46" spans="1:44" ht="16.5" customHeight="1" x14ac:dyDescent="0.2">
      <c r="A46" s="1414"/>
      <c r="B46" s="1415"/>
      <c r="C46" s="1415"/>
      <c r="D46" s="1625"/>
      <c r="E46" s="1417"/>
      <c r="F46" s="1417"/>
      <c r="G46" s="1417"/>
      <c r="H46" s="1624" t="s">
        <v>87</v>
      </c>
      <c r="I46" s="1622"/>
      <c r="J46" s="1622"/>
      <c r="K46" s="1622"/>
      <c r="L46" s="1622"/>
      <c r="M46" s="1622"/>
      <c r="N46" s="1622"/>
      <c r="O46" s="1622"/>
      <c r="P46" s="1622"/>
      <c r="Q46" s="1622"/>
      <c r="R46" s="1622"/>
      <c r="S46" s="1622"/>
      <c r="T46" s="1622"/>
      <c r="U46" s="1622"/>
      <c r="V46" s="1622"/>
      <c r="W46" s="1622"/>
      <c r="X46" s="1622"/>
      <c r="Y46" s="1622"/>
      <c r="Z46" s="1622"/>
      <c r="AA46" s="1622"/>
      <c r="AB46" s="1622"/>
      <c r="AC46" s="1622"/>
      <c r="AD46" s="1622"/>
      <c r="AE46" s="1622"/>
      <c r="AF46" s="1622"/>
      <c r="AG46" s="1622"/>
      <c r="AH46" s="1622"/>
      <c r="AI46" s="1622"/>
      <c r="AJ46" s="1622"/>
      <c r="AK46" s="1622"/>
      <c r="AL46" s="1622"/>
      <c r="AM46" s="1622"/>
      <c r="AN46" s="1622"/>
      <c r="AO46" s="1622"/>
      <c r="AP46" s="1622"/>
      <c r="AQ46" s="1622"/>
      <c r="AR46" s="1623"/>
    </row>
    <row r="47" spans="1:44" ht="16.5" customHeight="1" x14ac:dyDescent="0.2">
      <c r="A47" s="1415"/>
      <c r="B47" s="1415"/>
      <c r="C47" s="1415"/>
      <c r="D47" s="1625"/>
      <c r="E47" s="1417"/>
      <c r="F47" s="1417"/>
      <c r="G47" s="1417"/>
      <c r="H47" s="1624" t="s">
        <v>88</v>
      </c>
      <c r="I47" s="1632"/>
      <c r="J47" s="1632"/>
      <c r="K47" s="1632"/>
      <c r="L47" s="1632"/>
      <c r="M47" s="1632"/>
      <c r="N47" s="1632"/>
      <c r="O47" s="1632"/>
      <c r="P47" s="1632"/>
      <c r="Q47" s="1632"/>
      <c r="R47" s="1632"/>
      <c r="S47" s="1632"/>
      <c r="T47" s="1632"/>
      <c r="U47" s="1632"/>
      <c r="V47" s="1632"/>
      <c r="W47" s="1632"/>
      <c r="X47" s="1632"/>
      <c r="Y47" s="1632"/>
      <c r="Z47" s="1632"/>
      <c r="AA47" s="1632"/>
      <c r="AB47" s="1632"/>
      <c r="AC47" s="1632"/>
      <c r="AD47" s="1632"/>
      <c r="AE47" s="1632"/>
      <c r="AF47" s="1632"/>
      <c r="AG47" s="1632"/>
      <c r="AH47" s="1632"/>
      <c r="AI47" s="1632"/>
      <c r="AJ47" s="1632"/>
      <c r="AK47" s="1632"/>
      <c r="AL47" s="1632"/>
      <c r="AM47" s="1632"/>
      <c r="AN47" s="1632"/>
      <c r="AO47" s="1632"/>
      <c r="AP47" s="1632"/>
      <c r="AQ47" s="1632"/>
      <c r="AR47" s="1633"/>
    </row>
    <row r="48" spans="1:44" ht="16.5" customHeight="1" x14ac:dyDescent="0.2">
      <c r="A48" s="1415"/>
      <c r="B48" s="1415"/>
      <c r="C48" s="1415"/>
      <c r="D48" s="1625"/>
      <c r="E48" s="1417"/>
      <c r="F48" s="1417"/>
      <c r="G48" s="1417"/>
      <c r="H48" s="1626" t="s">
        <v>89</v>
      </c>
      <c r="I48" s="1616"/>
      <c r="J48" s="1616"/>
      <c r="K48" s="1616"/>
      <c r="L48" s="1616"/>
      <c r="M48" s="1616"/>
      <c r="N48" s="1616"/>
      <c r="O48" s="1616"/>
      <c r="P48" s="1616"/>
      <c r="Q48" s="1616"/>
      <c r="R48" s="1616"/>
      <c r="S48" s="1616"/>
      <c r="T48" s="1616"/>
      <c r="U48" s="1616"/>
      <c r="V48" s="1616"/>
      <c r="W48" s="1616"/>
      <c r="X48" s="1616"/>
      <c r="Y48" s="1616"/>
      <c r="Z48" s="1616"/>
      <c r="AA48" s="1616"/>
      <c r="AB48" s="1616"/>
      <c r="AC48" s="1616"/>
      <c r="AD48" s="1616"/>
      <c r="AE48" s="1616"/>
      <c r="AF48" s="1616"/>
      <c r="AG48" s="1616"/>
      <c r="AH48" s="1616"/>
      <c r="AI48" s="1616"/>
      <c r="AJ48" s="1616"/>
      <c r="AK48" s="1616"/>
      <c r="AL48" s="1616"/>
      <c r="AM48" s="1616"/>
      <c r="AN48" s="1616"/>
      <c r="AO48" s="1616"/>
      <c r="AP48" s="1616"/>
      <c r="AQ48" s="1616"/>
      <c r="AR48" s="1617"/>
    </row>
    <row r="49" spans="1:44" ht="16.5" customHeight="1" x14ac:dyDescent="0.2">
      <c r="A49" s="1415"/>
      <c r="B49" s="1415"/>
      <c r="C49" s="1415"/>
      <c r="D49" s="1625"/>
      <c r="E49" s="1417"/>
      <c r="F49" s="1417"/>
      <c r="G49" s="1417"/>
      <c r="H49" s="1615" t="s">
        <v>91</v>
      </c>
      <c r="I49" s="1616"/>
      <c r="J49" s="1616"/>
      <c r="K49" s="1616"/>
      <c r="L49" s="1616"/>
      <c r="M49" s="1616"/>
      <c r="N49" s="1616"/>
      <c r="O49" s="1616"/>
      <c r="P49" s="1616"/>
      <c r="Q49" s="1616"/>
      <c r="R49" s="1616"/>
      <c r="S49" s="1616"/>
      <c r="T49" s="1616"/>
      <c r="U49" s="1616"/>
      <c r="V49" s="1616"/>
      <c r="W49" s="1616"/>
      <c r="X49" s="1616"/>
      <c r="Y49" s="1616"/>
      <c r="Z49" s="1616"/>
      <c r="AA49" s="1616"/>
      <c r="AB49" s="1616"/>
      <c r="AC49" s="1616"/>
      <c r="AD49" s="1616"/>
      <c r="AE49" s="1616"/>
      <c r="AF49" s="1616"/>
      <c r="AG49" s="1616"/>
      <c r="AH49" s="1616"/>
      <c r="AI49" s="1616"/>
      <c r="AJ49" s="1616"/>
      <c r="AK49" s="1616"/>
      <c r="AL49" s="1616"/>
      <c r="AM49" s="1616"/>
      <c r="AN49" s="1616"/>
      <c r="AO49" s="1616"/>
      <c r="AP49" s="1616"/>
      <c r="AQ49" s="1616"/>
      <c r="AR49" s="1617"/>
    </row>
    <row r="50" spans="1:44" ht="16.5" customHeight="1" x14ac:dyDescent="0.2">
      <c r="A50" s="1415"/>
      <c r="B50" s="1415"/>
      <c r="C50" s="1415"/>
      <c r="D50" s="1625"/>
      <c r="E50" s="1417"/>
      <c r="F50" s="1417"/>
      <c r="G50" s="1417"/>
      <c r="H50" s="1618" t="s">
        <v>90</v>
      </c>
      <c r="I50" s="1619"/>
      <c r="J50" s="1619"/>
      <c r="K50" s="1619"/>
      <c r="L50" s="1619"/>
      <c r="M50" s="1619"/>
      <c r="N50" s="1619"/>
      <c r="O50" s="1619"/>
      <c r="P50" s="1619"/>
      <c r="Q50" s="1619"/>
      <c r="R50" s="1619"/>
      <c r="S50" s="1619"/>
      <c r="T50" s="1619"/>
      <c r="U50" s="1619"/>
      <c r="V50" s="1619"/>
      <c r="W50" s="1619"/>
      <c r="X50" s="1619"/>
      <c r="Y50" s="1619"/>
      <c r="Z50" s="1619"/>
      <c r="AA50" s="1619"/>
      <c r="AB50" s="1619"/>
      <c r="AC50" s="1619"/>
      <c r="AD50" s="1619"/>
      <c r="AE50" s="1619"/>
      <c r="AF50" s="1619"/>
      <c r="AG50" s="1619"/>
      <c r="AH50" s="1619"/>
      <c r="AI50" s="1619"/>
      <c r="AJ50" s="1619"/>
      <c r="AK50" s="1619"/>
      <c r="AL50" s="1619"/>
      <c r="AM50" s="1619"/>
      <c r="AN50" s="1619"/>
      <c r="AO50" s="1619"/>
      <c r="AP50" s="1619"/>
      <c r="AQ50" s="1619"/>
      <c r="AR50" s="1620"/>
    </row>
    <row r="51" spans="1:44" ht="16.5" customHeight="1" x14ac:dyDescent="0.2">
      <c r="A51" s="1415"/>
      <c r="B51" s="1415"/>
      <c r="C51" s="1415"/>
      <c r="D51" s="1625"/>
      <c r="E51" s="1417"/>
      <c r="F51" s="1417"/>
      <c r="G51" s="1417"/>
      <c r="H51" s="1624" t="s">
        <v>52</v>
      </c>
      <c r="I51" s="1622"/>
      <c r="J51" s="1622"/>
      <c r="K51" s="1622"/>
      <c r="L51" s="1622"/>
      <c r="M51" s="1622"/>
      <c r="N51" s="1622"/>
      <c r="O51" s="1622"/>
      <c r="P51" s="1622"/>
      <c r="Q51" s="1622"/>
      <c r="R51" s="1622"/>
      <c r="S51" s="1622"/>
      <c r="T51" s="1622"/>
      <c r="U51" s="1622"/>
      <c r="V51" s="1622"/>
      <c r="W51" s="1622"/>
      <c r="X51" s="1622"/>
      <c r="Y51" s="1622"/>
      <c r="Z51" s="1622"/>
      <c r="AA51" s="1622"/>
      <c r="AB51" s="1622"/>
      <c r="AC51" s="1622"/>
      <c r="AD51" s="1622"/>
      <c r="AE51" s="1622"/>
      <c r="AF51" s="1622"/>
      <c r="AG51" s="1622"/>
      <c r="AH51" s="1622"/>
      <c r="AI51" s="1622"/>
      <c r="AJ51" s="1622"/>
      <c r="AK51" s="1622"/>
      <c r="AL51" s="1622"/>
      <c r="AM51" s="1622"/>
      <c r="AN51" s="1622"/>
      <c r="AO51" s="1622"/>
      <c r="AP51" s="1622"/>
      <c r="AQ51" s="1622"/>
      <c r="AR51" s="1623"/>
    </row>
    <row r="52" spans="1:44" ht="16.5" customHeight="1" x14ac:dyDescent="0.2">
      <c r="A52" s="1630"/>
      <c r="B52" s="1603"/>
      <c r="C52" s="1603"/>
      <c r="D52" s="1631"/>
      <c r="E52" s="1603"/>
      <c r="F52" s="1603"/>
      <c r="G52" s="1603"/>
      <c r="H52" s="1624" t="s">
        <v>92</v>
      </c>
      <c r="I52" s="1622"/>
      <c r="J52" s="1622"/>
      <c r="K52" s="1622"/>
      <c r="L52" s="1622"/>
      <c r="M52" s="1622"/>
      <c r="N52" s="1622"/>
      <c r="O52" s="1622"/>
      <c r="P52" s="1622"/>
      <c r="Q52" s="1622"/>
      <c r="R52" s="1622"/>
      <c r="S52" s="1622"/>
      <c r="T52" s="1622"/>
      <c r="U52" s="1622"/>
      <c r="V52" s="1622"/>
      <c r="W52" s="1622"/>
      <c r="X52" s="1622"/>
      <c r="Y52" s="1622"/>
      <c r="Z52" s="1622"/>
      <c r="AA52" s="1622"/>
      <c r="AB52" s="1622"/>
      <c r="AC52" s="1622"/>
      <c r="AD52" s="1622"/>
      <c r="AE52" s="1622"/>
      <c r="AF52" s="1622"/>
      <c r="AG52" s="1622"/>
      <c r="AH52" s="1622"/>
      <c r="AI52" s="1622"/>
      <c r="AJ52" s="1622"/>
      <c r="AK52" s="1622"/>
      <c r="AL52" s="1622"/>
      <c r="AM52" s="1622"/>
      <c r="AN52" s="1622"/>
      <c r="AO52" s="1622"/>
      <c r="AP52" s="1622"/>
      <c r="AQ52" s="1622"/>
      <c r="AR52" s="1623"/>
    </row>
    <row r="53" spans="1:44" ht="16.5" customHeight="1" x14ac:dyDescent="0.2">
      <c r="A53" s="1415"/>
      <c r="B53" s="1415"/>
      <c r="C53" s="1415"/>
      <c r="D53" s="1625"/>
      <c r="E53" s="1417"/>
      <c r="F53" s="1417"/>
      <c r="G53" s="1417"/>
      <c r="H53" s="1624" t="s">
        <v>111</v>
      </c>
      <c r="I53" s="1622"/>
      <c r="J53" s="1622"/>
      <c r="K53" s="1622"/>
      <c r="L53" s="1622"/>
      <c r="M53" s="1622"/>
      <c r="N53" s="1622"/>
      <c r="O53" s="1622"/>
      <c r="P53" s="1622"/>
      <c r="Q53" s="1622"/>
      <c r="R53" s="1622"/>
      <c r="S53" s="1622"/>
      <c r="T53" s="1622"/>
      <c r="U53" s="1622"/>
      <c r="V53" s="1622"/>
      <c r="W53" s="1622"/>
      <c r="X53" s="1622"/>
      <c r="Y53" s="1622"/>
      <c r="Z53" s="1622"/>
      <c r="AA53" s="1622"/>
      <c r="AB53" s="1622"/>
      <c r="AC53" s="1622"/>
      <c r="AD53" s="1622"/>
      <c r="AE53" s="1622"/>
      <c r="AF53" s="1622"/>
      <c r="AG53" s="1622"/>
      <c r="AH53" s="1622"/>
      <c r="AI53" s="1622"/>
      <c r="AJ53" s="1622"/>
      <c r="AK53" s="1622"/>
      <c r="AL53" s="1622"/>
      <c r="AM53" s="1622"/>
      <c r="AN53" s="1622"/>
      <c r="AO53" s="1622"/>
      <c r="AP53" s="1622"/>
      <c r="AQ53" s="1622"/>
      <c r="AR53" s="1623"/>
    </row>
    <row r="54" spans="1:44" ht="16.5" customHeight="1" x14ac:dyDescent="0.2">
      <c r="A54" s="1415"/>
      <c r="B54" s="1415"/>
      <c r="C54" s="1415"/>
      <c r="D54" s="1625"/>
      <c r="E54" s="1417"/>
      <c r="F54" s="1417"/>
      <c r="G54" s="1417"/>
      <c r="H54" s="75" t="s">
        <v>102</v>
      </c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  <c r="AA54" s="74"/>
      <c r="AB54" s="74"/>
      <c r="AC54" s="74"/>
      <c r="AD54" s="74"/>
      <c r="AE54" s="74"/>
      <c r="AF54" s="74"/>
      <c r="AG54" s="74"/>
      <c r="AH54" s="74"/>
      <c r="AI54" s="74"/>
      <c r="AJ54" s="74"/>
      <c r="AK54" s="74"/>
      <c r="AL54" s="74"/>
      <c r="AM54" s="74"/>
      <c r="AN54" s="74"/>
      <c r="AO54" s="74"/>
      <c r="AP54" s="74"/>
      <c r="AQ54" s="74"/>
      <c r="AR54" s="76"/>
    </row>
    <row r="55" spans="1:44" ht="16.5" customHeight="1" x14ac:dyDescent="0.2">
      <c r="A55" s="1415"/>
      <c r="B55" s="1415"/>
      <c r="C55" s="1415"/>
      <c r="D55" s="1625"/>
      <c r="E55" s="1417"/>
      <c r="F55" s="1417"/>
      <c r="G55" s="1417"/>
      <c r="H55" s="1627" t="s">
        <v>103</v>
      </c>
      <c r="I55" s="1628"/>
      <c r="J55" s="1628"/>
      <c r="K55" s="1628"/>
      <c r="L55" s="1628"/>
      <c r="M55" s="1628"/>
      <c r="N55" s="1628"/>
      <c r="O55" s="1628"/>
      <c r="P55" s="1628"/>
      <c r="Q55" s="1628"/>
      <c r="R55" s="1628"/>
      <c r="S55" s="1628"/>
      <c r="T55" s="1628"/>
      <c r="U55" s="1628"/>
      <c r="V55" s="1628"/>
      <c r="W55" s="1628"/>
      <c r="X55" s="1628"/>
      <c r="Y55" s="1628"/>
      <c r="Z55" s="1628"/>
      <c r="AA55" s="1628"/>
      <c r="AB55" s="1628"/>
      <c r="AC55" s="1628"/>
      <c r="AD55" s="1628"/>
      <c r="AE55" s="1628"/>
      <c r="AF55" s="1628"/>
      <c r="AG55" s="1628"/>
      <c r="AH55" s="1628"/>
      <c r="AI55" s="1628"/>
      <c r="AJ55" s="1628"/>
      <c r="AK55" s="1628"/>
      <c r="AL55" s="1628"/>
      <c r="AM55" s="1628"/>
      <c r="AN55" s="1628"/>
      <c r="AO55" s="1628"/>
      <c r="AP55" s="1628"/>
      <c r="AQ55" s="1628"/>
      <c r="AR55" s="1629"/>
    </row>
    <row r="56" spans="1:44" ht="16.5" customHeight="1" x14ac:dyDescent="0.2">
      <c r="A56" s="1415"/>
      <c r="B56" s="1415"/>
      <c r="C56" s="1415"/>
      <c r="D56" s="1625"/>
      <c r="E56" s="1417"/>
      <c r="F56" s="1417"/>
      <c r="G56" s="1417"/>
      <c r="H56" s="1626" t="s">
        <v>85</v>
      </c>
      <c r="I56" s="1616"/>
      <c r="J56" s="1616"/>
      <c r="K56" s="1616"/>
      <c r="L56" s="1616"/>
      <c r="M56" s="1616"/>
      <c r="N56" s="1616"/>
      <c r="O56" s="1616"/>
      <c r="P56" s="1616"/>
      <c r="Q56" s="1616"/>
      <c r="R56" s="1616"/>
      <c r="S56" s="1616"/>
      <c r="T56" s="1616"/>
      <c r="U56" s="1616"/>
      <c r="V56" s="1616"/>
      <c r="W56" s="1616"/>
      <c r="X56" s="1616"/>
      <c r="Y56" s="1616"/>
      <c r="Z56" s="1616"/>
      <c r="AA56" s="1616"/>
      <c r="AB56" s="1616"/>
      <c r="AC56" s="1616"/>
      <c r="AD56" s="1616"/>
      <c r="AE56" s="1616"/>
      <c r="AF56" s="1616"/>
      <c r="AG56" s="1616"/>
      <c r="AH56" s="1616"/>
      <c r="AI56" s="1616"/>
      <c r="AJ56" s="1616"/>
      <c r="AK56" s="1616"/>
      <c r="AL56" s="1616"/>
      <c r="AM56" s="1616"/>
      <c r="AN56" s="1616"/>
      <c r="AO56" s="1616"/>
      <c r="AP56" s="1616"/>
      <c r="AQ56" s="1616"/>
      <c r="AR56" s="1617"/>
    </row>
    <row r="57" spans="1:44" ht="16.5" customHeight="1" x14ac:dyDescent="0.2">
      <c r="A57" s="1415"/>
      <c r="B57" s="1415"/>
      <c r="C57" s="1415"/>
      <c r="D57" s="1625"/>
      <c r="E57" s="1417"/>
      <c r="F57" s="1417"/>
      <c r="G57" s="1417"/>
      <c r="H57" s="1626" t="s">
        <v>86</v>
      </c>
      <c r="I57" s="1616"/>
      <c r="J57" s="1616"/>
      <c r="K57" s="1616"/>
      <c r="L57" s="1616"/>
      <c r="M57" s="1616"/>
      <c r="N57" s="1616"/>
      <c r="O57" s="1616"/>
      <c r="P57" s="1616"/>
      <c r="Q57" s="1616"/>
      <c r="R57" s="1616"/>
      <c r="S57" s="1616"/>
      <c r="T57" s="1616"/>
      <c r="U57" s="1616"/>
      <c r="V57" s="1616"/>
      <c r="W57" s="1616"/>
      <c r="X57" s="1616"/>
      <c r="Y57" s="1616"/>
      <c r="Z57" s="1616"/>
      <c r="AA57" s="1616"/>
      <c r="AB57" s="1616"/>
      <c r="AC57" s="1616"/>
      <c r="AD57" s="1616"/>
      <c r="AE57" s="1616"/>
      <c r="AF57" s="1616"/>
      <c r="AG57" s="1616"/>
      <c r="AH57" s="1616"/>
      <c r="AI57" s="1616"/>
      <c r="AJ57" s="1616"/>
      <c r="AK57" s="1616"/>
      <c r="AL57" s="1616"/>
      <c r="AM57" s="1616"/>
      <c r="AN57" s="1616"/>
      <c r="AO57" s="1616"/>
      <c r="AP57" s="1616"/>
      <c r="AQ57" s="1616"/>
      <c r="AR57" s="1617"/>
    </row>
    <row r="58" spans="1:44" ht="16.5" customHeight="1" x14ac:dyDescent="0.2">
      <c r="A58" s="1415"/>
      <c r="B58" s="1415"/>
      <c r="C58" s="1415"/>
      <c r="D58" s="1625"/>
      <c r="E58" s="1417"/>
      <c r="F58" s="1417"/>
      <c r="G58" s="1417"/>
      <c r="H58" s="1624" t="s">
        <v>87</v>
      </c>
      <c r="I58" s="1622"/>
      <c r="J58" s="1622"/>
      <c r="K58" s="1622"/>
      <c r="L58" s="1622"/>
      <c r="M58" s="1622"/>
      <c r="N58" s="1622"/>
      <c r="O58" s="1622"/>
      <c r="P58" s="1622"/>
      <c r="Q58" s="1622"/>
      <c r="R58" s="1622"/>
      <c r="S58" s="1622"/>
      <c r="T58" s="1622"/>
      <c r="U58" s="1622"/>
      <c r="V58" s="1622"/>
      <c r="W58" s="1622"/>
      <c r="X58" s="1622"/>
      <c r="Y58" s="1622"/>
      <c r="Z58" s="1622"/>
      <c r="AA58" s="1622"/>
      <c r="AB58" s="1622"/>
      <c r="AC58" s="1622"/>
      <c r="AD58" s="1622"/>
      <c r="AE58" s="1622"/>
      <c r="AF58" s="1622"/>
      <c r="AG58" s="1622"/>
      <c r="AH58" s="1622"/>
      <c r="AI58" s="1622"/>
      <c r="AJ58" s="1622"/>
      <c r="AK58" s="1622"/>
      <c r="AL58" s="1622"/>
      <c r="AM58" s="1622"/>
      <c r="AN58" s="1622"/>
      <c r="AO58" s="1622"/>
      <c r="AP58" s="1622"/>
      <c r="AQ58" s="1622"/>
      <c r="AR58" s="1623"/>
    </row>
    <row r="59" spans="1:44" ht="16.5" customHeight="1" x14ac:dyDescent="0.2">
      <c r="A59" s="1415"/>
      <c r="B59" s="1415"/>
      <c r="C59" s="1415"/>
      <c r="D59" s="1625"/>
      <c r="E59" s="1417"/>
      <c r="F59" s="1417"/>
      <c r="G59" s="1417"/>
      <c r="H59" s="1626" t="s">
        <v>88</v>
      </c>
      <c r="I59" s="1616"/>
      <c r="J59" s="1616"/>
      <c r="K59" s="1616"/>
      <c r="L59" s="1616"/>
      <c r="M59" s="1616"/>
      <c r="N59" s="1616"/>
      <c r="O59" s="1616"/>
      <c r="P59" s="1616"/>
      <c r="Q59" s="1616"/>
      <c r="R59" s="1616"/>
      <c r="S59" s="1616"/>
      <c r="T59" s="1616"/>
      <c r="U59" s="1616"/>
      <c r="V59" s="1616"/>
      <c r="W59" s="1616"/>
      <c r="X59" s="1616"/>
      <c r="Y59" s="1616"/>
      <c r="Z59" s="1616"/>
      <c r="AA59" s="1616"/>
      <c r="AB59" s="1616"/>
      <c r="AC59" s="1616"/>
      <c r="AD59" s="1616"/>
      <c r="AE59" s="1616"/>
      <c r="AF59" s="1616"/>
      <c r="AG59" s="1616"/>
      <c r="AH59" s="1616"/>
      <c r="AI59" s="1616"/>
      <c r="AJ59" s="1616"/>
      <c r="AK59" s="1616"/>
      <c r="AL59" s="1616"/>
      <c r="AM59" s="1616"/>
      <c r="AN59" s="1616"/>
      <c r="AO59" s="1616"/>
      <c r="AP59" s="1616"/>
      <c r="AQ59" s="1616"/>
      <c r="AR59" s="1617"/>
    </row>
    <row r="60" spans="1:44" ht="16.5" customHeight="1" x14ac:dyDescent="0.2">
      <c r="A60" s="1415"/>
      <c r="B60" s="1415"/>
      <c r="C60" s="1415"/>
      <c r="D60" s="1625"/>
      <c r="E60" s="1417"/>
      <c r="F60" s="1417"/>
      <c r="G60" s="1417"/>
      <c r="H60" s="1626" t="s">
        <v>89</v>
      </c>
      <c r="I60" s="1616"/>
      <c r="J60" s="1616"/>
      <c r="K60" s="1616"/>
      <c r="L60" s="1616"/>
      <c r="M60" s="1616"/>
      <c r="N60" s="1616"/>
      <c r="O60" s="1616"/>
      <c r="P60" s="1616"/>
      <c r="Q60" s="1616"/>
      <c r="R60" s="1616"/>
      <c r="S60" s="1616"/>
      <c r="T60" s="1616"/>
      <c r="U60" s="1616"/>
      <c r="V60" s="1616"/>
      <c r="W60" s="1616"/>
      <c r="X60" s="1616"/>
      <c r="Y60" s="1616"/>
      <c r="Z60" s="1616"/>
      <c r="AA60" s="1616"/>
      <c r="AB60" s="1616"/>
      <c r="AC60" s="1616"/>
      <c r="AD60" s="1616"/>
      <c r="AE60" s="1616"/>
      <c r="AF60" s="1616"/>
      <c r="AG60" s="1616"/>
      <c r="AH60" s="1616"/>
      <c r="AI60" s="1616"/>
      <c r="AJ60" s="1616"/>
      <c r="AK60" s="1616"/>
      <c r="AL60" s="1616"/>
      <c r="AM60" s="1616"/>
      <c r="AN60" s="1616"/>
      <c r="AO60" s="1616"/>
      <c r="AP60" s="1616"/>
      <c r="AQ60" s="1616"/>
      <c r="AR60" s="1617"/>
    </row>
    <row r="61" spans="1:44" ht="16.5" customHeight="1" x14ac:dyDescent="0.2">
      <c r="A61" s="1415"/>
      <c r="B61" s="1415"/>
      <c r="C61" s="1415"/>
      <c r="D61" s="1625"/>
      <c r="E61" s="1417"/>
      <c r="F61" s="1417"/>
      <c r="G61" s="1417"/>
      <c r="H61" s="1615" t="s">
        <v>91</v>
      </c>
      <c r="I61" s="1616"/>
      <c r="J61" s="1616"/>
      <c r="K61" s="1616"/>
      <c r="L61" s="1616"/>
      <c r="M61" s="1616"/>
      <c r="N61" s="1616"/>
      <c r="O61" s="1616"/>
      <c r="P61" s="1616"/>
      <c r="Q61" s="1616"/>
      <c r="R61" s="1616"/>
      <c r="S61" s="1616"/>
      <c r="T61" s="1616"/>
      <c r="U61" s="1616"/>
      <c r="V61" s="1616"/>
      <c r="W61" s="1616"/>
      <c r="X61" s="1616"/>
      <c r="Y61" s="1616"/>
      <c r="Z61" s="1616"/>
      <c r="AA61" s="1616"/>
      <c r="AB61" s="1616"/>
      <c r="AC61" s="1616"/>
      <c r="AD61" s="1616"/>
      <c r="AE61" s="1616"/>
      <c r="AF61" s="1616"/>
      <c r="AG61" s="1616"/>
      <c r="AH61" s="1616"/>
      <c r="AI61" s="1616"/>
      <c r="AJ61" s="1616"/>
      <c r="AK61" s="1616"/>
      <c r="AL61" s="1616"/>
      <c r="AM61" s="1616"/>
      <c r="AN61" s="1616"/>
      <c r="AO61" s="1616"/>
      <c r="AP61" s="1616"/>
      <c r="AQ61" s="1616"/>
      <c r="AR61" s="1617"/>
    </row>
    <row r="62" spans="1:44" ht="16.5" customHeight="1" x14ac:dyDescent="0.2">
      <c r="A62" s="1415"/>
      <c r="B62" s="1415"/>
      <c r="C62" s="1415"/>
      <c r="D62" s="1625"/>
      <c r="E62" s="1417"/>
      <c r="F62" s="1417"/>
      <c r="G62" s="1417"/>
      <c r="H62" s="1618" t="s">
        <v>90</v>
      </c>
      <c r="I62" s="1619"/>
      <c r="J62" s="1619"/>
      <c r="K62" s="1619"/>
      <c r="L62" s="1619"/>
      <c r="M62" s="1619"/>
      <c r="N62" s="1619"/>
      <c r="O62" s="1619"/>
      <c r="P62" s="1619"/>
      <c r="Q62" s="1619"/>
      <c r="R62" s="1619"/>
      <c r="S62" s="1619"/>
      <c r="T62" s="1619"/>
      <c r="U62" s="1619"/>
      <c r="V62" s="1619"/>
      <c r="W62" s="1619"/>
      <c r="X62" s="1619"/>
      <c r="Y62" s="1619"/>
      <c r="Z62" s="1619"/>
      <c r="AA62" s="1619"/>
      <c r="AB62" s="1619"/>
      <c r="AC62" s="1619"/>
      <c r="AD62" s="1619"/>
      <c r="AE62" s="1619"/>
      <c r="AF62" s="1619"/>
      <c r="AG62" s="1619"/>
      <c r="AH62" s="1619"/>
      <c r="AI62" s="1619"/>
      <c r="AJ62" s="1619"/>
      <c r="AK62" s="1619"/>
      <c r="AL62" s="1619"/>
      <c r="AM62" s="1619"/>
      <c r="AN62" s="1619"/>
      <c r="AO62" s="1619"/>
      <c r="AP62" s="1619"/>
      <c r="AQ62" s="1619"/>
      <c r="AR62" s="1620"/>
    </row>
    <row r="63" spans="1:44" ht="16.5" customHeight="1" x14ac:dyDescent="0.2">
      <c r="A63" s="1415"/>
      <c r="B63" s="1415"/>
      <c r="C63" s="1415"/>
      <c r="D63" s="1625"/>
      <c r="E63" s="1417"/>
      <c r="F63" s="1417"/>
      <c r="G63" s="1417"/>
      <c r="H63" s="1621" t="s">
        <v>101</v>
      </c>
      <c r="I63" s="1622"/>
      <c r="J63" s="1622"/>
      <c r="K63" s="1622"/>
      <c r="L63" s="1622"/>
      <c r="M63" s="1622"/>
      <c r="N63" s="1622"/>
      <c r="O63" s="1622"/>
      <c r="P63" s="1622"/>
      <c r="Q63" s="1622"/>
      <c r="R63" s="1622"/>
      <c r="S63" s="1622"/>
      <c r="T63" s="1622"/>
      <c r="U63" s="1622"/>
      <c r="V63" s="1622"/>
      <c r="W63" s="1622"/>
      <c r="X63" s="1622"/>
      <c r="Y63" s="1622"/>
      <c r="Z63" s="1622"/>
      <c r="AA63" s="1622"/>
      <c r="AB63" s="1622"/>
      <c r="AC63" s="1622"/>
      <c r="AD63" s="1622"/>
      <c r="AE63" s="1622"/>
      <c r="AF63" s="1622"/>
      <c r="AG63" s="1622"/>
      <c r="AH63" s="1622"/>
      <c r="AI63" s="1622"/>
      <c r="AJ63" s="1622"/>
      <c r="AK63" s="1622"/>
      <c r="AL63" s="1622"/>
      <c r="AM63" s="1622"/>
      <c r="AN63" s="1622"/>
      <c r="AO63" s="1622"/>
      <c r="AP63" s="1622"/>
      <c r="AQ63" s="1622"/>
      <c r="AR63" s="1623"/>
    </row>
    <row r="64" spans="1:44" ht="16.5" customHeight="1" x14ac:dyDescent="0.2">
      <c r="A64" s="1415"/>
      <c r="B64" s="1415"/>
      <c r="C64" s="1415"/>
      <c r="D64" s="1625"/>
      <c r="E64" s="1417"/>
      <c r="F64" s="1417"/>
      <c r="G64" s="1417"/>
      <c r="H64" s="75" t="s">
        <v>104</v>
      </c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  <c r="AB64" s="74"/>
      <c r="AC64" s="74"/>
      <c r="AD64" s="74"/>
      <c r="AE64" s="74"/>
      <c r="AF64" s="74"/>
      <c r="AG64" s="74"/>
      <c r="AH64" s="74"/>
      <c r="AI64" s="74"/>
      <c r="AJ64" s="74"/>
      <c r="AK64" s="74"/>
      <c r="AL64" s="74"/>
      <c r="AM64" s="74"/>
      <c r="AN64" s="74"/>
      <c r="AO64" s="74"/>
      <c r="AP64" s="74"/>
      <c r="AQ64" s="74"/>
      <c r="AR64" s="76"/>
    </row>
    <row r="65" spans="1:44" ht="16.5" customHeight="1" x14ac:dyDescent="0.2">
      <c r="A65" s="1415"/>
      <c r="B65" s="1415"/>
      <c r="C65" s="1415"/>
      <c r="D65" s="1625"/>
      <c r="E65" s="1417"/>
      <c r="F65" s="1417"/>
      <c r="G65" s="1417"/>
      <c r="H65" s="1627" t="s">
        <v>105</v>
      </c>
      <c r="I65" s="1628"/>
      <c r="J65" s="1628"/>
      <c r="K65" s="1628"/>
      <c r="L65" s="1628"/>
      <c r="M65" s="1628"/>
      <c r="N65" s="1628"/>
      <c r="O65" s="1628"/>
      <c r="P65" s="1628"/>
      <c r="Q65" s="1628"/>
      <c r="R65" s="1628"/>
      <c r="S65" s="1628"/>
      <c r="T65" s="1628"/>
      <c r="U65" s="1628"/>
      <c r="V65" s="1628"/>
      <c r="W65" s="1628"/>
      <c r="X65" s="1628"/>
      <c r="Y65" s="1628"/>
      <c r="Z65" s="1628"/>
      <c r="AA65" s="1628"/>
      <c r="AB65" s="1628"/>
      <c r="AC65" s="1628"/>
      <c r="AD65" s="1628"/>
      <c r="AE65" s="1628"/>
      <c r="AF65" s="1628"/>
      <c r="AG65" s="1628"/>
      <c r="AH65" s="1628"/>
      <c r="AI65" s="1628"/>
      <c r="AJ65" s="1628"/>
      <c r="AK65" s="1628"/>
      <c r="AL65" s="1628"/>
      <c r="AM65" s="1628"/>
      <c r="AN65" s="1628"/>
      <c r="AO65" s="1628"/>
      <c r="AP65" s="1628"/>
      <c r="AQ65" s="1628"/>
      <c r="AR65" s="1629"/>
    </row>
    <row r="66" spans="1:44" ht="16.5" customHeight="1" x14ac:dyDescent="0.2">
      <c r="A66" s="1415"/>
      <c r="B66" s="1415"/>
      <c r="C66" s="1415"/>
      <c r="D66" s="1625"/>
      <c r="E66" s="1417"/>
      <c r="F66" s="1417"/>
      <c r="G66" s="1417"/>
      <c r="H66" s="1626" t="s">
        <v>85</v>
      </c>
      <c r="I66" s="1616"/>
      <c r="J66" s="1616"/>
      <c r="K66" s="1616"/>
      <c r="L66" s="1616"/>
      <c r="M66" s="1616"/>
      <c r="N66" s="1616"/>
      <c r="O66" s="1616"/>
      <c r="P66" s="1616"/>
      <c r="Q66" s="1616"/>
      <c r="R66" s="1616"/>
      <c r="S66" s="1616"/>
      <c r="T66" s="1616"/>
      <c r="U66" s="1616"/>
      <c r="V66" s="1616"/>
      <c r="W66" s="1616"/>
      <c r="X66" s="1616"/>
      <c r="Y66" s="1616"/>
      <c r="Z66" s="1616"/>
      <c r="AA66" s="1616"/>
      <c r="AB66" s="1616"/>
      <c r="AC66" s="1616"/>
      <c r="AD66" s="1616"/>
      <c r="AE66" s="1616"/>
      <c r="AF66" s="1616"/>
      <c r="AG66" s="1616"/>
      <c r="AH66" s="1616"/>
      <c r="AI66" s="1616"/>
      <c r="AJ66" s="1616"/>
      <c r="AK66" s="1616"/>
      <c r="AL66" s="1616"/>
      <c r="AM66" s="1616"/>
      <c r="AN66" s="1616"/>
      <c r="AO66" s="1616"/>
      <c r="AP66" s="1616"/>
      <c r="AQ66" s="1616"/>
      <c r="AR66" s="1617"/>
    </row>
    <row r="67" spans="1:44" ht="16.5" customHeight="1" x14ac:dyDescent="0.2">
      <c r="A67" s="1415"/>
      <c r="B67" s="1415"/>
      <c r="C67" s="1415"/>
      <c r="D67" s="1625"/>
      <c r="E67" s="1417"/>
      <c r="F67" s="1417"/>
      <c r="G67" s="1417"/>
      <c r="H67" s="1624" t="s">
        <v>87</v>
      </c>
      <c r="I67" s="1622"/>
      <c r="J67" s="1622"/>
      <c r="K67" s="1622"/>
      <c r="L67" s="1622"/>
      <c r="M67" s="1622"/>
      <c r="N67" s="1622"/>
      <c r="O67" s="1622"/>
      <c r="P67" s="1622"/>
      <c r="Q67" s="1622"/>
      <c r="R67" s="1622"/>
      <c r="S67" s="1622"/>
      <c r="T67" s="1622"/>
      <c r="U67" s="1622"/>
      <c r="V67" s="1622"/>
      <c r="W67" s="1622"/>
      <c r="X67" s="1622"/>
      <c r="Y67" s="1622"/>
      <c r="Z67" s="1622"/>
      <c r="AA67" s="1622"/>
      <c r="AB67" s="1622"/>
      <c r="AC67" s="1622"/>
      <c r="AD67" s="1622"/>
      <c r="AE67" s="1622"/>
      <c r="AF67" s="1622"/>
      <c r="AG67" s="1622"/>
      <c r="AH67" s="1622"/>
      <c r="AI67" s="1622"/>
      <c r="AJ67" s="1622"/>
      <c r="AK67" s="1622"/>
      <c r="AL67" s="1622"/>
      <c r="AM67" s="1622"/>
      <c r="AN67" s="1622"/>
      <c r="AO67" s="1622"/>
      <c r="AP67" s="1622"/>
      <c r="AQ67" s="1622"/>
      <c r="AR67" s="1623"/>
    </row>
    <row r="68" spans="1:44" ht="16.5" customHeight="1" x14ac:dyDescent="0.2">
      <c r="A68" s="1415"/>
      <c r="B68" s="1415"/>
      <c r="C68" s="1415"/>
      <c r="D68" s="1625"/>
      <c r="E68" s="1417"/>
      <c r="F68" s="1417"/>
      <c r="G68" s="1417"/>
      <c r="H68" s="1626" t="s">
        <v>88</v>
      </c>
      <c r="I68" s="1616"/>
      <c r="J68" s="1616"/>
      <c r="K68" s="1616"/>
      <c r="L68" s="1616"/>
      <c r="M68" s="1616"/>
      <c r="N68" s="1616"/>
      <c r="O68" s="1616"/>
      <c r="P68" s="1616"/>
      <c r="Q68" s="1616"/>
      <c r="R68" s="1616"/>
      <c r="S68" s="1616"/>
      <c r="T68" s="1616"/>
      <c r="U68" s="1616"/>
      <c r="V68" s="1616"/>
      <c r="W68" s="1616"/>
      <c r="X68" s="1616"/>
      <c r="Y68" s="1616"/>
      <c r="Z68" s="1616"/>
      <c r="AA68" s="1616"/>
      <c r="AB68" s="1616"/>
      <c r="AC68" s="1616"/>
      <c r="AD68" s="1616"/>
      <c r="AE68" s="1616"/>
      <c r="AF68" s="1616"/>
      <c r="AG68" s="1616"/>
      <c r="AH68" s="1616"/>
      <c r="AI68" s="1616"/>
      <c r="AJ68" s="1616"/>
      <c r="AK68" s="1616"/>
      <c r="AL68" s="1616"/>
      <c r="AM68" s="1616"/>
      <c r="AN68" s="1616"/>
      <c r="AO68" s="1616"/>
      <c r="AP68" s="1616"/>
      <c r="AQ68" s="1616"/>
      <c r="AR68" s="1617"/>
    </row>
    <row r="69" spans="1:44" ht="15.75" x14ac:dyDescent="0.2">
      <c r="A69" s="140"/>
      <c r="B69" s="140"/>
      <c r="C69" s="140"/>
      <c r="D69" s="192"/>
      <c r="E69" s="28"/>
      <c r="F69" s="28"/>
      <c r="G69" s="28"/>
      <c r="H69" s="1615" t="s">
        <v>91</v>
      </c>
      <c r="I69" s="1616"/>
      <c r="J69" s="1616"/>
      <c r="K69" s="1616"/>
      <c r="L69" s="1616"/>
      <c r="M69" s="1616"/>
      <c r="N69" s="1616"/>
      <c r="O69" s="1616"/>
      <c r="P69" s="1616"/>
      <c r="Q69" s="1616"/>
      <c r="R69" s="1616"/>
      <c r="S69" s="1616"/>
      <c r="T69" s="1616"/>
      <c r="U69" s="1616"/>
      <c r="V69" s="1616"/>
      <c r="W69" s="1616"/>
      <c r="X69" s="1616"/>
      <c r="Y69" s="1616"/>
      <c r="Z69" s="1616"/>
      <c r="AA69" s="1616"/>
      <c r="AB69" s="1616"/>
      <c r="AC69" s="1616"/>
      <c r="AD69" s="1616"/>
      <c r="AE69" s="1616"/>
      <c r="AF69" s="1616"/>
      <c r="AG69" s="1616"/>
      <c r="AH69" s="1616"/>
      <c r="AI69" s="1616"/>
      <c r="AJ69" s="1616"/>
      <c r="AK69" s="1616"/>
      <c r="AL69" s="1616"/>
      <c r="AM69" s="1616"/>
      <c r="AN69" s="1616"/>
      <c r="AO69" s="1616"/>
      <c r="AP69" s="1616"/>
      <c r="AQ69" s="1616"/>
      <c r="AR69" s="1617"/>
    </row>
    <row r="70" spans="1:44" ht="15.75" x14ac:dyDescent="0.2">
      <c r="A70" s="140"/>
      <c r="B70" s="140"/>
      <c r="C70" s="140"/>
      <c r="D70" s="192"/>
      <c r="E70" s="28"/>
      <c r="F70" s="28"/>
      <c r="G70" s="28"/>
      <c r="H70" s="1618" t="s">
        <v>90</v>
      </c>
      <c r="I70" s="1619"/>
      <c r="J70" s="1619"/>
      <c r="K70" s="1619"/>
      <c r="L70" s="1619"/>
      <c r="M70" s="1619"/>
      <c r="N70" s="1619"/>
      <c r="O70" s="1619"/>
      <c r="P70" s="1619"/>
      <c r="Q70" s="1619"/>
      <c r="R70" s="1619"/>
      <c r="S70" s="1619"/>
      <c r="T70" s="1619"/>
      <c r="U70" s="1619"/>
      <c r="V70" s="1619"/>
      <c r="W70" s="1619"/>
      <c r="X70" s="1619"/>
      <c r="Y70" s="1619"/>
      <c r="Z70" s="1619"/>
      <c r="AA70" s="1619"/>
      <c r="AB70" s="1619"/>
      <c r="AC70" s="1619"/>
      <c r="AD70" s="1619"/>
      <c r="AE70" s="1619"/>
      <c r="AF70" s="1619"/>
      <c r="AG70" s="1619"/>
      <c r="AH70" s="1619"/>
      <c r="AI70" s="1619"/>
      <c r="AJ70" s="1619"/>
      <c r="AK70" s="1619"/>
      <c r="AL70" s="1619"/>
      <c r="AM70" s="1619"/>
      <c r="AN70" s="1619"/>
      <c r="AO70" s="1619"/>
      <c r="AP70" s="1619"/>
      <c r="AQ70" s="1619"/>
      <c r="AR70" s="1620"/>
    </row>
    <row r="71" spans="1:44" ht="15.75" x14ac:dyDescent="0.2">
      <c r="A71" s="140"/>
      <c r="B71" s="140"/>
      <c r="C71" s="140"/>
      <c r="D71" s="192"/>
      <c r="E71" s="28"/>
      <c r="F71" s="28"/>
      <c r="G71" s="28"/>
      <c r="H71" s="1621" t="s">
        <v>101</v>
      </c>
      <c r="I71" s="1622"/>
      <c r="J71" s="1622"/>
      <c r="K71" s="1622"/>
      <c r="L71" s="1622"/>
      <c r="M71" s="1622"/>
      <c r="N71" s="1622"/>
      <c r="O71" s="1622"/>
      <c r="P71" s="1622"/>
      <c r="Q71" s="1622"/>
      <c r="R71" s="1622"/>
      <c r="S71" s="1622"/>
      <c r="T71" s="1622"/>
      <c r="U71" s="1622"/>
      <c r="V71" s="1622"/>
      <c r="W71" s="1622"/>
      <c r="X71" s="1622"/>
      <c r="Y71" s="1622"/>
      <c r="Z71" s="1622"/>
      <c r="AA71" s="1622"/>
      <c r="AB71" s="1622"/>
      <c r="AC71" s="1622"/>
      <c r="AD71" s="1622"/>
      <c r="AE71" s="1622"/>
      <c r="AF71" s="1622"/>
      <c r="AG71" s="1622"/>
      <c r="AH71" s="1622"/>
      <c r="AI71" s="1622"/>
      <c r="AJ71" s="1622"/>
      <c r="AK71" s="1622"/>
      <c r="AL71" s="1622"/>
      <c r="AM71" s="1622"/>
      <c r="AN71" s="1622"/>
      <c r="AO71" s="1622"/>
      <c r="AP71" s="1622"/>
      <c r="AQ71" s="1622"/>
      <c r="AR71" s="1623"/>
    </row>
    <row r="72" spans="1:44" ht="15.75" x14ac:dyDescent="0.2">
      <c r="A72" s="140"/>
      <c r="B72" s="140"/>
      <c r="C72" s="140"/>
      <c r="D72" s="192"/>
      <c r="E72" s="28"/>
      <c r="F72" s="28"/>
      <c r="G72" s="28"/>
      <c r="H72" s="1624" t="s">
        <v>52</v>
      </c>
      <c r="I72" s="1622"/>
      <c r="J72" s="1622"/>
      <c r="K72" s="1622"/>
      <c r="L72" s="1622"/>
      <c r="M72" s="1622"/>
      <c r="N72" s="1622"/>
      <c r="O72" s="1622"/>
      <c r="P72" s="1622"/>
      <c r="Q72" s="1622"/>
      <c r="R72" s="1622"/>
      <c r="S72" s="1622"/>
      <c r="T72" s="1622"/>
      <c r="U72" s="1622"/>
      <c r="V72" s="1622"/>
      <c r="W72" s="1622"/>
      <c r="X72" s="1622"/>
      <c r="Y72" s="1622"/>
      <c r="Z72" s="1622"/>
      <c r="AA72" s="1622"/>
      <c r="AB72" s="1622"/>
      <c r="AC72" s="1622"/>
      <c r="AD72" s="1622"/>
      <c r="AE72" s="1622"/>
      <c r="AF72" s="1622"/>
      <c r="AG72" s="1622"/>
      <c r="AH72" s="1622"/>
      <c r="AI72" s="1622"/>
      <c r="AJ72" s="1622"/>
      <c r="AK72" s="1622"/>
      <c r="AL72" s="1622"/>
      <c r="AM72" s="1622"/>
      <c r="AN72" s="1622"/>
      <c r="AO72" s="1622"/>
      <c r="AP72" s="1622"/>
      <c r="AQ72" s="1622"/>
      <c r="AR72" s="1623"/>
    </row>
    <row r="73" spans="1:44" ht="15.75" x14ac:dyDescent="0.2">
      <c r="A73" s="140"/>
      <c r="B73" s="140"/>
      <c r="C73" s="140"/>
      <c r="D73" s="192"/>
      <c r="E73" s="28"/>
      <c r="F73" s="28"/>
      <c r="G73" s="28"/>
      <c r="H73" s="1624" t="s">
        <v>92</v>
      </c>
      <c r="I73" s="1622"/>
      <c r="J73" s="1622"/>
      <c r="K73" s="1622"/>
      <c r="L73" s="1622"/>
      <c r="M73" s="1622"/>
      <c r="N73" s="1622"/>
      <c r="O73" s="1622"/>
      <c r="P73" s="1622"/>
      <c r="Q73" s="1622"/>
      <c r="R73" s="1622"/>
      <c r="S73" s="1622"/>
      <c r="T73" s="1622"/>
      <c r="U73" s="1622"/>
      <c r="V73" s="1622"/>
      <c r="W73" s="1622"/>
      <c r="X73" s="1622"/>
      <c r="Y73" s="1622"/>
      <c r="Z73" s="1622"/>
      <c r="AA73" s="1622"/>
      <c r="AB73" s="1622"/>
      <c r="AC73" s="1622"/>
      <c r="AD73" s="1622"/>
      <c r="AE73" s="1622"/>
      <c r="AF73" s="1622"/>
      <c r="AG73" s="1622"/>
      <c r="AH73" s="1622"/>
      <c r="AI73" s="1622"/>
      <c r="AJ73" s="1622"/>
      <c r="AK73" s="1622"/>
      <c r="AL73" s="1622"/>
      <c r="AM73" s="1622"/>
      <c r="AN73" s="1622"/>
      <c r="AO73" s="1622"/>
      <c r="AP73" s="1622"/>
      <c r="AQ73" s="1622"/>
      <c r="AR73" s="1623"/>
    </row>
    <row r="74" spans="1:44" ht="15.75" x14ac:dyDescent="0.2">
      <c r="A74" s="140"/>
      <c r="B74" s="140"/>
      <c r="C74" s="140"/>
      <c r="D74" s="192"/>
      <c r="E74" s="28"/>
      <c r="F74" s="28"/>
      <c r="G74" s="28"/>
      <c r="H74" s="75" t="s">
        <v>106</v>
      </c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60"/>
    </row>
    <row r="75" spans="1:44" ht="14.25" x14ac:dyDescent="0.2">
      <c r="A75" s="140"/>
      <c r="B75" s="140"/>
      <c r="C75" s="140"/>
      <c r="D75" s="192"/>
      <c r="E75" s="28"/>
      <c r="F75" s="28"/>
      <c r="G75" s="28"/>
      <c r="H75" s="192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136"/>
    </row>
    <row r="76" spans="1:44" ht="14.25" x14ac:dyDescent="0.2">
      <c r="A76" s="140"/>
      <c r="B76" s="140"/>
      <c r="C76" s="140"/>
      <c r="D76" s="192"/>
      <c r="E76" s="28"/>
      <c r="F76" s="28"/>
      <c r="G76" s="28"/>
      <c r="H76" s="192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136"/>
    </row>
    <row r="77" spans="1:44" ht="14.25" x14ac:dyDescent="0.2">
      <c r="A77" s="140"/>
      <c r="B77" s="140"/>
      <c r="C77" s="140"/>
      <c r="D77" s="192"/>
      <c r="E77" s="28"/>
      <c r="F77" s="28"/>
      <c r="G77" s="28"/>
      <c r="H77" s="192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136"/>
    </row>
    <row r="78" spans="1:44" ht="14.25" x14ac:dyDescent="0.2">
      <c r="A78" s="140"/>
      <c r="B78" s="140"/>
      <c r="C78" s="140"/>
      <c r="D78" s="192"/>
      <c r="E78" s="28"/>
      <c r="F78" s="28"/>
      <c r="G78" s="28"/>
      <c r="H78" s="192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136"/>
    </row>
    <row r="79" spans="1:44" ht="14.25" x14ac:dyDescent="0.2">
      <c r="A79" s="140"/>
      <c r="B79" s="140"/>
      <c r="C79" s="140"/>
      <c r="D79" s="192"/>
      <c r="E79" s="28"/>
      <c r="F79" s="28"/>
      <c r="G79" s="28"/>
      <c r="H79" s="192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136"/>
    </row>
    <row r="80" spans="1:44" ht="14.25" x14ac:dyDescent="0.2">
      <c r="A80" s="140"/>
      <c r="B80" s="140"/>
      <c r="C80" s="140"/>
      <c r="D80" s="192"/>
      <c r="E80" s="28"/>
      <c r="F80" s="28"/>
      <c r="G80" s="28"/>
      <c r="H80" s="192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136"/>
    </row>
    <row r="81" spans="1:44" ht="14.25" x14ac:dyDescent="0.2">
      <c r="A81" s="140"/>
      <c r="B81" s="140"/>
      <c r="C81" s="140"/>
      <c r="D81" s="192"/>
      <c r="E81" s="28"/>
      <c r="F81" s="28"/>
      <c r="G81" s="28"/>
      <c r="H81" s="192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136"/>
    </row>
    <row r="82" spans="1:44" ht="14.25" x14ac:dyDescent="0.2">
      <c r="A82" s="140"/>
      <c r="B82" s="140"/>
      <c r="C82" s="140"/>
      <c r="D82" s="192"/>
      <c r="E82" s="28"/>
      <c r="F82" s="28"/>
      <c r="G82" s="28"/>
      <c r="H82" s="192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136"/>
    </row>
    <row r="83" spans="1:44" ht="14.25" x14ac:dyDescent="0.2">
      <c r="A83" s="140"/>
      <c r="B83" s="140"/>
      <c r="C83" s="140"/>
      <c r="D83" s="192"/>
      <c r="E83" s="28"/>
      <c r="F83" s="28"/>
      <c r="G83" s="28"/>
      <c r="H83" s="192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136"/>
    </row>
    <row r="84" spans="1:44" ht="14.25" x14ac:dyDescent="0.2">
      <c r="A84" s="140"/>
      <c r="B84" s="140"/>
      <c r="C84" s="140"/>
      <c r="D84" s="192"/>
      <c r="E84" s="28"/>
      <c r="F84" s="28"/>
      <c r="G84" s="28"/>
      <c r="H84" s="192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136"/>
    </row>
    <row r="85" spans="1:44" ht="14.25" x14ac:dyDescent="0.2">
      <c r="A85" s="140"/>
      <c r="B85" s="140"/>
      <c r="C85" s="140"/>
      <c r="D85" s="192"/>
      <c r="E85" s="28"/>
      <c r="F85" s="28"/>
      <c r="G85" s="28"/>
      <c r="H85" s="192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136"/>
    </row>
    <row r="86" spans="1:44" ht="14.25" x14ac:dyDescent="0.2">
      <c r="A86" s="140"/>
      <c r="B86" s="140"/>
      <c r="C86" s="140"/>
      <c r="D86" s="192"/>
      <c r="E86" s="28"/>
      <c r="F86" s="28"/>
      <c r="G86" s="28"/>
      <c r="H86" s="192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136"/>
    </row>
    <row r="87" spans="1:44" ht="14.25" x14ac:dyDescent="0.2">
      <c r="A87" s="140"/>
      <c r="B87" s="140"/>
      <c r="C87" s="140"/>
      <c r="D87" s="192"/>
      <c r="E87" s="28"/>
      <c r="F87" s="28"/>
      <c r="G87" s="28"/>
      <c r="H87" s="192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136"/>
    </row>
    <row r="88" spans="1:44" ht="14.25" x14ac:dyDescent="0.2">
      <c r="A88" s="140"/>
      <c r="B88" s="140"/>
      <c r="C88" s="140"/>
      <c r="D88" s="192"/>
      <c r="E88" s="28"/>
      <c r="F88" s="28"/>
      <c r="G88" s="28"/>
      <c r="H88" s="192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136"/>
    </row>
    <row r="89" spans="1:44" ht="14.25" x14ac:dyDescent="0.2">
      <c r="A89" s="140"/>
      <c r="B89" s="140"/>
      <c r="C89" s="140"/>
      <c r="D89" s="192"/>
      <c r="E89" s="28"/>
      <c r="F89" s="28"/>
      <c r="G89" s="28"/>
      <c r="H89" s="192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136"/>
    </row>
    <row r="90" spans="1:44" ht="14.25" x14ac:dyDescent="0.2">
      <c r="A90" s="140"/>
      <c r="B90" s="140"/>
      <c r="C90" s="140"/>
      <c r="D90" s="192"/>
      <c r="E90" s="28"/>
      <c r="F90" s="28"/>
      <c r="G90" s="28"/>
      <c r="H90" s="192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136"/>
    </row>
    <row r="91" spans="1:44" ht="14.25" x14ac:dyDescent="0.2">
      <c r="A91" s="140"/>
      <c r="B91" s="140"/>
      <c r="C91" s="140"/>
      <c r="D91" s="192"/>
      <c r="E91" s="28"/>
      <c r="F91" s="28"/>
      <c r="G91" s="28"/>
      <c r="H91" s="192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136"/>
    </row>
    <row r="92" spans="1:44" ht="14.25" x14ac:dyDescent="0.2">
      <c r="A92" s="140"/>
      <c r="B92" s="140"/>
      <c r="C92" s="140"/>
      <c r="D92" s="192"/>
      <c r="E92" s="28"/>
      <c r="F92" s="28"/>
      <c r="G92" s="28"/>
      <c r="H92" s="192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136"/>
    </row>
    <row r="93" spans="1:44" ht="14.25" x14ac:dyDescent="0.2">
      <c r="A93" s="140"/>
      <c r="B93" s="140"/>
      <c r="C93" s="140"/>
      <c r="D93" s="192"/>
      <c r="E93" s="28"/>
      <c r="F93" s="28"/>
      <c r="G93" s="28"/>
      <c r="H93" s="192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136"/>
    </row>
    <row r="94" spans="1:44" ht="14.25" x14ac:dyDescent="0.2">
      <c r="A94" s="140"/>
      <c r="B94" s="140"/>
      <c r="C94" s="140"/>
      <c r="D94" s="192"/>
      <c r="E94" s="28"/>
      <c r="F94" s="28"/>
      <c r="G94" s="28"/>
      <c r="H94" s="192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136"/>
    </row>
    <row r="95" spans="1:44" ht="14.25" x14ac:dyDescent="0.2">
      <c r="A95" s="140"/>
      <c r="B95" s="140"/>
      <c r="C95" s="140"/>
      <c r="D95" s="192"/>
      <c r="E95" s="28"/>
      <c r="F95" s="28"/>
      <c r="G95" s="28"/>
      <c r="H95" s="192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136"/>
    </row>
    <row r="96" spans="1:44" ht="14.25" x14ac:dyDescent="0.2">
      <c r="A96" s="140"/>
      <c r="B96" s="140"/>
      <c r="C96" s="140"/>
      <c r="D96" s="192"/>
      <c r="E96" s="28"/>
      <c r="F96" s="28"/>
      <c r="G96" s="28"/>
      <c r="H96" s="192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136"/>
    </row>
    <row r="97" spans="1:44" ht="14.25" x14ac:dyDescent="0.2">
      <c r="A97" s="140"/>
      <c r="B97" s="140"/>
      <c r="C97" s="140"/>
      <c r="D97" s="192"/>
      <c r="E97" s="28"/>
      <c r="F97" s="28"/>
      <c r="G97" s="28"/>
      <c r="H97" s="192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136"/>
    </row>
    <row r="98" spans="1:44" ht="14.25" x14ac:dyDescent="0.2">
      <c r="A98" s="140"/>
      <c r="B98" s="140"/>
      <c r="C98" s="140"/>
      <c r="D98" s="192"/>
      <c r="E98" s="28"/>
      <c r="F98" s="28"/>
      <c r="G98" s="28"/>
      <c r="H98" s="192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136"/>
    </row>
    <row r="99" spans="1:44" ht="14.25" x14ac:dyDescent="0.2">
      <c r="A99" s="140"/>
      <c r="B99" s="140"/>
      <c r="C99" s="140"/>
      <c r="D99" s="192"/>
      <c r="E99" s="28"/>
      <c r="F99" s="28"/>
      <c r="G99" s="28"/>
      <c r="H99" s="192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136"/>
    </row>
    <row r="100" spans="1:44" ht="14.25" x14ac:dyDescent="0.2">
      <c r="A100" s="140"/>
      <c r="B100" s="140"/>
      <c r="C100" s="140"/>
      <c r="D100" s="192"/>
      <c r="E100" s="28"/>
      <c r="F100" s="28"/>
      <c r="G100" s="28"/>
      <c r="H100" s="192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136"/>
    </row>
    <row r="101" spans="1:44" ht="14.25" x14ac:dyDescent="0.2">
      <c r="A101" s="140"/>
      <c r="B101" s="140"/>
      <c r="C101" s="140"/>
      <c r="D101" s="192"/>
      <c r="E101" s="28"/>
      <c r="F101" s="28"/>
      <c r="G101" s="28"/>
      <c r="H101" s="192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136"/>
    </row>
    <row r="102" spans="1:44" ht="14.25" x14ac:dyDescent="0.2">
      <c r="A102" s="140"/>
      <c r="B102" s="140"/>
      <c r="C102" s="140"/>
      <c r="D102" s="192"/>
      <c r="E102" s="28"/>
      <c r="F102" s="28"/>
      <c r="G102" s="28"/>
      <c r="H102" s="192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136"/>
    </row>
    <row r="103" spans="1:44" ht="14.25" x14ac:dyDescent="0.2">
      <c r="A103" s="140"/>
      <c r="B103" s="140"/>
      <c r="C103" s="140"/>
      <c r="D103" s="192"/>
      <c r="E103" s="28"/>
      <c r="F103" s="28"/>
      <c r="G103" s="28"/>
      <c r="H103" s="192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136"/>
    </row>
    <row r="104" spans="1:44" ht="14.25" x14ac:dyDescent="0.2">
      <c r="A104" s="140"/>
      <c r="B104" s="140"/>
      <c r="C104" s="140"/>
      <c r="D104" s="192"/>
      <c r="E104" s="28"/>
      <c r="F104" s="28"/>
      <c r="G104" s="28"/>
      <c r="H104" s="192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136"/>
    </row>
    <row r="105" spans="1:44" ht="14.25" x14ac:dyDescent="0.2">
      <c r="A105" s="140"/>
      <c r="B105" s="140"/>
      <c r="C105" s="140"/>
      <c r="D105" s="192"/>
      <c r="E105" s="28"/>
      <c r="F105" s="28"/>
      <c r="G105" s="28"/>
      <c r="H105" s="192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136"/>
    </row>
    <row r="106" spans="1:44" ht="14.25" x14ac:dyDescent="0.2">
      <c r="A106" s="140"/>
      <c r="B106" s="140"/>
      <c r="C106" s="140"/>
      <c r="D106" s="192"/>
      <c r="E106" s="28"/>
      <c r="F106" s="28"/>
      <c r="G106" s="28"/>
      <c r="H106" s="192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136"/>
    </row>
    <row r="107" spans="1:44" ht="14.25" x14ac:dyDescent="0.2">
      <c r="A107" s="140"/>
      <c r="B107" s="140"/>
      <c r="C107" s="140"/>
      <c r="D107" s="192"/>
      <c r="E107" s="28"/>
      <c r="F107" s="28"/>
      <c r="G107" s="28"/>
      <c r="H107" s="192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136"/>
    </row>
    <row r="108" spans="1:44" ht="14.25" x14ac:dyDescent="0.2">
      <c r="A108" s="140"/>
      <c r="B108" s="140"/>
      <c r="C108" s="140"/>
      <c r="D108" s="192"/>
      <c r="E108" s="28"/>
      <c r="F108" s="28"/>
      <c r="G108" s="28"/>
      <c r="H108" s="192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136"/>
    </row>
    <row r="109" spans="1:44" ht="14.25" x14ac:dyDescent="0.2">
      <c r="A109" s="140"/>
      <c r="B109" s="140"/>
      <c r="C109" s="140"/>
      <c r="D109" s="192"/>
      <c r="E109" s="28"/>
      <c r="F109" s="28"/>
      <c r="G109" s="28"/>
      <c r="H109" s="192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136"/>
    </row>
    <row r="110" spans="1:44" ht="14.25" x14ac:dyDescent="0.2">
      <c r="A110" s="140"/>
      <c r="B110" s="140"/>
      <c r="C110" s="140"/>
      <c r="D110" s="192"/>
      <c r="E110" s="28"/>
      <c r="F110" s="28"/>
      <c r="G110" s="28"/>
      <c r="H110" s="192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136"/>
    </row>
    <row r="111" spans="1:44" ht="14.25" x14ac:dyDescent="0.2">
      <c r="A111" s="140"/>
      <c r="B111" s="140"/>
      <c r="C111" s="140"/>
      <c r="D111" s="192"/>
      <c r="E111" s="28"/>
      <c r="F111" s="28"/>
      <c r="G111" s="28"/>
      <c r="H111" s="192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136"/>
    </row>
    <row r="112" spans="1:44" ht="14.25" x14ac:dyDescent="0.2">
      <c r="A112" s="140"/>
      <c r="B112" s="140"/>
      <c r="C112" s="140"/>
      <c r="D112" s="192"/>
      <c r="E112" s="28"/>
      <c r="F112" s="28"/>
      <c r="G112" s="28"/>
      <c r="H112" s="192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136"/>
    </row>
    <row r="113" spans="1:44" ht="14.25" x14ac:dyDescent="0.2">
      <c r="A113" s="140"/>
      <c r="B113" s="140"/>
      <c r="C113" s="140"/>
      <c r="D113" s="192"/>
      <c r="E113" s="28"/>
      <c r="F113" s="28"/>
      <c r="G113" s="28"/>
      <c r="H113" s="192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136"/>
    </row>
    <row r="114" spans="1:44" ht="14.25" x14ac:dyDescent="0.2">
      <c r="A114" s="140"/>
      <c r="B114" s="140"/>
      <c r="C114" s="140"/>
      <c r="D114" s="192"/>
      <c r="E114" s="28"/>
      <c r="F114" s="28"/>
      <c r="G114" s="28"/>
      <c r="H114" s="192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136"/>
    </row>
    <row r="115" spans="1:44" ht="14.25" x14ac:dyDescent="0.2">
      <c r="A115" s="140"/>
      <c r="B115" s="140"/>
      <c r="C115" s="140"/>
      <c r="D115" s="192"/>
      <c r="E115" s="28"/>
      <c r="F115" s="28"/>
      <c r="G115" s="28"/>
      <c r="H115" s="192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136"/>
    </row>
    <row r="116" spans="1:44" ht="14.25" x14ac:dyDescent="0.2">
      <c r="A116" s="140"/>
      <c r="B116" s="140"/>
      <c r="C116" s="140"/>
      <c r="D116" s="192"/>
      <c r="E116" s="28"/>
      <c r="F116" s="28"/>
      <c r="G116" s="28"/>
      <c r="H116" s="192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136"/>
    </row>
    <row r="117" spans="1:44" ht="14.25" x14ac:dyDescent="0.2">
      <c r="A117" s="140"/>
      <c r="B117" s="140"/>
      <c r="C117" s="140"/>
      <c r="D117" s="192"/>
      <c r="E117" s="28"/>
      <c r="F117" s="28"/>
      <c r="G117" s="28"/>
      <c r="H117" s="192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136"/>
    </row>
    <row r="118" spans="1:44" ht="14.25" x14ac:dyDescent="0.2">
      <c r="A118" s="140"/>
      <c r="B118" s="140"/>
      <c r="C118" s="140"/>
      <c r="D118" s="192"/>
      <c r="E118" s="28"/>
      <c r="F118" s="28"/>
      <c r="G118" s="28"/>
      <c r="H118" s="192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136"/>
    </row>
    <row r="119" spans="1:44" ht="14.25" x14ac:dyDescent="0.2">
      <c r="A119" s="140"/>
      <c r="B119" s="140"/>
      <c r="C119" s="140"/>
      <c r="D119" s="192"/>
      <c r="E119" s="28"/>
      <c r="F119" s="28"/>
      <c r="G119" s="28"/>
      <c r="H119" s="192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136"/>
    </row>
    <row r="120" spans="1:44" ht="14.25" x14ac:dyDescent="0.2">
      <c r="A120" s="140"/>
      <c r="B120" s="140"/>
      <c r="C120" s="140"/>
      <c r="D120" s="192"/>
      <c r="E120" s="28"/>
      <c r="F120" s="28"/>
      <c r="G120" s="28"/>
      <c r="H120" s="192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136"/>
    </row>
    <row r="121" spans="1:44" ht="14.25" x14ac:dyDescent="0.2">
      <c r="A121" s="140"/>
      <c r="B121" s="140"/>
      <c r="C121" s="140"/>
      <c r="D121" s="192"/>
      <c r="E121" s="28"/>
      <c r="F121" s="28"/>
      <c r="G121" s="28"/>
      <c r="H121" s="192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136"/>
    </row>
    <row r="122" spans="1:44" ht="14.25" x14ac:dyDescent="0.2">
      <c r="A122" s="140"/>
      <c r="B122" s="140"/>
      <c r="C122" s="140"/>
      <c r="D122" s="192"/>
      <c r="E122" s="28"/>
      <c r="F122" s="28"/>
      <c r="G122" s="28"/>
      <c r="H122" s="192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136"/>
    </row>
    <row r="123" spans="1:44" ht="14.25" x14ac:dyDescent="0.2">
      <c r="A123" s="140"/>
      <c r="B123" s="140"/>
      <c r="C123" s="140"/>
      <c r="D123" s="192"/>
      <c r="E123" s="28"/>
      <c r="F123" s="28"/>
      <c r="G123" s="28"/>
      <c r="H123" s="192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136"/>
    </row>
    <row r="124" spans="1:44" ht="14.25" x14ac:dyDescent="0.2">
      <c r="A124" s="140"/>
      <c r="B124" s="140"/>
      <c r="C124" s="140"/>
      <c r="D124" s="192"/>
      <c r="E124" s="28"/>
      <c r="F124" s="28"/>
      <c r="G124" s="28"/>
      <c r="H124" s="192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136"/>
    </row>
    <row r="125" spans="1:44" ht="14.25" x14ac:dyDescent="0.2">
      <c r="A125" s="140"/>
      <c r="B125" s="140"/>
      <c r="C125" s="140"/>
      <c r="D125" s="192"/>
      <c r="E125" s="28"/>
      <c r="F125" s="28"/>
      <c r="G125" s="28"/>
      <c r="H125" s="192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136"/>
    </row>
    <row r="126" spans="1:44" ht="14.25" x14ac:dyDescent="0.2">
      <c r="A126" s="140"/>
      <c r="B126" s="140"/>
      <c r="C126" s="140"/>
      <c r="D126" s="192"/>
      <c r="E126" s="28"/>
      <c r="F126" s="28"/>
      <c r="G126" s="28"/>
      <c r="H126" s="192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136"/>
    </row>
    <row r="127" spans="1:44" ht="14.25" x14ac:dyDescent="0.2">
      <c r="A127" s="140"/>
      <c r="B127" s="140"/>
      <c r="C127" s="140"/>
      <c r="D127" s="192"/>
      <c r="E127" s="28"/>
      <c r="F127" s="28"/>
      <c r="G127" s="28"/>
      <c r="H127" s="192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136"/>
    </row>
    <row r="128" spans="1:44" ht="14.25" x14ac:dyDescent="0.2">
      <c r="A128" s="140"/>
      <c r="B128" s="140"/>
      <c r="C128" s="140"/>
      <c r="D128" s="192"/>
      <c r="E128" s="28"/>
      <c r="F128" s="28"/>
      <c r="G128" s="28"/>
      <c r="H128" s="192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136"/>
    </row>
    <row r="129" spans="1:44" ht="14.25" x14ac:dyDescent="0.2">
      <c r="A129" s="140"/>
      <c r="B129" s="140"/>
      <c r="C129" s="140"/>
      <c r="D129" s="192"/>
      <c r="E129" s="28"/>
      <c r="F129" s="28"/>
      <c r="G129" s="28"/>
      <c r="H129" s="192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136"/>
    </row>
    <row r="130" spans="1:44" ht="14.25" x14ac:dyDescent="0.2">
      <c r="A130" s="140"/>
      <c r="B130" s="140"/>
      <c r="C130" s="140"/>
      <c r="D130" s="192"/>
      <c r="E130" s="28"/>
      <c r="F130" s="28"/>
      <c r="G130" s="28"/>
      <c r="H130" s="192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136"/>
    </row>
    <row r="131" spans="1:44" ht="14.25" x14ac:dyDescent="0.2">
      <c r="A131" s="140"/>
      <c r="B131" s="140"/>
      <c r="C131" s="140"/>
      <c r="D131" s="192"/>
      <c r="E131" s="28"/>
      <c r="F131" s="28"/>
      <c r="G131" s="28"/>
      <c r="H131" s="192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136"/>
    </row>
    <row r="132" spans="1:44" ht="14.25" x14ac:dyDescent="0.2">
      <c r="A132" s="140"/>
      <c r="B132" s="140"/>
      <c r="C132" s="140"/>
      <c r="D132" s="192"/>
      <c r="E132" s="28"/>
      <c r="F132" s="28"/>
      <c r="G132" s="28"/>
      <c r="H132" s="192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136"/>
    </row>
    <row r="133" spans="1:44" ht="14.25" x14ac:dyDescent="0.2">
      <c r="A133" s="140"/>
      <c r="B133" s="140"/>
      <c r="C133" s="140"/>
      <c r="D133" s="192"/>
      <c r="E133" s="28"/>
      <c r="F133" s="28"/>
      <c r="G133" s="28"/>
      <c r="H133" s="192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136"/>
    </row>
    <row r="134" spans="1:44" ht="14.25" x14ac:dyDescent="0.2">
      <c r="A134" s="140"/>
      <c r="B134" s="140"/>
      <c r="C134" s="140"/>
      <c r="D134" s="192"/>
      <c r="E134" s="28"/>
      <c r="F134" s="28"/>
      <c r="G134" s="28"/>
      <c r="H134" s="192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136"/>
    </row>
    <row r="135" spans="1:44" ht="14.25" x14ac:dyDescent="0.2">
      <c r="A135" s="140"/>
      <c r="B135" s="140"/>
      <c r="C135" s="140"/>
      <c r="D135" s="192"/>
      <c r="E135" s="28"/>
      <c r="F135" s="28"/>
      <c r="G135" s="28"/>
      <c r="H135" s="192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136"/>
    </row>
    <row r="136" spans="1:44" ht="14.25" x14ac:dyDescent="0.2">
      <c r="A136" s="140"/>
      <c r="B136" s="140"/>
      <c r="C136" s="140"/>
      <c r="D136" s="192"/>
      <c r="E136" s="28"/>
      <c r="F136" s="28"/>
      <c r="G136" s="28"/>
      <c r="H136" s="192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136"/>
    </row>
    <row r="137" spans="1:44" ht="14.25" x14ac:dyDescent="0.2">
      <c r="A137" s="140"/>
      <c r="B137" s="140"/>
      <c r="C137" s="140"/>
      <c r="D137" s="192"/>
      <c r="E137" s="28"/>
      <c r="F137" s="28"/>
      <c r="G137" s="28"/>
      <c r="H137" s="192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136"/>
    </row>
    <row r="138" spans="1:44" ht="14.25" x14ac:dyDescent="0.2">
      <c r="A138" s="140"/>
      <c r="B138" s="140"/>
      <c r="C138" s="140"/>
      <c r="D138" s="192"/>
      <c r="E138" s="28"/>
      <c r="F138" s="28"/>
      <c r="G138" s="28"/>
      <c r="H138" s="192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136"/>
    </row>
    <row r="139" spans="1:44" ht="14.25" x14ac:dyDescent="0.2">
      <c r="A139" s="140"/>
      <c r="B139" s="140"/>
      <c r="C139" s="140"/>
      <c r="D139" s="192"/>
      <c r="E139" s="28"/>
      <c r="F139" s="28"/>
      <c r="G139" s="28"/>
      <c r="H139" s="192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136"/>
    </row>
    <row r="140" spans="1:44" ht="14.25" x14ac:dyDescent="0.2">
      <c r="A140" s="140"/>
      <c r="B140" s="140"/>
      <c r="C140" s="140"/>
      <c r="D140" s="192"/>
      <c r="E140" s="28"/>
      <c r="F140" s="28"/>
      <c r="G140" s="28"/>
      <c r="H140" s="192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136"/>
    </row>
    <row r="141" spans="1:44" ht="14.25" x14ac:dyDescent="0.2">
      <c r="A141" s="140"/>
      <c r="B141" s="140"/>
      <c r="C141" s="140"/>
      <c r="D141" s="192"/>
      <c r="E141" s="28"/>
      <c r="F141" s="28"/>
      <c r="G141" s="28"/>
      <c r="H141" s="192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136"/>
    </row>
    <row r="142" spans="1:44" ht="14.25" x14ac:dyDescent="0.2">
      <c r="A142" s="140"/>
      <c r="B142" s="140"/>
      <c r="C142" s="140"/>
      <c r="D142" s="192"/>
      <c r="E142" s="28"/>
      <c r="F142" s="28"/>
      <c r="G142" s="28"/>
      <c r="H142" s="192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136"/>
    </row>
    <row r="143" spans="1:44" ht="14.25" x14ac:dyDescent="0.2">
      <c r="A143" s="140"/>
      <c r="B143" s="140"/>
      <c r="C143" s="140"/>
      <c r="D143" s="192"/>
      <c r="E143" s="28"/>
      <c r="F143" s="28"/>
      <c r="G143" s="28"/>
      <c r="H143" s="192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136"/>
    </row>
    <row r="144" spans="1:44" ht="14.25" x14ac:dyDescent="0.2">
      <c r="A144" s="140"/>
      <c r="B144" s="140"/>
      <c r="C144" s="140"/>
      <c r="D144" s="192"/>
      <c r="E144" s="28"/>
      <c r="F144" s="28"/>
      <c r="G144" s="28"/>
      <c r="H144" s="192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136"/>
    </row>
    <row r="145" spans="1:44" ht="14.25" x14ac:dyDescent="0.2">
      <c r="A145" s="140"/>
      <c r="B145" s="140"/>
      <c r="C145" s="140"/>
      <c r="D145" s="192"/>
      <c r="E145" s="28"/>
      <c r="F145" s="28"/>
      <c r="G145" s="28"/>
      <c r="H145" s="192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136"/>
    </row>
    <row r="146" spans="1:44" ht="14.25" x14ac:dyDescent="0.2">
      <c r="A146" s="140"/>
      <c r="B146" s="140"/>
      <c r="C146" s="140"/>
      <c r="D146" s="192"/>
      <c r="E146" s="28"/>
      <c r="F146" s="28"/>
      <c r="G146" s="28"/>
      <c r="H146" s="192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136"/>
    </row>
    <row r="147" spans="1:44" ht="14.25" x14ac:dyDescent="0.2">
      <c r="A147" s="140"/>
      <c r="B147" s="140"/>
      <c r="C147" s="140"/>
      <c r="D147" s="192"/>
      <c r="E147" s="28"/>
      <c r="F147" s="28"/>
      <c r="G147" s="28"/>
      <c r="H147" s="192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136"/>
    </row>
    <row r="148" spans="1:44" ht="14.25" x14ac:dyDescent="0.2">
      <c r="A148" s="140"/>
      <c r="B148" s="140"/>
      <c r="C148" s="140"/>
      <c r="D148" s="192"/>
      <c r="E148" s="28"/>
      <c r="F148" s="28"/>
      <c r="G148" s="28"/>
      <c r="H148" s="192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136"/>
    </row>
    <row r="149" spans="1:44" ht="14.25" x14ac:dyDescent="0.2">
      <c r="A149" s="140"/>
      <c r="B149" s="140"/>
      <c r="C149" s="140"/>
      <c r="D149" s="192"/>
      <c r="E149" s="28"/>
      <c r="F149" s="28"/>
      <c r="G149" s="28"/>
      <c r="H149" s="192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136"/>
    </row>
    <row r="150" spans="1:44" ht="14.25" x14ac:dyDescent="0.2">
      <c r="A150" s="140"/>
      <c r="B150" s="140"/>
      <c r="C150" s="140"/>
      <c r="D150" s="192"/>
      <c r="E150" s="28"/>
      <c r="F150" s="28"/>
      <c r="G150" s="28"/>
      <c r="H150" s="192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136"/>
    </row>
    <row r="151" spans="1:44" ht="14.25" x14ac:dyDescent="0.2">
      <c r="A151" s="140"/>
      <c r="B151" s="140"/>
      <c r="C151" s="140"/>
      <c r="D151" s="192"/>
      <c r="E151" s="28"/>
      <c r="F151" s="28"/>
      <c r="G151" s="28"/>
      <c r="H151" s="192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136"/>
    </row>
    <row r="152" spans="1:44" ht="14.25" x14ac:dyDescent="0.2">
      <c r="A152" s="140"/>
      <c r="B152" s="140"/>
      <c r="C152" s="140"/>
      <c r="D152" s="192"/>
      <c r="E152" s="28"/>
      <c r="F152" s="28"/>
      <c r="G152" s="28"/>
      <c r="H152" s="192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136"/>
    </row>
    <row r="153" spans="1:44" ht="14.25" x14ac:dyDescent="0.2">
      <c r="A153" s="140"/>
      <c r="B153" s="140"/>
      <c r="C153" s="140"/>
      <c r="D153" s="192"/>
      <c r="E153" s="28"/>
      <c r="F153" s="28"/>
      <c r="G153" s="28"/>
      <c r="H153" s="192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136"/>
    </row>
    <row r="154" spans="1:44" ht="14.25" x14ac:dyDescent="0.2">
      <c r="A154" s="140"/>
      <c r="B154" s="140"/>
      <c r="C154" s="140"/>
      <c r="D154" s="192"/>
      <c r="E154" s="28"/>
      <c r="F154" s="28"/>
      <c r="G154" s="28"/>
      <c r="H154" s="192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136"/>
    </row>
    <row r="155" spans="1:44" ht="14.25" x14ac:dyDescent="0.2">
      <c r="A155" s="140"/>
      <c r="B155" s="140"/>
      <c r="C155" s="140"/>
      <c r="D155" s="192"/>
      <c r="E155" s="28"/>
      <c r="F155" s="28"/>
      <c r="G155" s="28"/>
      <c r="H155" s="192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136"/>
    </row>
    <row r="156" spans="1:44" ht="14.25" x14ac:dyDescent="0.2">
      <c r="A156" s="140"/>
      <c r="B156" s="140"/>
      <c r="C156" s="140"/>
      <c r="D156" s="192"/>
      <c r="E156" s="28"/>
      <c r="F156" s="28"/>
      <c r="G156" s="28"/>
      <c r="H156" s="192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136"/>
    </row>
    <row r="157" spans="1:44" ht="14.25" x14ac:dyDescent="0.2">
      <c r="A157" s="140"/>
      <c r="B157" s="140"/>
      <c r="C157" s="140"/>
      <c r="D157" s="192"/>
      <c r="E157" s="28"/>
      <c r="F157" s="28"/>
      <c r="G157" s="28"/>
      <c r="H157" s="192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136"/>
    </row>
    <row r="158" spans="1:44" ht="14.25" x14ac:dyDescent="0.2">
      <c r="A158" s="140"/>
      <c r="B158" s="140"/>
      <c r="C158" s="140"/>
      <c r="D158" s="192"/>
      <c r="E158" s="28"/>
      <c r="F158" s="28"/>
      <c r="G158" s="28"/>
      <c r="H158" s="192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136"/>
    </row>
    <row r="159" spans="1:44" ht="14.25" x14ac:dyDescent="0.2">
      <c r="A159" s="140"/>
      <c r="B159" s="140"/>
      <c r="C159" s="140"/>
      <c r="D159" s="192"/>
      <c r="E159" s="28"/>
      <c r="F159" s="28"/>
      <c r="G159" s="28"/>
      <c r="H159" s="192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136"/>
    </row>
    <row r="160" spans="1:44" ht="14.25" x14ac:dyDescent="0.2">
      <c r="A160" s="140"/>
      <c r="B160" s="140"/>
      <c r="C160" s="140"/>
      <c r="D160" s="192"/>
      <c r="E160" s="28"/>
      <c r="F160" s="28"/>
      <c r="G160" s="28"/>
      <c r="H160" s="192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136"/>
    </row>
    <row r="161" spans="1:44" ht="14.25" x14ac:dyDescent="0.2">
      <c r="A161" s="140"/>
      <c r="B161" s="140"/>
      <c r="C161" s="140"/>
      <c r="D161" s="192"/>
      <c r="E161" s="28"/>
      <c r="F161" s="28"/>
      <c r="G161" s="28"/>
      <c r="H161" s="192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136"/>
    </row>
    <row r="162" spans="1:44" ht="14.25" x14ac:dyDescent="0.2">
      <c r="A162" s="140"/>
      <c r="B162" s="140"/>
      <c r="C162" s="140"/>
      <c r="D162" s="192"/>
      <c r="E162" s="28"/>
      <c r="F162" s="28"/>
      <c r="G162" s="28"/>
      <c r="H162" s="192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136"/>
    </row>
    <row r="163" spans="1:44" ht="14.25" x14ac:dyDescent="0.2">
      <c r="A163" s="140"/>
      <c r="B163" s="140"/>
      <c r="C163" s="140"/>
      <c r="D163" s="192"/>
      <c r="E163" s="28"/>
      <c r="F163" s="28"/>
      <c r="G163" s="28"/>
      <c r="H163" s="192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136"/>
    </row>
    <row r="164" spans="1:44" ht="14.25" x14ac:dyDescent="0.2">
      <c r="A164" s="140"/>
      <c r="B164" s="140"/>
      <c r="C164" s="140"/>
      <c r="D164" s="192"/>
      <c r="E164" s="28"/>
      <c r="F164" s="28"/>
      <c r="G164" s="28"/>
      <c r="H164" s="192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136"/>
    </row>
    <row r="165" spans="1:44" ht="14.25" x14ac:dyDescent="0.2">
      <c r="A165" s="140"/>
      <c r="B165" s="140"/>
      <c r="C165" s="140"/>
      <c r="D165" s="192"/>
      <c r="E165" s="28"/>
      <c r="F165" s="28"/>
      <c r="G165" s="28"/>
      <c r="H165" s="192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136"/>
    </row>
    <row r="166" spans="1:44" ht="14.25" x14ac:dyDescent="0.2">
      <c r="A166" s="140"/>
      <c r="B166" s="140"/>
      <c r="C166" s="140"/>
      <c r="D166" s="192"/>
      <c r="E166" s="28"/>
      <c r="F166" s="28"/>
      <c r="G166" s="28"/>
      <c r="H166" s="192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136"/>
    </row>
    <row r="167" spans="1:44" ht="14.25" x14ac:dyDescent="0.2">
      <c r="A167" s="140"/>
      <c r="B167" s="140"/>
      <c r="C167" s="140"/>
      <c r="D167" s="192"/>
      <c r="E167" s="28"/>
      <c r="F167" s="28"/>
      <c r="G167" s="28"/>
      <c r="H167" s="192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136"/>
    </row>
    <row r="168" spans="1:44" ht="14.25" x14ac:dyDescent="0.2">
      <c r="A168" s="140"/>
      <c r="B168" s="140"/>
      <c r="C168" s="140"/>
      <c r="D168" s="192"/>
      <c r="E168" s="28"/>
      <c r="F168" s="28"/>
      <c r="G168" s="28"/>
      <c r="H168" s="192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136"/>
    </row>
    <row r="169" spans="1:44" ht="14.25" x14ac:dyDescent="0.2">
      <c r="A169" s="140"/>
      <c r="B169" s="140"/>
      <c r="C169" s="140"/>
      <c r="D169" s="192"/>
      <c r="E169" s="28"/>
      <c r="F169" s="28"/>
      <c r="G169" s="28"/>
      <c r="H169" s="192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136"/>
    </row>
    <row r="170" spans="1:44" ht="14.25" x14ac:dyDescent="0.2">
      <c r="A170" s="140"/>
      <c r="B170" s="140"/>
      <c r="C170" s="140"/>
      <c r="D170" s="192"/>
      <c r="E170" s="28"/>
      <c r="F170" s="28"/>
      <c r="G170" s="28"/>
      <c r="H170" s="192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136"/>
    </row>
    <row r="171" spans="1:44" ht="14.25" x14ac:dyDescent="0.2">
      <c r="A171" s="140"/>
      <c r="B171" s="140"/>
      <c r="C171" s="140"/>
      <c r="D171" s="192"/>
      <c r="E171" s="28"/>
      <c r="F171" s="28"/>
      <c r="G171" s="28"/>
      <c r="H171" s="192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136"/>
    </row>
    <row r="172" spans="1:44" ht="14.25" x14ac:dyDescent="0.2">
      <c r="A172" s="140"/>
      <c r="B172" s="140"/>
      <c r="C172" s="140"/>
      <c r="D172" s="192"/>
      <c r="E172" s="28"/>
      <c r="F172" s="28"/>
      <c r="G172" s="28"/>
      <c r="H172" s="192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136"/>
    </row>
    <row r="173" spans="1:44" ht="14.25" x14ac:dyDescent="0.2">
      <c r="A173" s="140"/>
      <c r="B173" s="140"/>
      <c r="C173" s="140"/>
      <c r="D173" s="192"/>
      <c r="E173" s="28"/>
      <c r="F173" s="28"/>
      <c r="G173" s="28"/>
      <c r="H173" s="192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136"/>
    </row>
    <row r="174" spans="1:44" ht="14.25" x14ac:dyDescent="0.2">
      <c r="A174" s="140"/>
      <c r="B174" s="140"/>
      <c r="C174" s="140"/>
      <c r="D174" s="192"/>
      <c r="E174" s="28"/>
      <c r="F174" s="28"/>
      <c r="G174" s="28"/>
      <c r="H174" s="192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136"/>
    </row>
    <row r="175" spans="1:44" ht="14.25" x14ac:dyDescent="0.2">
      <c r="A175" s="140"/>
      <c r="B175" s="140"/>
      <c r="C175" s="140"/>
      <c r="D175" s="192"/>
      <c r="E175" s="28"/>
      <c r="F175" s="28"/>
      <c r="G175" s="28"/>
      <c r="H175" s="192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136"/>
    </row>
    <row r="176" spans="1:44" ht="14.25" x14ac:dyDescent="0.2">
      <c r="A176" s="140"/>
      <c r="B176" s="140"/>
      <c r="C176" s="140"/>
      <c r="D176" s="192"/>
      <c r="E176" s="28"/>
      <c r="F176" s="28"/>
      <c r="G176" s="28"/>
      <c r="H176" s="192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136"/>
    </row>
    <row r="177" spans="1:44" ht="14.25" x14ac:dyDescent="0.2">
      <c r="A177" s="140"/>
      <c r="B177" s="140"/>
      <c r="C177" s="140"/>
      <c r="D177" s="192"/>
      <c r="E177" s="28"/>
      <c r="F177" s="28"/>
      <c r="G177" s="28"/>
      <c r="H177" s="192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136"/>
    </row>
    <row r="178" spans="1:44" ht="14.25" x14ac:dyDescent="0.2">
      <c r="A178" s="140"/>
      <c r="B178" s="140"/>
      <c r="C178" s="140"/>
      <c r="D178" s="192"/>
      <c r="E178" s="28"/>
      <c r="F178" s="28"/>
      <c r="G178" s="28"/>
      <c r="H178" s="192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136"/>
    </row>
    <row r="179" spans="1:44" ht="14.25" x14ac:dyDescent="0.2">
      <c r="A179" s="140"/>
      <c r="B179" s="140"/>
      <c r="C179" s="140"/>
      <c r="D179" s="192"/>
      <c r="E179" s="28"/>
      <c r="F179" s="28"/>
      <c r="G179" s="28"/>
      <c r="H179" s="192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136"/>
    </row>
    <row r="180" spans="1:44" ht="14.25" x14ac:dyDescent="0.2">
      <c r="A180" s="140"/>
      <c r="B180" s="140"/>
      <c r="C180" s="140"/>
      <c r="D180" s="192"/>
      <c r="E180" s="28"/>
      <c r="F180" s="28"/>
      <c r="G180" s="28"/>
      <c r="H180" s="192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136"/>
    </row>
    <row r="181" spans="1:44" ht="14.25" x14ac:dyDescent="0.2">
      <c r="A181" s="140"/>
      <c r="B181" s="140"/>
      <c r="C181" s="140"/>
      <c r="D181" s="192"/>
      <c r="E181" s="28"/>
      <c r="F181" s="28"/>
      <c r="G181" s="28"/>
      <c r="H181" s="192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136"/>
    </row>
    <row r="182" spans="1:44" ht="14.25" x14ac:dyDescent="0.2">
      <c r="A182" s="140"/>
      <c r="B182" s="140"/>
      <c r="C182" s="140"/>
      <c r="D182" s="192"/>
      <c r="E182" s="28"/>
      <c r="F182" s="28"/>
      <c r="G182" s="28"/>
      <c r="H182" s="192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136"/>
    </row>
    <row r="183" spans="1:44" ht="14.25" x14ac:dyDescent="0.2">
      <c r="A183" s="140"/>
      <c r="B183" s="140"/>
      <c r="C183" s="140"/>
      <c r="D183" s="192"/>
      <c r="E183" s="28"/>
      <c r="F183" s="28"/>
      <c r="G183" s="28"/>
      <c r="H183" s="192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136"/>
    </row>
    <row r="184" spans="1:44" ht="14.25" x14ac:dyDescent="0.2">
      <c r="A184" s="140"/>
      <c r="B184" s="140"/>
      <c r="C184" s="140"/>
      <c r="D184" s="192"/>
      <c r="E184" s="28"/>
      <c r="F184" s="28"/>
      <c r="G184" s="28"/>
      <c r="H184" s="192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136"/>
    </row>
    <row r="185" spans="1:44" ht="14.25" x14ac:dyDescent="0.2">
      <c r="A185" s="140"/>
      <c r="B185" s="140"/>
      <c r="C185" s="140"/>
      <c r="D185" s="192"/>
      <c r="E185" s="28"/>
      <c r="F185" s="28"/>
      <c r="G185" s="28"/>
      <c r="H185" s="192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136"/>
    </row>
    <row r="186" spans="1:44" ht="14.25" x14ac:dyDescent="0.2">
      <c r="A186" s="140"/>
      <c r="B186" s="140"/>
      <c r="C186" s="140"/>
      <c r="D186" s="192"/>
      <c r="E186" s="28"/>
      <c r="F186" s="28"/>
      <c r="G186" s="28"/>
      <c r="H186" s="192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136"/>
    </row>
    <row r="187" spans="1:44" ht="14.25" x14ac:dyDescent="0.2">
      <c r="A187" s="140"/>
      <c r="B187" s="140"/>
      <c r="C187" s="140"/>
      <c r="D187" s="192"/>
      <c r="E187" s="28"/>
      <c r="F187" s="28"/>
      <c r="G187" s="28"/>
      <c r="H187" s="192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136"/>
    </row>
    <row r="188" spans="1:44" ht="14.25" x14ac:dyDescent="0.2">
      <c r="A188" s="140"/>
      <c r="B188" s="140"/>
      <c r="C188" s="140"/>
      <c r="D188" s="192"/>
      <c r="E188" s="28"/>
      <c r="F188" s="28"/>
      <c r="G188" s="28"/>
      <c r="H188" s="192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136"/>
    </row>
    <row r="189" spans="1:44" ht="14.25" x14ac:dyDescent="0.2">
      <c r="A189" s="140"/>
      <c r="B189" s="140"/>
      <c r="C189" s="140"/>
      <c r="D189" s="192"/>
      <c r="E189" s="28"/>
      <c r="F189" s="28"/>
      <c r="G189" s="28"/>
      <c r="H189" s="192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136"/>
    </row>
    <row r="190" spans="1:44" ht="14.25" x14ac:dyDescent="0.2">
      <c r="A190" s="140"/>
      <c r="B190" s="140"/>
      <c r="C190" s="140"/>
      <c r="D190" s="192"/>
      <c r="E190" s="28"/>
      <c r="F190" s="28"/>
      <c r="G190" s="28"/>
      <c r="H190" s="192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136"/>
    </row>
    <row r="191" spans="1:44" ht="14.25" x14ac:dyDescent="0.2">
      <c r="A191" s="140"/>
      <c r="B191" s="140"/>
      <c r="C191" s="140"/>
      <c r="D191" s="192"/>
      <c r="E191" s="28"/>
      <c r="F191" s="28"/>
      <c r="G191" s="28"/>
      <c r="H191" s="192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136"/>
    </row>
    <row r="192" spans="1:44" ht="14.25" x14ac:dyDescent="0.2">
      <c r="A192" s="140"/>
      <c r="B192" s="140"/>
      <c r="C192" s="140"/>
      <c r="D192" s="192"/>
      <c r="E192" s="28"/>
      <c r="F192" s="28"/>
      <c r="G192" s="28"/>
      <c r="H192" s="192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136"/>
    </row>
    <row r="193" spans="1:44" ht="14.25" x14ac:dyDescent="0.2">
      <c r="A193" s="140"/>
      <c r="B193" s="140"/>
      <c r="C193" s="140"/>
      <c r="D193" s="192"/>
      <c r="E193" s="28"/>
      <c r="F193" s="28"/>
      <c r="G193" s="28"/>
      <c r="H193" s="192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136"/>
    </row>
    <row r="194" spans="1:44" ht="14.25" x14ac:dyDescent="0.2">
      <c r="A194" s="140"/>
      <c r="B194" s="140"/>
      <c r="C194" s="140"/>
      <c r="D194" s="192"/>
      <c r="E194" s="28"/>
      <c r="F194" s="28"/>
      <c r="G194" s="28"/>
      <c r="H194" s="192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136"/>
    </row>
    <row r="195" spans="1:44" ht="14.25" x14ac:dyDescent="0.2">
      <c r="A195" s="140"/>
      <c r="B195" s="140"/>
      <c r="C195" s="140"/>
      <c r="D195" s="192"/>
      <c r="E195" s="28"/>
      <c r="F195" s="28"/>
      <c r="G195" s="28"/>
      <c r="H195" s="192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136"/>
    </row>
    <row r="196" spans="1:44" ht="14.25" x14ac:dyDescent="0.2">
      <c r="A196" s="140"/>
      <c r="B196" s="140"/>
      <c r="C196" s="140"/>
      <c r="D196" s="192"/>
      <c r="E196" s="28"/>
      <c r="F196" s="28"/>
      <c r="G196" s="28"/>
      <c r="H196" s="192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136"/>
    </row>
    <row r="197" spans="1:44" ht="14.25" x14ac:dyDescent="0.2">
      <c r="A197" s="140"/>
      <c r="B197" s="140"/>
      <c r="C197" s="140"/>
      <c r="D197" s="192"/>
      <c r="E197" s="28"/>
      <c r="F197" s="28"/>
      <c r="G197" s="28"/>
      <c r="H197" s="192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136"/>
    </row>
    <row r="198" spans="1:44" ht="14.25" x14ac:dyDescent="0.2">
      <c r="A198" s="140"/>
      <c r="B198" s="140"/>
      <c r="C198" s="140"/>
      <c r="D198" s="192"/>
      <c r="E198" s="28"/>
      <c r="F198" s="28"/>
      <c r="G198" s="28"/>
      <c r="H198" s="192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136"/>
    </row>
    <row r="199" spans="1:44" ht="14.25" x14ac:dyDescent="0.2">
      <c r="A199" s="140"/>
      <c r="B199" s="140"/>
      <c r="C199" s="140"/>
      <c r="D199" s="192"/>
      <c r="E199" s="28"/>
      <c r="F199" s="28"/>
      <c r="G199" s="28"/>
      <c r="H199" s="192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136"/>
    </row>
    <row r="200" spans="1:44" ht="14.25" x14ac:dyDescent="0.2">
      <c r="A200" s="140"/>
      <c r="B200" s="140"/>
      <c r="C200" s="140"/>
      <c r="D200" s="192"/>
      <c r="E200" s="28"/>
      <c r="F200" s="28"/>
      <c r="G200" s="28"/>
      <c r="H200" s="192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136"/>
    </row>
    <row r="201" spans="1:44" ht="14.25" x14ac:dyDescent="0.2">
      <c r="A201" s="140"/>
      <c r="B201" s="140"/>
      <c r="C201" s="140"/>
      <c r="D201" s="192"/>
      <c r="E201" s="28"/>
      <c r="F201" s="28"/>
      <c r="G201" s="28"/>
      <c r="H201" s="192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136"/>
    </row>
    <row r="202" spans="1:44" ht="14.25" x14ac:dyDescent="0.2">
      <c r="A202" s="140"/>
      <c r="B202" s="140"/>
      <c r="C202" s="140"/>
      <c r="D202" s="192"/>
      <c r="E202" s="28"/>
      <c r="F202" s="28"/>
      <c r="G202" s="28"/>
      <c r="H202" s="192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136"/>
    </row>
    <row r="203" spans="1:44" ht="14.25" x14ac:dyDescent="0.2">
      <c r="A203" s="140"/>
      <c r="B203" s="140"/>
      <c r="C203" s="140"/>
      <c r="D203" s="192"/>
      <c r="E203" s="28"/>
      <c r="F203" s="28"/>
      <c r="G203" s="28"/>
      <c r="H203" s="192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136"/>
    </row>
    <row r="204" spans="1:44" ht="14.25" x14ac:dyDescent="0.2">
      <c r="A204" s="140"/>
      <c r="B204" s="140"/>
      <c r="C204" s="140"/>
      <c r="D204" s="192"/>
      <c r="E204" s="28"/>
      <c r="F204" s="28"/>
      <c r="G204" s="28"/>
      <c r="H204" s="192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136"/>
    </row>
    <row r="205" spans="1:44" ht="14.25" x14ac:dyDescent="0.2">
      <c r="A205" s="140"/>
      <c r="B205" s="140"/>
      <c r="C205" s="140"/>
      <c r="D205" s="192"/>
      <c r="E205" s="28"/>
      <c r="F205" s="28"/>
      <c r="G205" s="28"/>
      <c r="H205" s="192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136"/>
    </row>
    <row r="206" spans="1:44" ht="14.25" x14ac:dyDescent="0.2">
      <c r="A206" s="140"/>
      <c r="B206" s="140"/>
      <c r="C206" s="140"/>
      <c r="D206" s="192"/>
      <c r="E206" s="28"/>
      <c r="F206" s="28"/>
      <c r="G206" s="28"/>
      <c r="H206" s="192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136"/>
    </row>
    <row r="207" spans="1:44" ht="14.25" x14ac:dyDescent="0.2">
      <c r="A207" s="140"/>
      <c r="B207" s="140"/>
      <c r="C207" s="140"/>
      <c r="D207" s="192"/>
      <c r="E207" s="28"/>
      <c r="F207" s="28"/>
      <c r="G207" s="28"/>
      <c r="H207" s="192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136"/>
    </row>
    <row r="208" spans="1:44" ht="14.25" x14ac:dyDescent="0.2">
      <c r="A208" s="140"/>
      <c r="B208" s="140"/>
      <c r="C208" s="140"/>
      <c r="D208" s="192"/>
      <c r="E208" s="28"/>
      <c r="F208" s="28"/>
      <c r="G208" s="28"/>
      <c r="H208" s="192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136"/>
    </row>
    <row r="209" spans="1:44" ht="14.25" x14ac:dyDescent="0.2">
      <c r="A209" s="140"/>
      <c r="B209" s="140"/>
      <c r="C209" s="140"/>
      <c r="D209" s="192"/>
      <c r="E209" s="28"/>
      <c r="F209" s="28"/>
      <c r="G209" s="28"/>
      <c r="H209" s="192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136"/>
    </row>
    <row r="210" spans="1:44" ht="14.25" x14ac:dyDescent="0.2">
      <c r="A210" s="140"/>
      <c r="B210" s="140"/>
      <c r="C210" s="140"/>
      <c r="D210" s="192"/>
      <c r="E210" s="28"/>
      <c r="F210" s="28"/>
      <c r="G210" s="28"/>
      <c r="H210" s="192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136"/>
    </row>
    <row r="211" spans="1:44" ht="14.25" x14ac:dyDescent="0.2">
      <c r="A211" s="140"/>
      <c r="B211" s="140"/>
      <c r="C211" s="140"/>
      <c r="D211" s="192"/>
      <c r="E211" s="28"/>
      <c r="F211" s="28"/>
      <c r="G211" s="28"/>
      <c r="H211" s="192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136"/>
    </row>
    <row r="212" spans="1:44" ht="14.25" x14ac:dyDescent="0.2">
      <c r="A212" s="140"/>
      <c r="B212" s="140"/>
      <c r="C212" s="140"/>
      <c r="D212" s="192"/>
      <c r="E212" s="28"/>
      <c r="F212" s="28"/>
      <c r="G212" s="28"/>
      <c r="H212" s="192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136"/>
    </row>
    <row r="213" spans="1:44" ht="14.25" x14ac:dyDescent="0.2">
      <c r="A213" s="140"/>
      <c r="B213" s="140"/>
      <c r="C213" s="140"/>
      <c r="D213" s="192"/>
      <c r="E213" s="28"/>
      <c r="F213" s="28"/>
      <c r="G213" s="28"/>
      <c r="H213" s="192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136"/>
    </row>
    <row r="214" spans="1:44" ht="14.25" x14ac:dyDescent="0.2">
      <c r="A214" s="140"/>
      <c r="B214" s="140"/>
      <c r="C214" s="140"/>
      <c r="D214" s="192"/>
      <c r="E214" s="28"/>
      <c r="F214" s="28"/>
      <c r="G214" s="28"/>
      <c r="H214" s="192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136"/>
    </row>
    <row r="215" spans="1:44" ht="14.25" x14ac:dyDescent="0.2">
      <c r="A215" s="140"/>
      <c r="B215" s="140"/>
      <c r="C215" s="140"/>
      <c r="D215" s="192"/>
      <c r="E215" s="28"/>
      <c r="F215" s="28"/>
      <c r="G215" s="28"/>
      <c r="H215" s="192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136"/>
    </row>
    <row r="216" spans="1:44" ht="14.25" x14ac:dyDescent="0.2">
      <c r="A216" s="140"/>
      <c r="B216" s="140"/>
      <c r="C216" s="140"/>
      <c r="D216" s="192"/>
      <c r="E216" s="28"/>
      <c r="F216" s="28"/>
      <c r="G216" s="28"/>
      <c r="H216" s="192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136"/>
    </row>
    <row r="217" spans="1:44" ht="14.25" x14ac:dyDescent="0.2">
      <c r="A217" s="140"/>
      <c r="B217" s="140"/>
      <c r="C217" s="140"/>
      <c r="D217" s="192"/>
      <c r="E217" s="28"/>
      <c r="F217" s="28"/>
      <c r="G217" s="28"/>
      <c r="H217" s="192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136"/>
    </row>
    <row r="218" spans="1:44" ht="14.25" x14ac:dyDescent="0.2">
      <c r="A218" s="140"/>
      <c r="B218" s="140"/>
      <c r="C218" s="140"/>
      <c r="D218" s="192"/>
      <c r="E218" s="28"/>
      <c r="F218" s="28"/>
      <c r="G218" s="28"/>
      <c r="H218" s="192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136"/>
    </row>
    <row r="219" spans="1:44" ht="14.25" x14ac:dyDescent="0.2">
      <c r="A219" s="140"/>
      <c r="B219" s="140"/>
      <c r="C219" s="140"/>
      <c r="D219" s="192"/>
      <c r="E219" s="28"/>
      <c r="F219" s="28"/>
      <c r="G219" s="28"/>
      <c r="H219" s="192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136"/>
    </row>
    <row r="220" spans="1:44" ht="14.25" x14ac:dyDescent="0.2">
      <c r="A220" s="140"/>
      <c r="B220" s="140"/>
      <c r="C220" s="140"/>
      <c r="D220" s="192"/>
      <c r="E220" s="28"/>
      <c r="F220" s="28"/>
      <c r="G220" s="28"/>
      <c r="H220" s="192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136"/>
    </row>
    <row r="221" spans="1:44" ht="14.25" x14ac:dyDescent="0.2">
      <c r="A221" s="140"/>
      <c r="B221" s="140"/>
      <c r="C221" s="140"/>
      <c r="D221" s="192"/>
      <c r="E221" s="28"/>
      <c r="F221" s="28"/>
      <c r="G221" s="28"/>
      <c r="H221" s="192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136"/>
    </row>
    <row r="222" spans="1:44" ht="14.25" x14ac:dyDescent="0.2">
      <c r="A222" s="140"/>
      <c r="B222" s="140"/>
      <c r="C222" s="140"/>
      <c r="D222" s="192"/>
      <c r="E222" s="28"/>
      <c r="F222" s="28"/>
      <c r="G222" s="28"/>
      <c r="H222" s="192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136"/>
    </row>
    <row r="223" spans="1:44" ht="14.25" x14ac:dyDescent="0.2">
      <c r="A223" s="140"/>
      <c r="B223" s="140"/>
      <c r="C223" s="140"/>
      <c r="D223" s="192"/>
      <c r="E223" s="28"/>
      <c r="F223" s="28"/>
      <c r="G223" s="28"/>
      <c r="H223" s="192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136"/>
    </row>
    <row r="224" spans="1:44" ht="14.25" x14ac:dyDescent="0.2">
      <c r="A224" s="140"/>
      <c r="B224" s="140"/>
      <c r="C224" s="140"/>
      <c r="D224" s="192"/>
      <c r="E224" s="28"/>
      <c r="F224" s="28"/>
      <c r="G224" s="28"/>
      <c r="H224" s="192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136"/>
    </row>
    <row r="225" spans="1:44" ht="14.25" x14ac:dyDescent="0.2">
      <c r="A225" s="140"/>
      <c r="B225" s="140"/>
      <c r="C225" s="140"/>
      <c r="D225" s="192"/>
      <c r="E225" s="28"/>
      <c r="F225" s="28"/>
      <c r="G225" s="28"/>
      <c r="H225" s="192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136"/>
    </row>
    <row r="226" spans="1:44" ht="14.25" x14ac:dyDescent="0.2">
      <c r="A226" s="140"/>
      <c r="B226" s="140"/>
      <c r="C226" s="140"/>
      <c r="D226" s="192"/>
      <c r="E226" s="28"/>
      <c r="F226" s="28"/>
      <c r="G226" s="28"/>
      <c r="H226" s="192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136"/>
    </row>
    <row r="227" spans="1:44" ht="14.25" x14ac:dyDescent="0.2">
      <c r="A227" s="140"/>
      <c r="B227" s="140"/>
      <c r="C227" s="140"/>
      <c r="D227" s="192"/>
      <c r="E227" s="28"/>
      <c r="F227" s="28"/>
      <c r="G227" s="28"/>
      <c r="H227" s="192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136"/>
    </row>
    <row r="228" spans="1:44" ht="14.25" x14ac:dyDescent="0.2">
      <c r="A228" s="140"/>
      <c r="B228" s="140"/>
      <c r="C228" s="140"/>
      <c r="D228" s="192"/>
      <c r="E228" s="28"/>
      <c r="F228" s="28"/>
      <c r="G228" s="28"/>
      <c r="H228" s="192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136"/>
    </row>
    <row r="229" spans="1:44" ht="14.25" x14ac:dyDescent="0.2">
      <c r="A229" s="140"/>
      <c r="B229" s="140"/>
      <c r="C229" s="140"/>
      <c r="D229" s="192"/>
      <c r="E229" s="28"/>
      <c r="F229" s="28"/>
      <c r="G229" s="28"/>
      <c r="H229" s="192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136"/>
    </row>
    <row r="230" spans="1:44" ht="14.25" x14ac:dyDescent="0.2">
      <c r="A230" s="140"/>
      <c r="B230" s="140"/>
      <c r="C230" s="140"/>
      <c r="D230" s="192"/>
      <c r="E230" s="28"/>
      <c r="F230" s="28"/>
      <c r="G230" s="28"/>
      <c r="H230" s="192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136"/>
    </row>
    <row r="231" spans="1:44" ht="14.25" x14ac:dyDescent="0.2">
      <c r="A231" s="140"/>
      <c r="B231" s="140"/>
      <c r="C231" s="140"/>
      <c r="D231" s="192"/>
      <c r="E231" s="28"/>
      <c r="F231" s="28"/>
      <c r="G231" s="28"/>
      <c r="H231" s="192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136"/>
    </row>
    <row r="232" spans="1:44" ht="14.25" x14ac:dyDescent="0.2">
      <c r="A232" s="140"/>
      <c r="B232" s="140"/>
      <c r="C232" s="140"/>
      <c r="D232" s="192"/>
      <c r="E232" s="28"/>
      <c r="F232" s="28"/>
      <c r="G232" s="28"/>
      <c r="H232" s="192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136"/>
    </row>
    <row r="233" spans="1:44" ht="14.25" x14ac:dyDescent="0.2">
      <c r="A233" s="140"/>
      <c r="B233" s="140"/>
      <c r="C233" s="140"/>
      <c r="D233" s="192"/>
      <c r="E233" s="28"/>
      <c r="F233" s="28"/>
      <c r="G233" s="28"/>
      <c r="H233" s="192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136"/>
    </row>
    <row r="234" spans="1:44" ht="14.25" x14ac:dyDescent="0.2">
      <c r="A234" s="140"/>
      <c r="B234" s="140"/>
      <c r="C234" s="140"/>
      <c r="D234" s="192"/>
      <c r="E234" s="28"/>
      <c r="F234" s="28"/>
      <c r="G234" s="28"/>
      <c r="H234" s="192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136"/>
    </row>
    <row r="235" spans="1:44" ht="14.25" x14ac:dyDescent="0.2">
      <c r="A235" s="140"/>
      <c r="B235" s="140"/>
      <c r="C235" s="140"/>
      <c r="D235" s="192"/>
      <c r="E235" s="28"/>
      <c r="F235" s="28"/>
      <c r="G235" s="28"/>
      <c r="H235" s="192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136"/>
    </row>
    <row r="236" spans="1:44" ht="14.25" x14ac:dyDescent="0.2">
      <c r="A236" s="140"/>
      <c r="B236" s="140"/>
      <c r="C236" s="140"/>
      <c r="D236" s="192"/>
      <c r="E236" s="28"/>
      <c r="F236" s="28"/>
      <c r="G236" s="28"/>
      <c r="H236" s="192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136"/>
    </row>
    <row r="237" spans="1:44" ht="14.25" x14ac:dyDescent="0.2">
      <c r="A237" s="140"/>
      <c r="B237" s="140"/>
      <c r="C237" s="140"/>
      <c r="D237" s="192"/>
      <c r="E237" s="28"/>
      <c r="F237" s="28"/>
      <c r="G237" s="28"/>
      <c r="H237" s="192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136"/>
    </row>
    <row r="238" spans="1:44" ht="14.25" x14ac:dyDescent="0.2">
      <c r="A238" s="140"/>
      <c r="B238" s="140"/>
      <c r="C238" s="140"/>
      <c r="D238" s="192"/>
      <c r="E238" s="28"/>
      <c r="F238" s="28"/>
      <c r="G238" s="28"/>
      <c r="H238" s="192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136"/>
    </row>
    <row r="239" spans="1:44" ht="14.25" x14ac:dyDescent="0.2">
      <c r="A239" s="140"/>
      <c r="B239" s="140"/>
      <c r="C239" s="140"/>
      <c r="D239" s="192"/>
      <c r="E239" s="28"/>
      <c r="F239" s="28"/>
      <c r="G239" s="28"/>
      <c r="H239" s="192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136"/>
    </row>
    <row r="240" spans="1:44" ht="14.25" x14ac:dyDescent="0.2">
      <c r="A240" s="140"/>
      <c r="B240" s="140"/>
      <c r="C240" s="140"/>
      <c r="D240" s="192"/>
      <c r="E240" s="28"/>
      <c r="F240" s="28"/>
      <c r="G240" s="28"/>
      <c r="H240" s="192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136"/>
    </row>
    <row r="241" spans="1:44" ht="14.25" x14ac:dyDescent="0.2">
      <c r="A241" s="140"/>
      <c r="B241" s="140"/>
      <c r="C241" s="140"/>
      <c r="D241" s="192"/>
      <c r="E241" s="28"/>
      <c r="F241" s="28"/>
      <c r="G241" s="28"/>
      <c r="H241" s="192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136"/>
    </row>
    <row r="242" spans="1:44" ht="14.25" x14ac:dyDescent="0.2">
      <c r="A242" s="140"/>
      <c r="B242" s="140"/>
      <c r="C242" s="140"/>
      <c r="D242" s="192"/>
      <c r="E242" s="28"/>
      <c r="F242" s="28"/>
      <c r="G242" s="28"/>
      <c r="H242" s="192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136"/>
    </row>
    <row r="243" spans="1:44" ht="14.25" x14ac:dyDescent="0.2">
      <c r="A243" s="140"/>
      <c r="B243" s="140"/>
      <c r="C243" s="140"/>
      <c r="D243" s="192"/>
      <c r="E243" s="28"/>
      <c r="F243" s="28"/>
      <c r="G243" s="28"/>
      <c r="H243" s="192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136"/>
    </row>
    <row r="244" spans="1:44" ht="14.25" x14ac:dyDescent="0.2">
      <c r="A244" s="140"/>
      <c r="B244" s="140"/>
      <c r="C244" s="140"/>
      <c r="D244" s="192"/>
      <c r="E244" s="28"/>
      <c r="F244" s="28"/>
      <c r="G244" s="28"/>
      <c r="H244" s="192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136"/>
    </row>
    <row r="245" spans="1:44" ht="14.25" x14ac:dyDescent="0.2">
      <c r="A245" s="140"/>
      <c r="B245" s="140"/>
      <c r="C245" s="140"/>
      <c r="D245" s="192"/>
      <c r="E245" s="28"/>
      <c r="F245" s="28"/>
      <c r="G245" s="28"/>
      <c r="H245" s="192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136"/>
    </row>
    <row r="246" spans="1:44" ht="14.25" x14ac:dyDescent="0.2">
      <c r="A246" s="140"/>
      <c r="B246" s="140"/>
      <c r="C246" s="140"/>
      <c r="D246" s="192"/>
      <c r="E246" s="28"/>
      <c r="F246" s="28"/>
      <c r="G246" s="28"/>
      <c r="H246" s="192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136"/>
    </row>
    <row r="247" spans="1:44" ht="14.25" x14ac:dyDescent="0.2">
      <c r="A247" s="140"/>
      <c r="B247" s="140"/>
      <c r="C247" s="140"/>
      <c r="D247" s="192"/>
      <c r="E247" s="28"/>
      <c r="F247" s="28"/>
      <c r="G247" s="28"/>
      <c r="H247" s="192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136"/>
    </row>
    <row r="248" spans="1:44" ht="14.25" x14ac:dyDescent="0.2">
      <c r="A248" s="140"/>
      <c r="B248" s="140"/>
      <c r="C248" s="140"/>
      <c r="D248" s="192"/>
      <c r="E248" s="28"/>
      <c r="F248" s="28"/>
      <c r="G248" s="28"/>
      <c r="H248" s="192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136"/>
    </row>
    <row r="249" spans="1:44" ht="14.25" x14ac:dyDescent="0.2">
      <c r="A249" s="140"/>
      <c r="B249" s="140"/>
      <c r="C249" s="140"/>
      <c r="D249" s="192"/>
      <c r="E249" s="28"/>
      <c r="F249" s="28"/>
      <c r="G249" s="28"/>
      <c r="H249" s="192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136"/>
    </row>
    <row r="250" spans="1:44" ht="14.25" x14ac:dyDescent="0.2">
      <c r="A250" s="140"/>
      <c r="B250" s="140"/>
      <c r="C250" s="140"/>
      <c r="D250" s="192"/>
      <c r="E250" s="28"/>
      <c r="F250" s="28"/>
      <c r="G250" s="28"/>
      <c r="H250" s="192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136"/>
    </row>
    <row r="251" spans="1:44" ht="14.25" x14ac:dyDescent="0.2">
      <c r="A251" s="140"/>
      <c r="B251" s="140"/>
      <c r="C251" s="140"/>
      <c r="D251" s="192"/>
      <c r="E251" s="28"/>
      <c r="F251" s="28"/>
      <c r="G251" s="28"/>
      <c r="H251" s="192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136"/>
    </row>
    <row r="252" spans="1:44" ht="14.25" x14ac:dyDescent="0.2">
      <c r="A252" s="140"/>
      <c r="B252" s="140"/>
      <c r="C252" s="140"/>
      <c r="D252" s="192"/>
      <c r="E252" s="28"/>
      <c r="F252" s="28"/>
      <c r="G252" s="28"/>
      <c r="H252" s="192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136"/>
    </row>
    <row r="253" spans="1:44" ht="14.25" x14ac:dyDescent="0.2">
      <c r="A253" s="140"/>
      <c r="B253" s="140"/>
      <c r="C253" s="140"/>
      <c r="D253" s="192"/>
      <c r="E253" s="28"/>
      <c r="F253" s="28"/>
      <c r="G253" s="28"/>
      <c r="H253" s="192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136"/>
    </row>
    <row r="254" spans="1:44" ht="14.25" x14ac:dyDescent="0.2">
      <c r="A254" s="140"/>
      <c r="B254" s="140"/>
      <c r="C254" s="140"/>
      <c r="D254" s="192"/>
      <c r="E254" s="28"/>
      <c r="F254" s="28"/>
      <c r="G254" s="28"/>
      <c r="H254" s="192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136"/>
    </row>
    <row r="255" spans="1:44" ht="14.25" x14ac:dyDescent="0.2">
      <c r="A255" s="140"/>
      <c r="B255" s="140"/>
      <c r="C255" s="140"/>
      <c r="D255" s="192"/>
      <c r="E255" s="28"/>
      <c r="F255" s="28"/>
      <c r="G255" s="28"/>
      <c r="H255" s="192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136"/>
    </row>
    <row r="256" spans="1:44" ht="14.25" x14ac:dyDescent="0.2">
      <c r="A256" s="140"/>
      <c r="B256" s="140"/>
      <c r="C256" s="140"/>
      <c r="D256" s="192"/>
      <c r="E256" s="28"/>
      <c r="F256" s="28"/>
      <c r="G256" s="28"/>
      <c r="H256" s="192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136"/>
    </row>
    <row r="257" spans="1:44" ht="14.25" x14ac:dyDescent="0.2">
      <c r="A257" s="140"/>
      <c r="B257" s="140"/>
      <c r="C257" s="140"/>
      <c r="D257" s="192"/>
      <c r="E257" s="28"/>
      <c r="F257" s="28"/>
      <c r="G257" s="28"/>
      <c r="H257" s="192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136"/>
    </row>
    <row r="258" spans="1:44" ht="14.25" x14ac:dyDescent="0.2">
      <c r="A258" s="140"/>
      <c r="B258" s="140"/>
      <c r="C258" s="140"/>
      <c r="D258" s="192"/>
      <c r="E258" s="28"/>
      <c r="F258" s="28"/>
      <c r="G258" s="28"/>
      <c r="H258" s="192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136"/>
    </row>
    <row r="259" spans="1:44" ht="14.25" x14ac:dyDescent="0.2">
      <c r="A259" s="140"/>
      <c r="B259" s="140"/>
      <c r="C259" s="140"/>
      <c r="D259" s="192"/>
      <c r="E259" s="28"/>
      <c r="F259" s="28"/>
      <c r="G259" s="28"/>
      <c r="H259" s="192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136"/>
    </row>
    <row r="260" spans="1:44" ht="14.25" x14ac:dyDescent="0.2">
      <c r="A260" s="140"/>
      <c r="B260" s="140"/>
      <c r="C260" s="140"/>
      <c r="D260" s="192"/>
      <c r="E260" s="28"/>
      <c r="F260" s="28"/>
      <c r="G260" s="28"/>
      <c r="H260" s="192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136"/>
    </row>
    <row r="261" spans="1:44" ht="14.25" x14ac:dyDescent="0.2">
      <c r="A261" s="140"/>
      <c r="B261" s="140"/>
      <c r="C261" s="140"/>
      <c r="D261" s="192"/>
      <c r="E261" s="28"/>
      <c r="F261" s="28"/>
      <c r="G261" s="28"/>
      <c r="H261" s="192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136"/>
    </row>
    <row r="262" spans="1:44" ht="14.25" x14ac:dyDescent="0.2">
      <c r="A262" s="140"/>
      <c r="B262" s="140"/>
      <c r="C262" s="140"/>
      <c r="D262" s="192"/>
      <c r="E262" s="28"/>
      <c r="F262" s="28"/>
      <c r="G262" s="28"/>
      <c r="H262" s="192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136"/>
    </row>
    <row r="263" spans="1:44" ht="14.25" x14ac:dyDescent="0.2">
      <c r="A263" s="140"/>
      <c r="B263" s="140"/>
      <c r="C263" s="140"/>
      <c r="D263" s="192"/>
      <c r="E263" s="28"/>
      <c r="F263" s="28"/>
      <c r="G263" s="28"/>
      <c r="H263" s="192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136"/>
    </row>
    <row r="264" spans="1:44" ht="14.25" x14ac:dyDescent="0.2">
      <c r="A264" s="140"/>
      <c r="B264" s="140"/>
      <c r="C264" s="140"/>
      <c r="D264" s="192"/>
      <c r="E264" s="28"/>
      <c r="F264" s="28"/>
      <c r="G264" s="28"/>
      <c r="H264" s="192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136"/>
    </row>
    <row r="265" spans="1:44" ht="14.25" x14ac:dyDescent="0.2">
      <c r="A265" s="140"/>
      <c r="B265" s="140"/>
      <c r="C265" s="140"/>
      <c r="D265" s="192"/>
      <c r="E265" s="28"/>
      <c r="F265" s="28"/>
      <c r="G265" s="28"/>
      <c r="H265" s="192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136"/>
    </row>
    <row r="266" spans="1:44" ht="14.25" x14ac:dyDescent="0.2">
      <c r="A266" s="140"/>
      <c r="B266" s="140"/>
      <c r="C266" s="140"/>
      <c r="D266" s="192"/>
      <c r="E266" s="28"/>
      <c r="F266" s="28"/>
      <c r="G266" s="28"/>
      <c r="H266" s="192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136"/>
    </row>
    <row r="267" spans="1:44" ht="14.25" x14ac:dyDescent="0.2">
      <c r="A267" s="140"/>
      <c r="B267" s="140"/>
      <c r="C267" s="140"/>
      <c r="D267" s="192"/>
      <c r="E267" s="28"/>
      <c r="F267" s="28"/>
      <c r="G267" s="28"/>
      <c r="H267" s="192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136"/>
    </row>
    <row r="268" spans="1:44" ht="14.25" x14ac:dyDescent="0.2">
      <c r="A268" s="140"/>
      <c r="B268" s="140"/>
      <c r="C268" s="140"/>
      <c r="D268" s="192"/>
      <c r="E268" s="28"/>
      <c r="F268" s="28"/>
      <c r="G268" s="28"/>
      <c r="H268" s="192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136"/>
    </row>
    <row r="269" spans="1:44" ht="14.25" x14ac:dyDescent="0.2">
      <c r="A269" s="140"/>
      <c r="B269" s="140"/>
      <c r="C269" s="140"/>
      <c r="D269" s="192"/>
      <c r="E269" s="28"/>
      <c r="F269" s="28"/>
      <c r="G269" s="28"/>
      <c r="H269" s="192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136"/>
    </row>
    <row r="270" spans="1:44" ht="14.25" x14ac:dyDescent="0.2">
      <c r="A270" s="140"/>
      <c r="B270" s="140"/>
      <c r="C270" s="140"/>
      <c r="D270" s="192"/>
      <c r="E270" s="28"/>
      <c r="F270" s="28"/>
      <c r="G270" s="28"/>
      <c r="H270" s="192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136"/>
    </row>
    <row r="271" spans="1:44" ht="14.25" x14ac:dyDescent="0.2">
      <c r="A271" s="140"/>
      <c r="B271" s="140"/>
      <c r="C271" s="140"/>
      <c r="D271" s="192"/>
      <c r="E271" s="28"/>
      <c r="F271" s="28"/>
      <c r="G271" s="28"/>
      <c r="H271" s="192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136"/>
    </row>
    <row r="272" spans="1:44" ht="14.25" x14ac:dyDescent="0.2">
      <c r="A272" s="140"/>
      <c r="B272" s="140"/>
      <c r="C272" s="140"/>
      <c r="D272" s="192"/>
      <c r="E272" s="28"/>
      <c r="F272" s="28"/>
      <c r="G272" s="28"/>
      <c r="H272" s="192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136"/>
    </row>
    <row r="273" spans="1:44" ht="14.25" x14ac:dyDescent="0.2">
      <c r="A273" s="140"/>
      <c r="B273" s="140"/>
      <c r="C273" s="140"/>
      <c r="D273" s="192"/>
      <c r="E273" s="28"/>
      <c r="F273" s="28"/>
      <c r="G273" s="28"/>
      <c r="H273" s="192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136"/>
    </row>
    <row r="274" spans="1:44" ht="14.25" x14ac:dyDescent="0.2">
      <c r="A274" s="140"/>
      <c r="B274" s="140"/>
      <c r="C274" s="140"/>
      <c r="D274" s="192"/>
      <c r="E274" s="28"/>
      <c r="F274" s="28"/>
      <c r="G274" s="28"/>
      <c r="H274" s="192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136"/>
    </row>
    <row r="275" spans="1:44" ht="14.25" x14ac:dyDescent="0.2">
      <c r="A275" s="140"/>
      <c r="B275" s="140"/>
      <c r="C275" s="140"/>
      <c r="D275" s="192"/>
      <c r="E275" s="28"/>
      <c r="F275" s="28"/>
      <c r="G275" s="28"/>
      <c r="H275" s="192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136"/>
    </row>
    <row r="276" spans="1:44" ht="14.25" x14ac:dyDescent="0.2">
      <c r="A276" s="140"/>
      <c r="B276" s="140"/>
      <c r="C276" s="140"/>
      <c r="D276" s="192"/>
      <c r="E276" s="28"/>
      <c r="F276" s="28"/>
      <c r="G276" s="28"/>
      <c r="H276" s="192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136"/>
    </row>
    <row r="277" spans="1:44" ht="14.25" x14ac:dyDescent="0.2">
      <c r="A277" s="140"/>
      <c r="B277" s="140"/>
      <c r="C277" s="140"/>
      <c r="D277" s="192"/>
      <c r="E277" s="28"/>
      <c r="F277" s="28"/>
      <c r="G277" s="28"/>
      <c r="H277" s="192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136"/>
    </row>
    <row r="278" spans="1:44" ht="14.25" x14ac:dyDescent="0.2">
      <c r="A278" s="140"/>
      <c r="B278" s="140"/>
      <c r="C278" s="140"/>
      <c r="D278" s="192"/>
      <c r="E278" s="28"/>
      <c r="F278" s="28"/>
      <c r="G278" s="28"/>
      <c r="H278" s="192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136"/>
    </row>
    <row r="279" spans="1:44" ht="14.25" x14ac:dyDescent="0.2">
      <c r="A279" s="140"/>
      <c r="B279" s="140"/>
      <c r="C279" s="140"/>
      <c r="D279" s="192"/>
      <c r="E279" s="28"/>
      <c r="F279" s="28"/>
      <c r="G279" s="28"/>
      <c r="H279" s="192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136"/>
    </row>
    <row r="280" spans="1:44" ht="14.25" x14ac:dyDescent="0.2">
      <c r="A280" s="140"/>
      <c r="B280" s="140"/>
      <c r="C280" s="140"/>
      <c r="D280" s="192"/>
      <c r="E280" s="28"/>
      <c r="F280" s="28"/>
      <c r="G280" s="28"/>
      <c r="H280" s="192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136"/>
    </row>
    <row r="281" spans="1:44" ht="14.25" x14ac:dyDescent="0.2">
      <c r="A281" s="140"/>
      <c r="B281" s="140"/>
      <c r="C281" s="140"/>
      <c r="D281" s="192"/>
      <c r="E281" s="28"/>
      <c r="F281" s="28"/>
      <c r="G281" s="28"/>
      <c r="H281" s="192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136"/>
    </row>
    <row r="282" spans="1:44" ht="14.25" x14ac:dyDescent="0.2">
      <c r="A282" s="140"/>
      <c r="B282" s="140"/>
      <c r="C282" s="140"/>
      <c r="D282" s="192"/>
      <c r="E282" s="28"/>
      <c r="F282" s="28"/>
      <c r="G282" s="28"/>
      <c r="H282" s="192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136"/>
    </row>
    <row r="283" spans="1:44" ht="14.25" x14ac:dyDescent="0.2">
      <c r="A283" s="140"/>
      <c r="B283" s="140"/>
      <c r="C283" s="140"/>
      <c r="D283" s="192"/>
      <c r="E283" s="28"/>
      <c r="F283" s="28"/>
      <c r="G283" s="28"/>
      <c r="H283" s="192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136"/>
    </row>
    <row r="284" spans="1:44" ht="14.25" x14ac:dyDescent="0.2">
      <c r="A284" s="140"/>
      <c r="B284" s="140"/>
      <c r="C284" s="140"/>
      <c r="D284" s="192"/>
      <c r="E284" s="28"/>
      <c r="F284" s="28"/>
      <c r="G284" s="28"/>
      <c r="H284" s="192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136"/>
    </row>
    <row r="285" spans="1:44" ht="14.25" x14ac:dyDescent="0.2">
      <c r="A285" s="140"/>
      <c r="B285" s="140"/>
      <c r="C285" s="140"/>
      <c r="D285" s="192"/>
      <c r="E285" s="28"/>
      <c r="F285" s="28"/>
      <c r="G285" s="28"/>
      <c r="H285" s="192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136"/>
    </row>
    <row r="286" spans="1:44" ht="14.25" x14ac:dyDescent="0.2">
      <c r="A286" s="140"/>
      <c r="B286" s="140"/>
      <c r="C286" s="140"/>
      <c r="D286" s="192"/>
      <c r="E286" s="28"/>
      <c r="F286" s="28"/>
      <c r="G286" s="28"/>
      <c r="H286" s="192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136"/>
    </row>
    <row r="287" spans="1:44" ht="14.25" x14ac:dyDescent="0.2">
      <c r="A287" s="140"/>
      <c r="B287" s="140"/>
      <c r="C287" s="140"/>
      <c r="D287" s="192"/>
      <c r="E287" s="28"/>
      <c r="F287" s="28"/>
      <c r="G287" s="28"/>
      <c r="H287" s="192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136"/>
    </row>
    <row r="288" spans="1:44" ht="14.25" x14ac:dyDescent="0.2">
      <c r="A288" s="140"/>
      <c r="B288" s="140"/>
      <c r="C288" s="140"/>
      <c r="D288" s="192"/>
      <c r="E288" s="28"/>
      <c r="F288" s="28"/>
      <c r="G288" s="28"/>
      <c r="H288" s="192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136"/>
    </row>
    <row r="289" spans="1:44" ht="14.25" x14ac:dyDescent="0.2">
      <c r="A289" s="140"/>
      <c r="B289" s="140"/>
      <c r="C289" s="140"/>
      <c r="D289" s="192"/>
      <c r="E289" s="28"/>
      <c r="F289" s="28"/>
      <c r="G289" s="28"/>
      <c r="H289" s="192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136"/>
    </row>
    <row r="290" spans="1:44" ht="14.25" x14ac:dyDescent="0.2">
      <c r="A290" s="140"/>
      <c r="B290" s="140"/>
      <c r="C290" s="140"/>
      <c r="D290" s="192"/>
      <c r="E290" s="28"/>
      <c r="F290" s="28"/>
      <c r="G290" s="28"/>
      <c r="H290" s="192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136"/>
    </row>
    <row r="291" spans="1:44" ht="14.25" x14ac:dyDescent="0.2">
      <c r="A291" s="140"/>
      <c r="B291" s="140"/>
      <c r="C291" s="140"/>
      <c r="D291" s="192"/>
      <c r="E291" s="28"/>
      <c r="F291" s="28"/>
      <c r="G291" s="28"/>
      <c r="H291" s="192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136"/>
    </row>
    <row r="292" spans="1:44" ht="14.25" x14ac:dyDescent="0.2">
      <c r="A292" s="140"/>
      <c r="B292" s="140"/>
      <c r="C292" s="140"/>
      <c r="D292" s="192"/>
      <c r="E292" s="28"/>
      <c r="F292" s="28"/>
      <c r="G292" s="28"/>
      <c r="H292" s="192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136"/>
    </row>
    <row r="293" spans="1:44" ht="14.25" x14ac:dyDescent="0.2">
      <c r="A293" s="140"/>
      <c r="B293" s="140"/>
      <c r="C293" s="140"/>
      <c r="D293" s="192"/>
      <c r="E293" s="28"/>
      <c r="F293" s="28"/>
      <c r="G293" s="28"/>
      <c r="H293" s="192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136"/>
    </row>
    <row r="294" spans="1:44" ht="14.25" x14ac:dyDescent="0.2">
      <c r="A294" s="140"/>
      <c r="B294" s="140"/>
      <c r="C294" s="140"/>
      <c r="D294" s="192"/>
      <c r="E294" s="28"/>
      <c r="F294" s="28"/>
      <c r="G294" s="28"/>
      <c r="H294" s="192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136"/>
    </row>
    <row r="295" spans="1:44" ht="14.25" x14ac:dyDescent="0.2">
      <c r="A295" s="140"/>
      <c r="B295" s="140"/>
      <c r="C295" s="140"/>
      <c r="D295" s="192"/>
      <c r="E295" s="28"/>
      <c r="F295" s="28"/>
      <c r="G295" s="28"/>
      <c r="H295" s="192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136"/>
    </row>
    <row r="296" spans="1:44" ht="14.25" x14ac:dyDescent="0.2">
      <c r="A296" s="140"/>
      <c r="B296" s="140"/>
      <c r="C296" s="140"/>
      <c r="D296" s="192"/>
      <c r="E296" s="28"/>
      <c r="F296" s="28"/>
      <c r="G296" s="28"/>
      <c r="H296" s="192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136"/>
    </row>
    <row r="297" spans="1:44" ht="14.25" x14ac:dyDescent="0.2">
      <c r="A297" s="140"/>
      <c r="B297" s="140"/>
      <c r="C297" s="140"/>
      <c r="D297" s="192"/>
      <c r="E297" s="28"/>
      <c r="F297" s="28"/>
      <c r="G297" s="28"/>
      <c r="H297" s="192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136"/>
    </row>
    <row r="298" spans="1:44" ht="14.25" x14ac:dyDescent="0.2">
      <c r="A298" s="140"/>
      <c r="B298" s="140"/>
      <c r="C298" s="140"/>
      <c r="D298" s="192"/>
      <c r="E298" s="28"/>
      <c r="F298" s="28"/>
      <c r="G298" s="28"/>
      <c r="H298" s="192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136"/>
    </row>
    <row r="299" spans="1:44" ht="14.25" x14ac:dyDescent="0.2">
      <c r="A299" s="140"/>
      <c r="B299" s="140"/>
      <c r="C299" s="140"/>
      <c r="D299" s="192"/>
      <c r="E299" s="28"/>
      <c r="F299" s="28"/>
      <c r="G299" s="28"/>
      <c r="H299" s="192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136"/>
    </row>
    <row r="300" spans="1:44" ht="14.25" x14ac:dyDescent="0.2">
      <c r="A300" s="140"/>
      <c r="B300" s="140"/>
      <c r="C300" s="140"/>
      <c r="D300" s="192"/>
      <c r="E300" s="28"/>
      <c r="F300" s="28"/>
      <c r="G300" s="28"/>
      <c r="H300" s="192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136"/>
    </row>
    <row r="301" spans="1:44" ht="14.25" x14ac:dyDescent="0.2">
      <c r="A301" s="140"/>
      <c r="B301" s="140"/>
      <c r="C301" s="140"/>
      <c r="D301" s="192"/>
      <c r="E301" s="28"/>
      <c r="F301" s="28"/>
      <c r="G301" s="28"/>
      <c r="H301" s="192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136"/>
    </row>
    <row r="302" spans="1:44" ht="14.25" x14ac:dyDescent="0.2">
      <c r="A302" s="140"/>
      <c r="B302" s="140"/>
      <c r="C302" s="140"/>
      <c r="D302" s="192"/>
      <c r="E302" s="28"/>
      <c r="F302" s="28"/>
      <c r="G302" s="28"/>
      <c r="H302" s="192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136"/>
    </row>
    <row r="303" spans="1:44" ht="14.25" x14ac:dyDescent="0.2">
      <c r="A303" s="140"/>
      <c r="B303" s="140"/>
      <c r="C303" s="140"/>
      <c r="D303" s="192"/>
      <c r="E303" s="28"/>
      <c r="F303" s="28"/>
      <c r="G303" s="28"/>
      <c r="H303" s="192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136"/>
    </row>
    <row r="304" spans="1:44" ht="14.25" x14ac:dyDescent="0.2">
      <c r="A304" s="140"/>
      <c r="B304" s="140"/>
      <c r="C304" s="140"/>
      <c r="D304" s="192"/>
      <c r="E304" s="28"/>
      <c r="F304" s="28"/>
      <c r="G304" s="28"/>
      <c r="H304" s="192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136"/>
    </row>
    <row r="305" spans="1:44" ht="14.25" x14ac:dyDescent="0.2">
      <c r="A305" s="140"/>
      <c r="B305" s="140"/>
      <c r="C305" s="140"/>
      <c r="D305" s="192"/>
      <c r="E305" s="28"/>
      <c r="F305" s="28"/>
      <c r="G305" s="28"/>
      <c r="H305" s="192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136"/>
    </row>
    <row r="306" spans="1:44" ht="14.25" x14ac:dyDescent="0.2">
      <c r="A306" s="140"/>
      <c r="B306" s="140"/>
      <c r="C306" s="140"/>
      <c r="D306" s="192"/>
      <c r="E306" s="28"/>
      <c r="F306" s="28"/>
      <c r="G306" s="28"/>
      <c r="H306" s="192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136"/>
    </row>
    <row r="307" spans="1:44" ht="14.25" x14ac:dyDescent="0.2">
      <c r="A307" s="140"/>
      <c r="B307" s="140"/>
      <c r="C307" s="140"/>
      <c r="D307" s="192"/>
      <c r="E307" s="28"/>
      <c r="F307" s="28"/>
      <c r="G307" s="28"/>
      <c r="H307" s="192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136"/>
    </row>
    <row r="308" spans="1:44" ht="14.25" x14ac:dyDescent="0.2">
      <c r="A308" s="140"/>
      <c r="B308" s="140"/>
      <c r="C308" s="140"/>
      <c r="D308" s="192"/>
      <c r="E308" s="28"/>
      <c r="F308" s="28"/>
      <c r="G308" s="28"/>
      <c r="H308" s="192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136"/>
    </row>
    <row r="309" spans="1:44" ht="14.25" x14ac:dyDescent="0.2">
      <c r="A309" s="140"/>
      <c r="B309" s="140"/>
      <c r="C309" s="140"/>
      <c r="D309" s="192"/>
      <c r="E309" s="28"/>
      <c r="F309" s="28"/>
      <c r="G309" s="28"/>
      <c r="H309" s="192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136"/>
    </row>
    <row r="310" spans="1:44" ht="14.25" x14ac:dyDescent="0.2">
      <c r="A310" s="140"/>
      <c r="B310" s="140"/>
      <c r="C310" s="140"/>
      <c r="D310" s="192"/>
      <c r="E310" s="28"/>
      <c r="F310" s="28"/>
      <c r="G310" s="28"/>
      <c r="H310" s="192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136"/>
    </row>
    <row r="311" spans="1:44" ht="14.25" x14ac:dyDescent="0.2">
      <c r="A311" s="140"/>
      <c r="B311" s="140"/>
      <c r="C311" s="140"/>
      <c r="D311" s="192"/>
      <c r="E311" s="28"/>
      <c r="F311" s="28"/>
      <c r="G311" s="28"/>
      <c r="H311" s="192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136"/>
    </row>
    <row r="312" spans="1:44" ht="14.25" x14ac:dyDescent="0.2">
      <c r="A312" s="140"/>
      <c r="B312" s="140"/>
      <c r="C312" s="140"/>
      <c r="D312" s="192"/>
      <c r="E312" s="28"/>
      <c r="F312" s="28"/>
      <c r="G312" s="28"/>
      <c r="H312" s="192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136"/>
    </row>
    <row r="313" spans="1:44" ht="14.25" x14ac:dyDescent="0.2">
      <c r="A313" s="140"/>
      <c r="B313" s="140"/>
      <c r="C313" s="140"/>
      <c r="D313" s="192"/>
      <c r="E313" s="28"/>
      <c r="F313" s="28"/>
      <c r="G313" s="28"/>
      <c r="H313" s="192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136"/>
    </row>
    <row r="314" spans="1:44" ht="14.25" x14ac:dyDescent="0.2">
      <c r="A314" s="140"/>
      <c r="B314" s="140"/>
      <c r="C314" s="140"/>
      <c r="D314" s="192"/>
      <c r="E314" s="28"/>
      <c r="F314" s="28"/>
      <c r="G314" s="28"/>
      <c r="H314" s="192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136"/>
    </row>
    <row r="315" spans="1:44" ht="14.25" x14ac:dyDescent="0.2">
      <c r="A315" s="140"/>
      <c r="B315" s="140"/>
      <c r="C315" s="140"/>
      <c r="D315" s="192"/>
      <c r="E315" s="28"/>
      <c r="F315" s="28"/>
      <c r="G315" s="28"/>
      <c r="H315" s="192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136"/>
    </row>
    <row r="316" spans="1:44" ht="14.25" x14ac:dyDescent="0.2">
      <c r="A316" s="140"/>
      <c r="B316" s="140"/>
      <c r="C316" s="140"/>
      <c r="D316" s="192"/>
      <c r="E316" s="28"/>
      <c r="F316" s="28"/>
      <c r="G316" s="28"/>
      <c r="H316" s="192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136"/>
    </row>
    <row r="317" spans="1:44" ht="14.25" x14ac:dyDescent="0.2">
      <c r="A317" s="140"/>
      <c r="B317" s="140"/>
      <c r="C317" s="140"/>
      <c r="D317" s="192"/>
      <c r="E317" s="28"/>
      <c r="F317" s="28"/>
      <c r="G317" s="28"/>
      <c r="H317" s="192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136"/>
    </row>
    <row r="318" spans="1:44" ht="14.25" x14ac:dyDescent="0.2">
      <c r="A318" s="140"/>
      <c r="B318" s="140"/>
      <c r="C318" s="140"/>
      <c r="D318" s="192"/>
      <c r="E318" s="28"/>
      <c r="F318" s="28"/>
      <c r="G318" s="28"/>
      <c r="H318" s="192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136"/>
    </row>
    <row r="319" spans="1:44" ht="14.25" x14ac:dyDescent="0.2">
      <c r="A319" s="140"/>
      <c r="B319" s="140"/>
      <c r="C319" s="140"/>
      <c r="D319" s="192"/>
      <c r="E319" s="28"/>
      <c r="F319" s="28"/>
      <c r="G319" s="28"/>
      <c r="H319" s="192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136"/>
    </row>
    <row r="320" spans="1:44" ht="14.25" x14ac:dyDescent="0.2">
      <c r="A320" s="140"/>
      <c r="B320" s="140"/>
      <c r="C320" s="140"/>
      <c r="D320" s="192"/>
      <c r="E320" s="28"/>
      <c r="F320" s="28"/>
      <c r="G320" s="28"/>
      <c r="H320" s="192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136"/>
    </row>
    <row r="321" spans="1:44" ht="14.25" x14ac:dyDescent="0.2">
      <c r="A321" s="140"/>
      <c r="B321" s="140"/>
      <c r="C321" s="140"/>
      <c r="D321" s="192"/>
      <c r="E321" s="28"/>
      <c r="F321" s="28"/>
      <c r="G321" s="28"/>
      <c r="H321" s="192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136"/>
    </row>
    <row r="322" spans="1:44" ht="14.25" x14ac:dyDescent="0.2">
      <c r="A322" s="140"/>
      <c r="B322" s="140"/>
      <c r="C322" s="140"/>
      <c r="D322" s="192"/>
      <c r="E322" s="28"/>
      <c r="F322" s="28"/>
      <c r="G322" s="28"/>
      <c r="H322" s="192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136"/>
    </row>
    <row r="323" spans="1:44" ht="14.25" x14ac:dyDescent="0.2">
      <c r="A323" s="140"/>
      <c r="B323" s="140"/>
      <c r="C323" s="140"/>
      <c r="D323" s="192"/>
      <c r="E323" s="28"/>
      <c r="F323" s="28"/>
      <c r="G323" s="28"/>
      <c r="H323" s="192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136"/>
    </row>
    <row r="324" spans="1:44" ht="14.25" x14ac:dyDescent="0.2">
      <c r="A324" s="140"/>
      <c r="B324" s="140"/>
      <c r="C324" s="140"/>
      <c r="D324" s="192"/>
      <c r="E324" s="28"/>
      <c r="F324" s="28"/>
      <c r="G324" s="28"/>
      <c r="H324" s="192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136"/>
    </row>
    <row r="325" spans="1:44" ht="14.25" x14ac:dyDescent="0.2">
      <c r="A325" s="140"/>
      <c r="B325" s="140"/>
      <c r="C325" s="140"/>
      <c r="D325" s="192"/>
      <c r="E325" s="28"/>
      <c r="F325" s="28"/>
      <c r="G325" s="28"/>
      <c r="H325" s="192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136"/>
    </row>
    <row r="326" spans="1:44" ht="14.25" x14ac:dyDescent="0.2">
      <c r="A326" s="140"/>
      <c r="B326" s="140"/>
      <c r="C326" s="140"/>
      <c r="D326" s="192"/>
      <c r="E326" s="28"/>
      <c r="F326" s="28"/>
      <c r="G326" s="28"/>
      <c r="H326" s="192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136"/>
    </row>
    <row r="327" spans="1:44" ht="14.25" x14ac:dyDescent="0.2">
      <c r="A327" s="140"/>
      <c r="B327" s="140"/>
      <c r="C327" s="140"/>
      <c r="D327" s="192"/>
      <c r="E327" s="28"/>
      <c r="F327" s="28"/>
      <c r="G327" s="28"/>
      <c r="H327" s="192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136"/>
    </row>
    <row r="328" spans="1:44" ht="14.25" x14ac:dyDescent="0.2">
      <c r="A328" s="140"/>
      <c r="B328" s="140"/>
      <c r="C328" s="140"/>
      <c r="D328" s="192"/>
      <c r="E328" s="28"/>
      <c r="F328" s="28"/>
      <c r="G328" s="28"/>
      <c r="H328" s="192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136"/>
    </row>
    <row r="329" spans="1:44" ht="14.25" x14ac:dyDescent="0.2">
      <c r="A329" s="140"/>
      <c r="B329" s="140"/>
      <c r="C329" s="140"/>
      <c r="D329" s="192"/>
      <c r="E329" s="28"/>
      <c r="F329" s="28"/>
      <c r="G329" s="28"/>
      <c r="H329" s="192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136"/>
    </row>
    <row r="330" spans="1:44" ht="14.25" x14ac:dyDescent="0.2">
      <c r="A330" s="140"/>
      <c r="B330" s="140"/>
      <c r="C330" s="140"/>
      <c r="D330" s="192"/>
      <c r="E330" s="28"/>
      <c r="F330" s="28"/>
      <c r="G330" s="28"/>
      <c r="H330" s="192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136"/>
    </row>
    <row r="331" spans="1:44" ht="14.25" x14ac:dyDescent="0.2">
      <c r="A331" s="140"/>
      <c r="B331" s="140"/>
      <c r="C331" s="140"/>
      <c r="D331" s="192"/>
      <c r="E331" s="28"/>
      <c r="F331" s="28"/>
      <c r="G331" s="28"/>
      <c r="H331" s="192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136"/>
    </row>
    <row r="332" spans="1:44" ht="14.25" x14ac:dyDescent="0.2">
      <c r="A332" s="140"/>
      <c r="B332" s="140"/>
      <c r="C332" s="140"/>
      <c r="D332" s="192"/>
      <c r="E332" s="28"/>
      <c r="F332" s="28"/>
      <c r="G332" s="28"/>
      <c r="H332" s="192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136"/>
    </row>
    <row r="333" spans="1:44" ht="14.25" x14ac:dyDescent="0.2">
      <c r="A333" s="140"/>
      <c r="B333" s="140"/>
      <c r="C333" s="140"/>
      <c r="D333" s="192"/>
      <c r="E333" s="28"/>
      <c r="F333" s="28"/>
      <c r="G333" s="28"/>
      <c r="H333" s="192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136"/>
    </row>
    <row r="334" spans="1:44" ht="14.25" x14ac:dyDescent="0.2">
      <c r="A334" s="140"/>
      <c r="B334" s="140"/>
      <c r="C334" s="140"/>
      <c r="D334" s="192"/>
      <c r="E334" s="28"/>
      <c r="F334" s="28"/>
      <c r="G334" s="28"/>
      <c r="H334" s="192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136"/>
    </row>
    <row r="335" spans="1:44" ht="14.25" x14ac:dyDescent="0.2">
      <c r="A335" s="140"/>
      <c r="B335" s="140"/>
      <c r="C335" s="140"/>
      <c r="D335" s="192"/>
      <c r="E335" s="28"/>
      <c r="F335" s="28"/>
      <c r="G335" s="28"/>
      <c r="H335" s="192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136"/>
    </row>
    <row r="336" spans="1:44" ht="14.25" x14ac:dyDescent="0.2">
      <c r="A336" s="140"/>
      <c r="B336" s="140"/>
      <c r="C336" s="140"/>
      <c r="D336" s="192"/>
      <c r="E336" s="28"/>
      <c r="F336" s="28"/>
      <c r="G336" s="28"/>
      <c r="H336" s="192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136"/>
    </row>
    <row r="337" spans="1:44" ht="14.25" x14ac:dyDescent="0.2">
      <c r="A337" s="140"/>
      <c r="B337" s="140"/>
      <c r="C337" s="140"/>
      <c r="D337" s="192"/>
      <c r="E337" s="28"/>
      <c r="F337" s="28"/>
      <c r="G337" s="28"/>
      <c r="H337" s="192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136"/>
    </row>
    <row r="338" spans="1:44" ht="14.25" x14ac:dyDescent="0.2">
      <c r="A338" s="140"/>
      <c r="B338" s="140"/>
      <c r="C338" s="140"/>
      <c r="D338" s="192"/>
      <c r="E338" s="28"/>
      <c r="F338" s="28"/>
      <c r="G338" s="28"/>
      <c r="H338" s="192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136"/>
    </row>
    <row r="339" spans="1:44" ht="14.25" x14ac:dyDescent="0.2">
      <c r="A339" s="140"/>
      <c r="B339" s="140"/>
      <c r="C339" s="140"/>
      <c r="D339" s="192"/>
      <c r="E339" s="28"/>
      <c r="F339" s="28"/>
      <c r="G339" s="28"/>
      <c r="H339" s="192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136"/>
    </row>
    <row r="340" spans="1:44" ht="14.25" x14ac:dyDescent="0.2">
      <c r="A340" s="140"/>
      <c r="B340" s="140"/>
      <c r="C340" s="140"/>
      <c r="D340" s="192"/>
      <c r="E340" s="28"/>
      <c r="F340" s="28"/>
      <c r="G340" s="28"/>
      <c r="H340" s="192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136"/>
    </row>
    <row r="341" spans="1:44" ht="14.25" x14ac:dyDescent="0.2">
      <c r="A341" s="140"/>
      <c r="B341" s="140"/>
      <c r="C341" s="140"/>
      <c r="D341" s="192"/>
      <c r="E341" s="28"/>
      <c r="F341" s="28"/>
      <c r="G341" s="28"/>
      <c r="H341" s="192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136"/>
    </row>
    <row r="342" spans="1:44" ht="14.25" x14ac:dyDescent="0.2">
      <c r="A342" s="140"/>
      <c r="B342" s="140"/>
      <c r="C342" s="140"/>
      <c r="D342" s="192"/>
      <c r="E342" s="28"/>
      <c r="F342" s="28"/>
      <c r="G342" s="28"/>
      <c r="H342" s="192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136"/>
    </row>
    <row r="343" spans="1:44" ht="14.25" x14ac:dyDescent="0.2">
      <c r="A343" s="140"/>
      <c r="B343" s="140"/>
      <c r="C343" s="140"/>
      <c r="D343" s="192"/>
      <c r="E343" s="28"/>
      <c r="F343" s="28"/>
      <c r="G343" s="28"/>
      <c r="H343" s="192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136"/>
    </row>
    <row r="344" spans="1:44" ht="14.25" x14ac:dyDescent="0.2">
      <c r="A344" s="140"/>
      <c r="B344" s="140"/>
      <c r="C344" s="140"/>
      <c r="D344" s="192"/>
      <c r="E344" s="28"/>
      <c r="F344" s="28"/>
      <c r="G344" s="28"/>
      <c r="H344" s="192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136"/>
    </row>
    <row r="345" spans="1:44" ht="14.25" x14ac:dyDescent="0.2">
      <c r="A345" s="140"/>
      <c r="B345" s="140"/>
      <c r="C345" s="140"/>
      <c r="D345" s="192"/>
      <c r="E345" s="28"/>
      <c r="F345" s="28"/>
      <c r="G345" s="28"/>
      <c r="H345" s="192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136"/>
    </row>
    <row r="346" spans="1:44" ht="14.25" x14ac:dyDescent="0.2">
      <c r="A346" s="140"/>
      <c r="B346" s="140"/>
      <c r="C346" s="140"/>
      <c r="D346" s="192"/>
      <c r="E346" s="28"/>
      <c r="F346" s="28"/>
      <c r="G346" s="28"/>
      <c r="H346" s="192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136"/>
    </row>
    <row r="347" spans="1:44" ht="14.25" x14ac:dyDescent="0.2">
      <c r="A347" s="140"/>
      <c r="B347" s="140"/>
      <c r="C347" s="140"/>
      <c r="D347" s="192"/>
      <c r="E347" s="28"/>
      <c r="F347" s="28"/>
      <c r="G347" s="28"/>
      <c r="H347" s="192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136"/>
    </row>
    <row r="348" spans="1:44" ht="14.25" x14ac:dyDescent="0.2">
      <c r="A348" s="140"/>
      <c r="B348" s="140"/>
      <c r="C348" s="140"/>
      <c r="D348" s="192"/>
      <c r="E348" s="28"/>
      <c r="F348" s="28"/>
      <c r="G348" s="28"/>
      <c r="H348" s="192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136"/>
    </row>
    <row r="349" spans="1:44" ht="14.25" x14ac:dyDescent="0.2">
      <c r="A349" s="140"/>
      <c r="B349" s="140"/>
      <c r="C349" s="140"/>
      <c r="D349" s="192"/>
      <c r="E349" s="28"/>
      <c r="F349" s="28"/>
      <c r="G349" s="28"/>
      <c r="H349" s="192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136"/>
    </row>
    <row r="350" spans="1:44" ht="14.25" x14ac:dyDescent="0.2">
      <c r="A350" s="140"/>
      <c r="B350" s="140"/>
      <c r="C350" s="140"/>
      <c r="D350" s="192"/>
      <c r="E350" s="28"/>
      <c r="F350" s="28"/>
      <c r="G350" s="28"/>
      <c r="H350" s="192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136"/>
    </row>
    <row r="351" spans="1:44" ht="14.25" x14ac:dyDescent="0.2">
      <c r="A351" s="140"/>
      <c r="B351" s="140"/>
      <c r="C351" s="140"/>
      <c r="D351" s="192"/>
      <c r="E351" s="28"/>
      <c r="F351" s="28"/>
      <c r="G351" s="28"/>
      <c r="H351" s="192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136"/>
    </row>
    <row r="352" spans="1:44" ht="14.25" x14ac:dyDescent="0.2">
      <c r="A352" s="140"/>
      <c r="B352" s="140"/>
      <c r="C352" s="140"/>
      <c r="D352" s="192"/>
      <c r="E352" s="28"/>
      <c r="F352" s="28"/>
      <c r="G352" s="28"/>
      <c r="H352" s="192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136"/>
    </row>
    <row r="353" spans="1:44" ht="14.25" x14ac:dyDescent="0.2">
      <c r="A353" s="140"/>
      <c r="B353" s="140"/>
      <c r="C353" s="140"/>
      <c r="D353" s="192"/>
      <c r="E353" s="28"/>
      <c r="F353" s="28"/>
      <c r="G353" s="28"/>
      <c r="H353" s="192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136"/>
    </row>
    <row r="354" spans="1:44" ht="14.25" x14ac:dyDescent="0.2">
      <c r="A354" s="140"/>
      <c r="B354" s="140"/>
      <c r="C354" s="140"/>
      <c r="D354" s="192"/>
      <c r="E354" s="28"/>
      <c r="F354" s="28"/>
      <c r="G354" s="28"/>
      <c r="H354" s="192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136"/>
    </row>
    <row r="355" spans="1:44" ht="14.25" x14ac:dyDescent="0.2">
      <c r="A355" s="140"/>
      <c r="B355" s="140"/>
      <c r="C355" s="140"/>
      <c r="D355" s="192"/>
      <c r="E355" s="28"/>
      <c r="F355" s="28"/>
      <c r="G355" s="28"/>
      <c r="H355" s="192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136"/>
    </row>
    <row r="356" spans="1:44" ht="14.25" x14ac:dyDescent="0.2">
      <c r="A356" s="140"/>
      <c r="B356" s="140"/>
      <c r="C356" s="140"/>
      <c r="D356" s="192"/>
      <c r="E356" s="28"/>
      <c r="F356" s="28"/>
      <c r="G356" s="28"/>
      <c r="H356" s="192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136"/>
    </row>
    <row r="357" spans="1:44" ht="14.25" x14ac:dyDescent="0.2">
      <c r="A357" s="140"/>
      <c r="B357" s="140"/>
      <c r="C357" s="140"/>
      <c r="D357" s="192"/>
      <c r="E357" s="28"/>
      <c r="F357" s="28"/>
      <c r="G357" s="28"/>
      <c r="H357" s="192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136"/>
    </row>
    <row r="358" spans="1:44" ht="14.25" x14ac:dyDescent="0.2">
      <c r="A358" s="140"/>
      <c r="B358" s="140"/>
      <c r="C358" s="140"/>
      <c r="D358" s="192"/>
      <c r="E358" s="28"/>
      <c r="F358" s="28"/>
      <c r="G358" s="28"/>
      <c r="H358" s="192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136"/>
    </row>
    <row r="359" spans="1:44" ht="14.25" x14ac:dyDescent="0.2">
      <c r="A359" s="140"/>
      <c r="B359" s="140"/>
      <c r="C359" s="140"/>
      <c r="D359" s="192"/>
      <c r="E359" s="28"/>
      <c r="F359" s="28"/>
      <c r="G359" s="28"/>
      <c r="H359" s="192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136"/>
    </row>
    <row r="360" spans="1:44" ht="14.25" x14ac:dyDescent="0.2">
      <c r="A360" s="140"/>
      <c r="B360" s="140"/>
      <c r="C360" s="140"/>
      <c r="D360" s="192"/>
      <c r="E360" s="28"/>
      <c r="F360" s="28"/>
      <c r="G360" s="28"/>
      <c r="H360" s="192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136"/>
    </row>
    <row r="361" spans="1:44" ht="14.25" x14ac:dyDescent="0.2">
      <c r="A361" s="140"/>
      <c r="B361" s="140"/>
      <c r="C361" s="140"/>
      <c r="D361" s="192"/>
      <c r="E361" s="28"/>
      <c r="F361" s="28"/>
      <c r="G361" s="28"/>
      <c r="H361" s="192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136"/>
    </row>
    <row r="362" spans="1:44" ht="14.25" x14ac:dyDescent="0.2">
      <c r="A362" s="140"/>
      <c r="B362" s="140"/>
      <c r="C362" s="140"/>
      <c r="D362" s="192"/>
      <c r="E362" s="28"/>
      <c r="F362" s="28"/>
      <c r="G362" s="28"/>
      <c r="H362" s="192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136"/>
    </row>
    <row r="363" spans="1:44" ht="14.25" x14ac:dyDescent="0.2">
      <c r="A363" s="140"/>
      <c r="B363" s="140"/>
      <c r="C363" s="140"/>
      <c r="D363" s="192"/>
      <c r="E363" s="28"/>
      <c r="F363" s="28"/>
      <c r="G363" s="28"/>
      <c r="H363" s="192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136"/>
    </row>
    <row r="364" spans="1:44" ht="14.25" x14ac:dyDescent="0.2">
      <c r="A364" s="140"/>
      <c r="B364" s="140"/>
      <c r="C364" s="140"/>
      <c r="D364" s="192"/>
      <c r="E364" s="28"/>
      <c r="F364" s="28"/>
      <c r="G364" s="28"/>
      <c r="H364" s="192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136"/>
    </row>
    <row r="365" spans="1:44" ht="14.25" x14ac:dyDescent="0.2">
      <c r="A365" s="140"/>
      <c r="B365" s="140"/>
      <c r="C365" s="140"/>
      <c r="D365" s="192"/>
      <c r="E365" s="28"/>
      <c r="F365" s="28"/>
      <c r="G365" s="28"/>
      <c r="H365" s="192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136"/>
    </row>
    <row r="366" spans="1:44" ht="14.25" x14ac:dyDescent="0.2">
      <c r="A366" s="140"/>
      <c r="B366" s="140"/>
      <c r="C366" s="140"/>
      <c r="D366" s="192"/>
      <c r="E366" s="28"/>
      <c r="F366" s="28"/>
      <c r="G366" s="28"/>
      <c r="H366" s="192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136"/>
    </row>
    <row r="367" spans="1:44" ht="14.25" x14ac:dyDescent="0.2">
      <c r="A367" s="140"/>
      <c r="B367" s="140"/>
      <c r="C367" s="140"/>
      <c r="D367" s="192"/>
      <c r="E367" s="28"/>
      <c r="F367" s="28"/>
      <c r="G367" s="28"/>
      <c r="H367" s="192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136"/>
    </row>
    <row r="368" spans="1:44" ht="14.25" x14ac:dyDescent="0.2">
      <c r="A368" s="140"/>
      <c r="B368" s="140"/>
      <c r="C368" s="140"/>
      <c r="D368" s="192"/>
      <c r="E368" s="28"/>
      <c r="F368" s="28"/>
      <c r="G368" s="28"/>
      <c r="H368" s="192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136"/>
    </row>
    <row r="369" spans="1:44" ht="14.25" x14ac:dyDescent="0.2">
      <c r="A369" s="140"/>
      <c r="B369" s="140"/>
      <c r="C369" s="140"/>
      <c r="D369" s="192"/>
      <c r="E369" s="28"/>
      <c r="F369" s="28"/>
      <c r="G369" s="28"/>
      <c r="H369" s="192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136"/>
    </row>
    <row r="370" spans="1:44" ht="14.25" x14ac:dyDescent="0.2">
      <c r="A370" s="140"/>
      <c r="B370" s="140"/>
      <c r="C370" s="140"/>
      <c r="D370" s="192"/>
      <c r="E370" s="28"/>
      <c r="F370" s="28"/>
      <c r="G370" s="28"/>
      <c r="H370" s="192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136"/>
    </row>
    <row r="371" spans="1:44" ht="14.25" x14ac:dyDescent="0.2">
      <c r="A371" s="140"/>
      <c r="B371" s="140"/>
      <c r="C371" s="140"/>
      <c r="D371" s="192"/>
      <c r="E371" s="28"/>
      <c r="F371" s="28"/>
      <c r="G371" s="28"/>
      <c r="H371" s="192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136"/>
    </row>
    <row r="372" spans="1:44" ht="14.25" x14ac:dyDescent="0.2">
      <c r="A372" s="140"/>
      <c r="B372" s="140"/>
      <c r="C372" s="140"/>
      <c r="D372" s="192"/>
      <c r="E372" s="28"/>
      <c r="F372" s="28"/>
      <c r="G372" s="28"/>
      <c r="H372" s="192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136"/>
    </row>
    <row r="373" spans="1:44" ht="14.25" x14ac:dyDescent="0.2">
      <c r="A373" s="140"/>
      <c r="B373" s="140"/>
      <c r="C373" s="140"/>
      <c r="D373" s="192"/>
      <c r="E373" s="28"/>
      <c r="F373" s="28"/>
      <c r="G373" s="28"/>
      <c r="H373" s="192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136"/>
    </row>
    <row r="374" spans="1:44" ht="14.25" x14ac:dyDescent="0.2">
      <c r="A374" s="140"/>
      <c r="B374" s="140"/>
      <c r="C374" s="140"/>
      <c r="D374" s="192"/>
      <c r="E374" s="28"/>
      <c r="F374" s="28"/>
      <c r="G374" s="28"/>
      <c r="H374" s="192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136"/>
    </row>
    <row r="375" spans="1:44" ht="14.25" x14ac:dyDescent="0.2">
      <c r="A375" s="140"/>
      <c r="B375" s="140"/>
      <c r="C375" s="140"/>
      <c r="D375" s="192"/>
      <c r="E375" s="28"/>
      <c r="F375" s="28"/>
      <c r="G375" s="28"/>
      <c r="H375" s="192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136"/>
    </row>
    <row r="376" spans="1:44" ht="14.25" x14ac:dyDescent="0.2">
      <c r="A376" s="140"/>
      <c r="B376" s="140"/>
      <c r="C376" s="140"/>
      <c r="D376" s="192"/>
      <c r="E376" s="28"/>
      <c r="F376" s="28"/>
      <c r="G376" s="28"/>
      <c r="H376" s="192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136"/>
    </row>
    <row r="377" spans="1:44" ht="14.25" x14ac:dyDescent="0.2">
      <c r="A377" s="140"/>
      <c r="B377" s="140"/>
      <c r="C377" s="140"/>
      <c r="D377" s="192"/>
      <c r="E377" s="28"/>
      <c r="F377" s="28"/>
      <c r="G377" s="28"/>
      <c r="H377" s="192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136"/>
    </row>
    <row r="378" spans="1:44" ht="14.25" x14ac:dyDescent="0.2">
      <c r="A378" s="140"/>
      <c r="B378" s="140"/>
      <c r="C378" s="140"/>
      <c r="D378" s="192"/>
      <c r="E378" s="28"/>
      <c r="F378" s="28"/>
      <c r="G378" s="28"/>
      <c r="H378" s="192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136"/>
    </row>
    <row r="379" spans="1:44" ht="14.25" x14ac:dyDescent="0.2">
      <c r="A379" s="140"/>
      <c r="B379" s="140"/>
      <c r="C379" s="140"/>
      <c r="D379" s="192"/>
      <c r="E379" s="28"/>
      <c r="F379" s="28"/>
      <c r="G379" s="28"/>
      <c r="H379" s="192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136"/>
    </row>
    <row r="380" spans="1:44" ht="14.25" x14ac:dyDescent="0.2">
      <c r="A380" s="140"/>
      <c r="B380" s="140"/>
      <c r="C380" s="140"/>
      <c r="D380" s="192"/>
      <c r="E380" s="28"/>
      <c r="F380" s="28"/>
      <c r="G380" s="28"/>
      <c r="H380" s="192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136"/>
    </row>
    <row r="381" spans="1:44" ht="14.25" x14ac:dyDescent="0.2">
      <c r="A381" s="140"/>
      <c r="B381" s="140"/>
      <c r="C381" s="140"/>
      <c r="D381" s="192"/>
      <c r="E381" s="28"/>
      <c r="F381" s="28"/>
      <c r="G381" s="28"/>
      <c r="H381" s="192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136"/>
    </row>
    <row r="382" spans="1:44" ht="14.25" x14ac:dyDescent="0.2">
      <c r="A382" s="140"/>
      <c r="B382" s="140"/>
      <c r="C382" s="140"/>
      <c r="D382" s="192"/>
      <c r="E382" s="28"/>
      <c r="F382" s="28"/>
      <c r="G382" s="28"/>
      <c r="H382" s="192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136"/>
    </row>
    <row r="383" spans="1:44" ht="14.25" x14ac:dyDescent="0.2">
      <c r="A383" s="140"/>
      <c r="B383" s="140"/>
      <c r="C383" s="140"/>
      <c r="D383" s="192"/>
      <c r="E383" s="28"/>
      <c r="F383" s="28"/>
      <c r="G383" s="28"/>
      <c r="H383" s="192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136"/>
    </row>
    <row r="384" spans="1:44" ht="14.25" x14ac:dyDescent="0.2">
      <c r="A384" s="140"/>
      <c r="B384" s="140"/>
      <c r="C384" s="140"/>
      <c r="D384" s="192"/>
      <c r="E384" s="28"/>
      <c r="F384" s="28"/>
      <c r="G384" s="28"/>
      <c r="H384" s="192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136"/>
    </row>
    <row r="385" spans="1:44" ht="14.25" x14ac:dyDescent="0.2">
      <c r="A385" s="140"/>
      <c r="B385" s="140"/>
      <c r="C385" s="140"/>
      <c r="D385" s="192"/>
      <c r="E385" s="28"/>
      <c r="F385" s="28"/>
      <c r="G385" s="28"/>
      <c r="H385" s="192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136"/>
    </row>
    <row r="386" spans="1:44" ht="14.25" x14ac:dyDescent="0.2">
      <c r="A386" s="140"/>
      <c r="B386" s="140"/>
      <c r="C386" s="140"/>
      <c r="D386" s="192"/>
      <c r="E386" s="28"/>
      <c r="F386" s="28"/>
      <c r="G386" s="28"/>
      <c r="H386" s="192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136"/>
    </row>
    <row r="387" spans="1:44" ht="14.25" x14ac:dyDescent="0.2">
      <c r="A387" s="140"/>
      <c r="B387" s="140"/>
      <c r="C387" s="140"/>
      <c r="D387" s="192"/>
      <c r="E387" s="28"/>
      <c r="F387" s="28"/>
      <c r="G387" s="28"/>
      <c r="H387" s="192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136"/>
    </row>
    <row r="388" spans="1:44" ht="14.25" x14ac:dyDescent="0.2">
      <c r="A388" s="140"/>
      <c r="B388" s="140"/>
      <c r="C388" s="140"/>
      <c r="D388" s="192"/>
      <c r="E388" s="28"/>
      <c r="F388" s="28"/>
      <c r="G388" s="28"/>
      <c r="H388" s="192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136"/>
    </row>
    <row r="389" spans="1:44" ht="14.25" x14ac:dyDescent="0.2">
      <c r="A389" s="140"/>
      <c r="B389" s="140"/>
      <c r="C389" s="140"/>
      <c r="D389" s="192"/>
      <c r="E389" s="28"/>
      <c r="F389" s="28"/>
      <c r="G389" s="28"/>
      <c r="H389" s="192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136"/>
    </row>
    <row r="390" spans="1:44" ht="14.25" x14ac:dyDescent="0.2">
      <c r="A390" s="140"/>
      <c r="B390" s="140"/>
      <c r="C390" s="140"/>
      <c r="D390" s="192"/>
      <c r="E390" s="28"/>
      <c r="F390" s="28"/>
      <c r="G390" s="28"/>
      <c r="H390" s="192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136"/>
    </row>
    <row r="391" spans="1:44" ht="14.25" x14ac:dyDescent="0.2">
      <c r="A391" s="140"/>
      <c r="B391" s="140"/>
      <c r="C391" s="140"/>
      <c r="D391" s="192"/>
      <c r="E391" s="28"/>
      <c r="F391" s="28"/>
      <c r="G391" s="28"/>
      <c r="H391" s="192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136"/>
    </row>
    <row r="392" spans="1:44" ht="14.25" x14ac:dyDescent="0.2">
      <c r="A392" s="140"/>
      <c r="B392" s="140"/>
      <c r="C392" s="140"/>
      <c r="D392" s="192"/>
      <c r="E392" s="28"/>
      <c r="F392" s="28"/>
      <c r="G392" s="28"/>
      <c r="H392" s="192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136"/>
    </row>
    <row r="393" spans="1:44" ht="14.25" x14ac:dyDescent="0.2">
      <c r="A393" s="140"/>
      <c r="B393" s="140"/>
      <c r="C393" s="140"/>
      <c r="D393" s="192"/>
      <c r="E393" s="28"/>
      <c r="F393" s="28"/>
      <c r="G393" s="28"/>
      <c r="H393" s="192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136"/>
    </row>
    <row r="394" spans="1:44" ht="14.25" x14ac:dyDescent="0.2">
      <c r="A394" s="140"/>
      <c r="B394" s="140"/>
      <c r="C394" s="140"/>
      <c r="D394" s="192"/>
      <c r="E394" s="28"/>
      <c r="F394" s="28"/>
      <c r="G394" s="28"/>
      <c r="H394" s="192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136"/>
    </row>
    <row r="395" spans="1:44" ht="14.25" x14ac:dyDescent="0.2">
      <c r="A395" s="140"/>
      <c r="B395" s="140"/>
      <c r="C395" s="140"/>
      <c r="D395" s="192"/>
      <c r="E395" s="28"/>
      <c r="F395" s="28"/>
      <c r="G395" s="28"/>
      <c r="H395" s="192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136"/>
    </row>
    <row r="396" spans="1:44" ht="14.25" x14ac:dyDescent="0.2">
      <c r="A396" s="140"/>
      <c r="B396" s="140"/>
      <c r="C396" s="140"/>
      <c r="D396" s="192"/>
      <c r="E396" s="28"/>
      <c r="F396" s="28"/>
      <c r="G396" s="28"/>
      <c r="H396" s="192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136"/>
    </row>
    <row r="397" spans="1:44" ht="14.25" x14ac:dyDescent="0.2">
      <c r="A397" s="140"/>
      <c r="B397" s="140"/>
      <c r="C397" s="140"/>
      <c r="D397" s="192"/>
      <c r="E397" s="28"/>
      <c r="F397" s="28"/>
      <c r="G397" s="28"/>
      <c r="H397" s="192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136"/>
    </row>
    <row r="398" spans="1:44" ht="14.25" x14ac:dyDescent="0.2">
      <c r="A398" s="140"/>
      <c r="B398" s="140"/>
      <c r="C398" s="140"/>
      <c r="D398" s="192"/>
      <c r="E398" s="28"/>
      <c r="F398" s="28"/>
      <c r="G398" s="28"/>
      <c r="H398" s="192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136"/>
    </row>
    <row r="399" spans="1:44" ht="14.25" x14ac:dyDescent="0.2">
      <c r="A399" s="140"/>
      <c r="B399" s="140"/>
      <c r="C399" s="140"/>
      <c r="D399" s="192"/>
      <c r="E399" s="28"/>
      <c r="F399" s="28"/>
      <c r="G399" s="28"/>
      <c r="H399" s="192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136"/>
    </row>
    <row r="400" spans="1:44" ht="14.25" x14ac:dyDescent="0.2">
      <c r="A400" s="140"/>
      <c r="B400" s="140"/>
      <c r="C400" s="140"/>
      <c r="D400" s="192"/>
      <c r="E400" s="28"/>
      <c r="F400" s="28"/>
      <c r="G400" s="28"/>
      <c r="H400" s="192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136"/>
    </row>
    <row r="401" spans="1:44" ht="14.25" x14ac:dyDescent="0.2">
      <c r="A401" s="140"/>
      <c r="B401" s="140"/>
      <c r="C401" s="140"/>
      <c r="D401" s="192"/>
      <c r="E401" s="28"/>
      <c r="F401" s="28"/>
      <c r="G401" s="28"/>
      <c r="H401" s="192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136"/>
    </row>
    <row r="402" spans="1:44" ht="14.25" x14ac:dyDescent="0.2">
      <c r="A402" s="140"/>
      <c r="B402" s="140"/>
      <c r="C402" s="140"/>
      <c r="D402" s="192"/>
      <c r="E402" s="28"/>
      <c r="F402" s="28"/>
      <c r="G402" s="28"/>
      <c r="H402" s="192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136"/>
    </row>
    <row r="403" spans="1:44" ht="14.25" x14ac:dyDescent="0.2">
      <c r="A403" s="140"/>
      <c r="B403" s="140"/>
      <c r="C403" s="140"/>
      <c r="D403" s="192"/>
      <c r="E403" s="28"/>
      <c r="F403" s="28"/>
      <c r="G403" s="28"/>
      <c r="H403" s="192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136"/>
    </row>
    <row r="404" spans="1:44" ht="14.25" x14ac:dyDescent="0.2">
      <c r="A404" s="140"/>
      <c r="B404" s="140"/>
      <c r="C404" s="140"/>
      <c r="D404" s="192"/>
      <c r="E404" s="28"/>
      <c r="F404" s="28"/>
      <c r="G404" s="28"/>
      <c r="H404" s="192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136"/>
    </row>
    <row r="405" spans="1:44" ht="14.25" x14ac:dyDescent="0.2">
      <c r="A405" s="140"/>
      <c r="B405" s="140"/>
      <c r="C405" s="140"/>
      <c r="D405" s="192"/>
      <c r="E405" s="28"/>
      <c r="F405" s="28"/>
      <c r="G405" s="28"/>
      <c r="H405" s="192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136"/>
    </row>
    <row r="406" spans="1:44" ht="14.25" x14ac:dyDescent="0.2">
      <c r="A406" s="140"/>
      <c r="B406" s="140"/>
      <c r="C406" s="140"/>
      <c r="D406" s="192"/>
      <c r="E406" s="28"/>
      <c r="F406" s="28"/>
      <c r="G406" s="28"/>
      <c r="H406" s="192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136"/>
    </row>
    <row r="407" spans="1:44" ht="14.25" x14ac:dyDescent="0.2">
      <c r="A407" s="140"/>
      <c r="B407" s="140"/>
      <c r="C407" s="140"/>
      <c r="D407" s="192"/>
      <c r="E407" s="28"/>
      <c r="F407" s="28"/>
      <c r="G407" s="28"/>
      <c r="H407" s="192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136"/>
    </row>
    <row r="408" spans="1:44" ht="14.25" x14ac:dyDescent="0.2">
      <c r="A408" s="140"/>
      <c r="B408" s="140"/>
      <c r="C408" s="140"/>
      <c r="D408" s="192"/>
      <c r="E408" s="28"/>
      <c r="F408" s="28"/>
      <c r="G408" s="28"/>
      <c r="H408" s="192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136"/>
    </row>
    <row r="409" spans="1:44" ht="14.25" x14ac:dyDescent="0.2">
      <c r="A409" s="140"/>
      <c r="B409" s="140"/>
      <c r="C409" s="140"/>
      <c r="D409" s="192"/>
      <c r="E409" s="28"/>
      <c r="F409" s="28"/>
      <c r="G409" s="28"/>
      <c r="H409" s="192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136"/>
    </row>
    <row r="410" spans="1:44" ht="14.25" x14ac:dyDescent="0.2">
      <c r="A410" s="140"/>
      <c r="B410" s="140"/>
      <c r="C410" s="140"/>
      <c r="D410" s="192"/>
      <c r="E410" s="28"/>
      <c r="F410" s="28"/>
      <c r="G410" s="28"/>
      <c r="H410" s="192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136"/>
    </row>
    <row r="411" spans="1:44" ht="14.25" x14ac:dyDescent="0.2">
      <c r="A411" s="140"/>
      <c r="B411" s="140"/>
      <c r="C411" s="140"/>
      <c r="D411" s="192"/>
      <c r="E411" s="28"/>
      <c r="F411" s="28"/>
      <c r="G411" s="28"/>
      <c r="H411" s="192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136"/>
    </row>
    <row r="412" spans="1:44" ht="14.25" x14ac:dyDescent="0.2">
      <c r="A412" s="140"/>
      <c r="B412" s="140"/>
      <c r="C412" s="140"/>
      <c r="D412" s="192"/>
      <c r="E412" s="28"/>
      <c r="F412" s="28"/>
      <c r="G412" s="28"/>
      <c r="H412" s="192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136"/>
    </row>
    <row r="413" spans="1:44" ht="14.25" x14ac:dyDescent="0.2">
      <c r="A413" s="140"/>
      <c r="B413" s="140"/>
      <c r="C413" s="140"/>
      <c r="D413" s="192"/>
      <c r="E413" s="28"/>
      <c r="F413" s="28"/>
      <c r="G413" s="28"/>
      <c r="H413" s="192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136"/>
    </row>
    <row r="414" spans="1:44" ht="14.25" x14ac:dyDescent="0.2">
      <c r="A414" s="140"/>
      <c r="B414" s="140"/>
      <c r="C414" s="140"/>
      <c r="D414" s="192"/>
      <c r="E414" s="28"/>
      <c r="F414" s="28"/>
      <c r="G414" s="28"/>
      <c r="H414" s="192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136"/>
    </row>
    <row r="415" spans="1:44" ht="14.25" x14ac:dyDescent="0.2">
      <c r="A415" s="140"/>
      <c r="B415" s="140"/>
      <c r="C415" s="140"/>
      <c r="D415" s="192"/>
      <c r="E415" s="28"/>
      <c r="F415" s="28"/>
      <c r="G415" s="28"/>
      <c r="H415" s="192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136"/>
    </row>
    <row r="416" spans="1:44" ht="14.25" x14ac:dyDescent="0.2">
      <c r="A416" s="140"/>
      <c r="B416" s="140"/>
      <c r="C416" s="140"/>
      <c r="D416" s="192"/>
      <c r="E416" s="28"/>
      <c r="F416" s="28"/>
      <c r="G416" s="28"/>
      <c r="H416" s="192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136"/>
    </row>
    <row r="417" spans="1:44" ht="14.25" x14ac:dyDescent="0.2">
      <c r="A417" s="140"/>
      <c r="B417" s="140"/>
      <c r="C417" s="140"/>
      <c r="D417" s="192"/>
      <c r="E417" s="28"/>
      <c r="F417" s="28"/>
      <c r="G417" s="28"/>
      <c r="H417" s="192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136"/>
    </row>
    <row r="418" spans="1:44" ht="14.25" x14ac:dyDescent="0.2">
      <c r="A418" s="140"/>
      <c r="B418" s="140"/>
      <c r="C418" s="140"/>
      <c r="D418" s="192"/>
      <c r="E418" s="28"/>
      <c r="F418" s="28"/>
      <c r="G418" s="28"/>
      <c r="H418" s="192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136"/>
    </row>
    <row r="419" spans="1:44" ht="14.25" x14ac:dyDescent="0.2">
      <c r="A419" s="140"/>
      <c r="B419" s="140"/>
      <c r="C419" s="140"/>
      <c r="D419" s="192"/>
      <c r="E419" s="28"/>
      <c r="F419" s="28"/>
      <c r="G419" s="28"/>
      <c r="H419" s="192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136"/>
    </row>
    <row r="420" spans="1:44" ht="14.25" x14ac:dyDescent="0.2">
      <c r="A420" s="140"/>
      <c r="B420" s="140"/>
      <c r="C420" s="140"/>
      <c r="D420" s="192"/>
      <c r="E420" s="28"/>
      <c r="F420" s="28"/>
      <c r="G420" s="28"/>
      <c r="H420" s="192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136"/>
    </row>
    <row r="421" spans="1:44" ht="14.25" x14ac:dyDescent="0.2">
      <c r="A421" s="140"/>
      <c r="B421" s="140"/>
      <c r="C421" s="140"/>
      <c r="D421" s="192"/>
      <c r="E421" s="28"/>
      <c r="F421" s="28"/>
      <c r="G421" s="28"/>
      <c r="H421" s="192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136"/>
    </row>
    <row r="422" spans="1:44" ht="14.25" x14ac:dyDescent="0.2">
      <c r="A422" s="140"/>
      <c r="B422" s="140"/>
      <c r="C422" s="140"/>
      <c r="D422" s="192"/>
      <c r="E422" s="28"/>
      <c r="F422" s="28"/>
      <c r="G422" s="28"/>
      <c r="H422" s="192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136"/>
    </row>
    <row r="423" spans="1:44" ht="14.25" x14ac:dyDescent="0.2">
      <c r="A423" s="140"/>
      <c r="B423" s="140"/>
      <c r="C423" s="140"/>
      <c r="D423" s="192"/>
      <c r="E423" s="28"/>
      <c r="F423" s="28"/>
      <c r="G423" s="28"/>
      <c r="H423" s="192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136"/>
    </row>
    <row r="424" spans="1:44" ht="14.25" x14ac:dyDescent="0.2">
      <c r="A424" s="140"/>
      <c r="B424" s="140"/>
      <c r="C424" s="140"/>
      <c r="D424" s="192"/>
      <c r="E424" s="28"/>
      <c r="F424" s="28"/>
      <c r="G424" s="28"/>
      <c r="H424" s="192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136"/>
    </row>
    <row r="425" spans="1:44" ht="14.25" x14ac:dyDescent="0.2">
      <c r="A425" s="140"/>
      <c r="B425" s="140"/>
      <c r="C425" s="140"/>
      <c r="D425" s="192"/>
      <c r="E425" s="28"/>
      <c r="F425" s="28"/>
      <c r="G425" s="28"/>
      <c r="H425" s="192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136"/>
    </row>
    <row r="426" spans="1:44" ht="14.25" x14ac:dyDescent="0.2">
      <c r="A426" s="140"/>
      <c r="B426" s="140"/>
      <c r="C426" s="140"/>
      <c r="D426" s="192"/>
      <c r="E426" s="28"/>
      <c r="F426" s="28"/>
      <c r="G426" s="28"/>
      <c r="H426" s="192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136"/>
    </row>
    <row r="427" spans="1:44" ht="14.25" x14ac:dyDescent="0.2">
      <c r="A427" s="140"/>
      <c r="B427" s="140"/>
      <c r="C427" s="140"/>
      <c r="D427" s="192"/>
      <c r="E427" s="28"/>
      <c r="F427" s="28"/>
      <c r="G427" s="28"/>
      <c r="H427" s="192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136"/>
    </row>
    <row r="428" spans="1:44" ht="14.25" x14ac:dyDescent="0.2">
      <c r="A428" s="140"/>
      <c r="B428" s="140"/>
      <c r="C428" s="140"/>
      <c r="D428" s="192"/>
      <c r="E428" s="28"/>
      <c r="F428" s="28"/>
      <c r="G428" s="28"/>
      <c r="H428" s="192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136"/>
    </row>
    <row r="429" spans="1:44" ht="14.25" x14ac:dyDescent="0.2">
      <c r="A429" s="140"/>
      <c r="B429" s="140"/>
      <c r="C429" s="140"/>
      <c r="D429" s="192"/>
      <c r="E429" s="28"/>
      <c r="F429" s="28"/>
      <c r="G429" s="28"/>
      <c r="H429" s="192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136"/>
    </row>
    <row r="430" spans="1:44" ht="14.25" x14ac:dyDescent="0.2">
      <c r="A430" s="140"/>
      <c r="B430" s="140"/>
      <c r="C430" s="140"/>
      <c r="D430" s="192"/>
      <c r="E430" s="28"/>
      <c r="F430" s="28"/>
      <c r="G430" s="28"/>
      <c r="H430" s="192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136"/>
    </row>
    <row r="431" spans="1:44" ht="14.25" x14ac:dyDescent="0.2">
      <c r="A431" s="140"/>
      <c r="B431" s="140"/>
      <c r="C431" s="140"/>
      <c r="D431" s="192"/>
      <c r="E431" s="28"/>
      <c r="F431" s="28"/>
      <c r="G431" s="28"/>
      <c r="H431" s="192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136"/>
    </row>
    <row r="432" spans="1:44" ht="14.25" x14ac:dyDescent="0.2">
      <c r="A432" s="140"/>
      <c r="B432" s="140"/>
      <c r="C432" s="140"/>
      <c r="D432" s="192"/>
      <c r="E432" s="28"/>
      <c r="F432" s="28"/>
      <c r="G432" s="28"/>
      <c r="H432" s="192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136"/>
    </row>
    <row r="433" spans="1:44" ht="14.25" x14ac:dyDescent="0.2">
      <c r="A433" s="140"/>
      <c r="B433" s="140"/>
      <c r="C433" s="140"/>
      <c r="D433" s="192"/>
      <c r="E433" s="28"/>
      <c r="F433" s="28"/>
      <c r="G433" s="28"/>
      <c r="H433" s="192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136"/>
    </row>
    <row r="434" spans="1:44" x14ac:dyDescent="0.2">
      <c r="D434" s="77"/>
      <c r="E434" s="2"/>
      <c r="G434" s="2"/>
      <c r="H434" s="77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58"/>
    </row>
    <row r="435" spans="1:44" x14ac:dyDescent="0.2">
      <c r="D435" s="77"/>
      <c r="E435" s="2"/>
      <c r="G435" s="2"/>
      <c r="H435" s="77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58"/>
    </row>
    <row r="436" spans="1:44" x14ac:dyDescent="0.2">
      <c r="D436" s="77"/>
      <c r="E436" s="2"/>
      <c r="G436" s="2"/>
      <c r="H436" s="77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58"/>
    </row>
    <row r="437" spans="1:44" x14ac:dyDescent="0.2">
      <c r="D437" s="77"/>
      <c r="E437" s="2"/>
      <c r="G437" s="2"/>
      <c r="H437" s="77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58"/>
    </row>
    <row r="438" spans="1:44" x14ac:dyDescent="0.2">
      <c r="D438" s="77"/>
      <c r="E438" s="2"/>
      <c r="G438" s="2"/>
      <c r="H438" s="77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58"/>
    </row>
    <row r="439" spans="1:44" x14ac:dyDescent="0.2">
      <c r="D439" s="77"/>
      <c r="E439" s="2"/>
      <c r="G439" s="2"/>
      <c r="H439" s="77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58"/>
    </row>
    <row r="440" spans="1:44" x14ac:dyDescent="0.2">
      <c r="D440" s="77"/>
      <c r="E440" s="2"/>
      <c r="G440" s="2"/>
      <c r="H440" s="77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58"/>
    </row>
    <row r="441" spans="1:44" x14ac:dyDescent="0.2">
      <c r="D441" s="77"/>
      <c r="E441" s="2"/>
      <c r="G441" s="2"/>
      <c r="H441" s="77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58"/>
    </row>
    <row r="442" spans="1:44" x14ac:dyDescent="0.2">
      <c r="D442" s="77"/>
      <c r="E442" s="2"/>
      <c r="G442" s="2"/>
      <c r="H442" s="77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58"/>
    </row>
    <row r="443" spans="1:44" x14ac:dyDescent="0.2">
      <c r="D443" s="77"/>
      <c r="E443" s="2"/>
      <c r="G443" s="2"/>
      <c r="H443" s="77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58"/>
    </row>
    <row r="444" spans="1:44" x14ac:dyDescent="0.2">
      <c r="D444" s="77"/>
      <c r="E444" s="2"/>
      <c r="G444" s="2"/>
      <c r="H444" s="77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58"/>
    </row>
    <row r="445" spans="1:44" x14ac:dyDescent="0.2">
      <c r="D445" s="77"/>
      <c r="E445" s="2"/>
      <c r="G445" s="2"/>
      <c r="H445" s="77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58"/>
    </row>
    <row r="446" spans="1:44" x14ac:dyDescent="0.2">
      <c r="D446" s="77"/>
      <c r="E446" s="2"/>
      <c r="G446" s="2"/>
      <c r="H446" s="77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58"/>
    </row>
    <row r="447" spans="1:44" x14ac:dyDescent="0.2">
      <c r="D447" s="77"/>
      <c r="E447" s="2"/>
      <c r="G447" s="2"/>
      <c r="H447" s="77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58"/>
    </row>
    <row r="448" spans="1:44" x14ac:dyDescent="0.2">
      <c r="D448" s="77"/>
      <c r="E448" s="2"/>
      <c r="G448" s="2"/>
      <c r="H448" s="77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58"/>
    </row>
    <row r="449" spans="4:44" x14ac:dyDescent="0.2">
      <c r="D449" s="77"/>
      <c r="E449" s="2"/>
      <c r="G449" s="2"/>
      <c r="H449" s="77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58"/>
    </row>
    <row r="450" spans="4:44" x14ac:dyDescent="0.2">
      <c r="D450" s="77"/>
      <c r="E450" s="2"/>
      <c r="G450" s="2"/>
      <c r="H450" s="77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58"/>
    </row>
    <row r="451" spans="4:44" x14ac:dyDescent="0.2">
      <c r="D451" s="77"/>
      <c r="E451" s="2"/>
      <c r="G451" s="2"/>
      <c r="H451" s="77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58"/>
    </row>
    <row r="452" spans="4:44" x14ac:dyDescent="0.2">
      <c r="D452" s="77"/>
      <c r="E452" s="2"/>
      <c r="G452" s="2"/>
      <c r="H452" s="77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58"/>
    </row>
    <row r="453" spans="4:44" x14ac:dyDescent="0.2">
      <c r="D453" s="77"/>
      <c r="E453" s="2"/>
      <c r="G453" s="2"/>
      <c r="H453" s="77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58"/>
    </row>
    <row r="454" spans="4:44" x14ac:dyDescent="0.2">
      <c r="D454" s="77"/>
      <c r="E454" s="2"/>
      <c r="G454" s="2"/>
      <c r="H454" s="77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58"/>
    </row>
    <row r="455" spans="4:44" x14ac:dyDescent="0.2">
      <c r="D455" s="77"/>
      <c r="E455" s="2"/>
      <c r="G455" s="2"/>
      <c r="H455" s="77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58"/>
    </row>
    <row r="456" spans="4:44" x14ac:dyDescent="0.2">
      <c r="D456" s="77"/>
      <c r="E456" s="2"/>
      <c r="G456" s="2"/>
      <c r="H456" s="77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58"/>
    </row>
    <row r="457" spans="4:44" x14ac:dyDescent="0.2">
      <c r="D457" s="77"/>
      <c r="E457" s="2"/>
      <c r="G457" s="2"/>
      <c r="H457" s="77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58"/>
    </row>
    <row r="458" spans="4:44" x14ac:dyDescent="0.2">
      <c r="D458" s="77"/>
      <c r="E458" s="2"/>
      <c r="G458" s="2"/>
      <c r="H458" s="77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58"/>
    </row>
    <row r="459" spans="4:44" x14ac:dyDescent="0.2">
      <c r="D459" s="77"/>
      <c r="E459" s="2"/>
      <c r="G459" s="2"/>
      <c r="H459" s="77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58"/>
    </row>
    <row r="460" spans="4:44" x14ac:dyDescent="0.2">
      <c r="D460" s="77"/>
      <c r="E460" s="2"/>
      <c r="G460" s="2"/>
      <c r="H460" s="77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58"/>
    </row>
    <row r="461" spans="4:44" x14ac:dyDescent="0.2">
      <c r="D461" s="77"/>
      <c r="E461" s="2"/>
      <c r="G461" s="2"/>
      <c r="H461" s="77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58"/>
    </row>
    <row r="462" spans="4:44" x14ac:dyDescent="0.2">
      <c r="D462" s="77"/>
      <c r="E462" s="2"/>
      <c r="G462" s="2"/>
      <c r="H462" s="77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58"/>
    </row>
    <row r="463" spans="4:44" x14ac:dyDescent="0.2">
      <c r="D463" s="77"/>
      <c r="E463" s="2"/>
      <c r="G463" s="2"/>
      <c r="H463" s="77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58"/>
    </row>
    <row r="464" spans="4:44" x14ac:dyDescent="0.2">
      <c r="D464" s="77"/>
      <c r="E464" s="2"/>
      <c r="G464" s="2"/>
      <c r="H464" s="77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58"/>
    </row>
    <row r="465" spans="4:44" x14ac:dyDescent="0.2">
      <c r="D465" s="77"/>
      <c r="E465" s="2"/>
      <c r="G465" s="2"/>
      <c r="H465" s="77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58"/>
    </row>
    <row r="466" spans="4:44" x14ac:dyDescent="0.2">
      <c r="D466" s="77"/>
      <c r="E466" s="2"/>
      <c r="G466" s="2"/>
      <c r="H466" s="77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58"/>
    </row>
    <row r="467" spans="4:44" x14ac:dyDescent="0.2">
      <c r="D467" s="77"/>
      <c r="E467" s="2"/>
      <c r="G467" s="2"/>
      <c r="H467" s="77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58"/>
    </row>
    <row r="468" spans="4:44" x14ac:dyDescent="0.2">
      <c r="D468" s="77"/>
      <c r="E468" s="2"/>
      <c r="G468" s="2"/>
      <c r="H468" s="77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58"/>
    </row>
    <row r="469" spans="4:44" x14ac:dyDescent="0.2">
      <c r="D469" s="77"/>
      <c r="E469" s="2"/>
      <c r="G469" s="2"/>
      <c r="H469" s="77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58"/>
    </row>
    <row r="470" spans="4:44" x14ac:dyDescent="0.2">
      <c r="D470" s="77"/>
      <c r="E470" s="2"/>
      <c r="G470" s="2"/>
      <c r="H470" s="77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58"/>
    </row>
    <row r="471" spans="4:44" x14ac:dyDescent="0.2">
      <c r="D471" s="77"/>
      <c r="E471" s="2"/>
      <c r="G471" s="2"/>
      <c r="H471" s="77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58"/>
    </row>
    <row r="472" spans="4:44" x14ac:dyDescent="0.2">
      <c r="D472" s="77"/>
      <c r="E472" s="2"/>
      <c r="G472" s="2"/>
      <c r="H472" s="77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58"/>
    </row>
    <row r="473" spans="4:44" x14ac:dyDescent="0.2">
      <c r="D473" s="77"/>
      <c r="E473" s="2"/>
      <c r="G473" s="2"/>
      <c r="H473" s="77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58"/>
    </row>
    <row r="474" spans="4:44" x14ac:dyDescent="0.2">
      <c r="D474" s="77"/>
      <c r="E474" s="2"/>
      <c r="G474" s="2"/>
      <c r="H474" s="77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58"/>
    </row>
    <row r="475" spans="4:44" x14ac:dyDescent="0.2">
      <c r="D475" s="77"/>
      <c r="E475" s="2"/>
      <c r="G475" s="2"/>
      <c r="H475" s="77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58"/>
    </row>
    <row r="476" spans="4:44" x14ac:dyDescent="0.2">
      <c r="D476" s="77"/>
      <c r="E476" s="2"/>
      <c r="G476" s="2"/>
      <c r="H476" s="77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58"/>
    </row>
    <row r="477" spans="4:44" x14ac:dyDescent="0.2">
      <c r="D477" s="77"/>
      <c r="E477" s="2"/>
      <c r="G477" s="2"/>
      <c r="H477" s="77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58"/>
    </row>
    <row r="478" spans="4:44" x14ac:dyDescent="0.2">
      <c r="D478" s="77"/>
      <c r="E478" s="2"/>
      <c r="G478" s="2"/>
      <c r="H478" s="77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58"/>
    </row>
    <row r="479" spans="4:44" x14ac:dyDescent="0.2">
      <c r="D479" s="77"/>
      <c r="E479" s="2"/>
      <c r="G479" s="2"/>
      <c r="H479" s="77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58"/>
    </row>
    <row r="480" spans="4:44" x14ac:dyDescent="0.2">
      <c r="D480" s="77"/>
      <c r="E480" s="2"/>
      <c r="G480" s="2"/>
      <c r="H480" s="77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58"/>
    </row>
    <row r="481" spans="4:44" x14ac:dyDescent="0.2">
      <c r="D481" s="77"/>
      <c r="E481" s="2"/>
      <c r="G481" s="2"/>
      <c r="H481" s="77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58"/>
    </row>
    <row r="482" spans="4:44" x14ac:dyDescent="0.2">
      <c r="D482" s="77"/>
      <c r="E482" s="2"/>
      <c r="G482" s="2"/>
      <c r="H482" s="77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58"/>
    </row>
    <row r="483" spans="4:44" x14ac:dyDescent="0.2">
      <c r="D483" s="77"/>
      <c r="E483" s="2"/>
      <c r="G483" s="2"/>
      <c r="H483" s="77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58"/>
    </row>
    <row r="484" spans="4:44" x14ac:dyDescent="0.2">
      <c r="D484" s="77"/>
      <c r="E484" s="2"/>
      <c r="G484" s="2"/>
      <c r="H484" s="77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58"/>
    </row>
    <row r="485" spans="4:44" x14ac:dyDescent="0.2">
      <c r="D485" s="77"/>
      <c r="E485" s="2"/>
      <c r="G485" s="2"/>
      <c r="H485" s="77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58"/>
    </row>
    <row r="486" spans="4:44" x14ac:dyDescent="0.2">
      <c r="D486" s="77"/>
      <c r="E486" s="2"/>
      <c r="G486" s="2"/>
      <c r="H486" s="77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58"/>
    </row>
    <row r="487" spans="4:44" x14ac:dyDescent="0.2">
      <c r="D487" s="77"/>
      <c r="E487" s="2"/>
      <c r="G487" s="2"/>
      <c r="H487" s="77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58"/>
    </row>
    <row r="488" spans="4:44" x14ac:dyDescent="0.2">
      <c r="D488" s="77"/>
      <c r="E488" s="2"/>
      <c r="G488" s="2"/>
      <c r="H488" s="77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58"/>
    </row>
    <row r="489" spans="4:44" x14ac:dyDescent="0.2">
      <c r="D489" s="77"/>
      <c r="E489" s="2"/>
      <c r="G489" s="2"/>
      <c r="H489" s="77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58"/>
    </row>
    <row r="490" spans="4:44" x14ac:dyDescent="0.2">
      <c r="D490" s="77"/>
      <c r="E490" s="2"/>
      <c r="G490" s="2"/>
      <c r="H490" s="77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58"/>
    </row>
    <row r="491" spans="4:44" x14ac:dyDescent="0.2">
      <c r="D491" s="77"/>
      <c r="E491" s="2"/>
      <c r="G491" s="2"/>
      <c r="H491" s="77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58"/>
    </row>
    <row r="492" spans="4:44" x14ac:dyDescent="0.2">
      <c r="D492" s="77"/>
      <c r="E492" s="2"/>
      <c r="G492" s="2"/>
      <c r="H492" s="77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58"/>
    </row>
    <row r="493" spans="4:44" x14ac:dyDescent="0.2">
      <c r="D493" s="77"/>
      <c r="E493" s="2"/>
      <c r="G493" s="2"/>
      <c r="H493" s="77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58"/>
    </row>
    <row r="494" spans="4:44" x14ac:dyDescent="0.2">
      <c r="D494" s="77"/>
      <c r="E494" s="2"/>
      <c r="G494" s="2"/>
      <c r="H494" s="77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58"/>
    </row>
    <row r="495" spans="4:44" x14ac:dyDescent="0.2">
      <c r="D495" s="77"/>
      <c r="E495" s="2"/>
      <c r="G495" s="2"/>
      <c r="H495" s="77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58"/>
    </row>
    <row r="496" spans="4:44" x14ac:dyDescent="0.2">
      <c r="D496" s="77"/>
      <c r="E496" s="2"/>
      <c r="G496" s="2"/>
      <c r="H496" s="77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58"/>
    </row>
    <row r="497" spans="4:44" x14ac:dyDescent="0.2">
      <c r="D497" s="77"/>
      <c r="E497" s="2"/>
      <c r="G497" s="2"/>
      <c r="H497" s="77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58"/>
    </row>
    <row r="498" spans="4:44" x14ac:dyDescent="0.2">
      <c r="D498" s="77"/>
      <c r="E498" s="2"/>
      <c r="G498" s="2"/>
      <c r="H498" s="77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58"/>
    </row>
    <row r="499" spans="4:44" x14ac:dyDescent="0.2">
      <c r="D499" s="77"/>
      <c r="E499" s="2"/>
      <c r="G499" s="2"/>
      <c r="H499" s="77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58"/>
    </row>
    <row r="500" spans="4:44" x14ac:dyDescent="0.2">
      <c r="D500" s="77"/>
      <c r="E500" s="2"/>
      <c r="G500" s="2"/>
      <c r="H500" s="77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58"/>
    </row>
    <row r="501" spans="4:44" x14ac:dyDescent="0.2">
      <c r="D501" s="77"/>
      <c r="E501" s="2"/>
      <c r="G501" s="2"/>
      <c r="H501" s="77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58"/>
    </row>
    <row r="502" spans="4:44" x14ac:dyDescent="0.2">
      <c r="D502" s="77"/>
      <c r="E502" s="2"/>
      <c r="G502" s="2"/>
      <c r="H502" s="77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58"/>
    </row>
    <row r="503" spans="4:44" x14ac:dyDescent="0.2">
      <c r="D503" s="77"/>
      <c r="E503" s="2"/>
      <c r="G503" s="2"/>
      <c r="H503" s="77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58"/>
    </row>
    <row r="504" spans="4:44" x14ac:dyDescent="0.2">
      <c r="D504" s="77"/>
      <c r="E504" s="2"/>
      <c r="G504" s="2"/>
      <c r="H504" s="77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58"/>
    </row>
    <row r="505" spans="4:44" x14ac:dyDescent="0.2">
      <c r="D505" s="77"/>
      <c r="E505" s="2"/>
      <c r="G505" s="2"/>
      <c r="H505" s="77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58"/>
    </row>
    <row r="506" spans="4:44" x14ac:dyDescent="0.2">
      <c r="D506" s="77"/>
      <c r="E506" s="2"/>
      <c r="G506" s="2"/>
      <c r="H506" s="77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58"/>
    </row>
    <row r="507" spans="4:44" x14ac:dyDescent="0.2">
      <c r="D507" s="77"/>
      <c r="E507" s="2"/>
      <c r="G507" s="2"/>
      <c r="H507" s="77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58"/>
    </row>
    <row r="508" spans="4:44" x14ac:dyDescent="0.2">
      <c r="D508" s="77"/>
      <c r="E508" s="2"/>
      <c r="G508" s="2"/>
      <c r="H508" s="77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58"/>
    </row>
    <row r="509" spans="4:44" x14ac:dyDescent="0.2">
      <c r="D509" s="77"/>
      <c r="E509" s="2"/>
      <c r="G509" s="2"/>
      <c r="H509" s="77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58"/>
    </row>
    <row r="510" spans="4:44" x14ac:dyDescent="0.2">
      <c r="D510" s="77"/>
      <c r="E510" s="2"/>
      <c r="G510" s="2"/>
      <c r="H510" s="77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58"/>
    </row>
    <row r="511" spans="4:44" x14ac:dyDescent="0.2">
      <c r="D511" s="77"/>
      <c r="E511" s="2"/>
      <c r="G511" s="2"/>
      <c r="H511" s="77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58"/>
    </row>
    <row r="512" spans="4:44" x14ac:dyDescent="0.2">
      <c r="D512" s="77"/>
      <c r="E512" s="2"/>
      <c r="G512" s="2"/>
      <c r="H512" s="77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58"/>
    </row>
    <row r="513" spans="4:44" x14ac:dyDescent="0.2">
      <c r="D513" s="77"/>
      <c r="E513" s="2"/>
      <c r="G513" s="2"/>
      <c r="H513" s="77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58"/>
    </row>
    <row r="514" spans="4:44" x14ac:dyDescent="0.2">
      <c r="D514" s="77"/>
      <c r="E514" s="2"/>
      <c r="G514" s="2"/>
      <c r="H514" s="77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58"/>
    </row>
    <row r="515" spans="4:44" x14ac:dyDescent="0.2">
      <c r="D515" s="77"/>
      <c r="E515" s="2"/>
      <c r="G515" s="2"/>
      <c r="H515" s="77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58"/>
    </row>
    <row r="516" spans="4:44" x14ac:dyDescent="0.2">
      <c r="D516" s="77"/>
      <c r="E516" s="2"/>
      <c r="G516" s="2"/>
      <c r="H516" s="77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58"/>
    </row>
    <row r="517" spans="4:44" x14ac:dyDescent="0.2">
      <c r="D517" s="77"/>
      <c r="E517" s="2"/>
      <c r="G517" s="2"/>
      <c r="H517" s="77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58"/>
    </row>
    <row r="518" spans="4:44" x14ac:dyDescent="0.2">
      <c r="D518" s="77"/>
      <c r="E518" s="2"/>
      <c r="G518" s="2"/>
      <c r="H518" s="77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58"/>
    </row>
    <row r="519" spans="4:44" x14ac:dyDescent="0.2">
      <c r="D519" s="77"/>
      <c r="E519" s="2"/>
      <c r="G519" s="2"/>
      <c r="H519" s="77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58"/>
    </row>
    <row r="520" spans="4:44" x14ac:dyDescent="0.2">
      <c r="D520" s="77"/>
      <c r="E520" s="2"/>
      <c r="G520" s="2"/>
      <c r="H520" s="77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58"/>
    </row>
    <row r="521" spans="4:44" x14ac:dyDescent="0.2">
      <c r="D521" s="77"/>
      <c r="E521" s="2"/>
      <c r="G521" s="2"/>
      <c r="H521" s="77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58"/>
    </row>
    <row r="522" spans="4:44" x14ac:dyDescent="0.2">
      <c r="D522" s="77"/>
      <c r="E522" s="2"/>
      <c r="G522" s="2"/>
      <c r="H522" s="77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58"/>
    </row>
    <row r="523" spans="4:44" x14ac:dyDescent="0.2">
      <c r="D523" s="77"/>
      <c r="E523" s="2"/>
      <c r="G523" s="2"/>
      <c r="H523" s="77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58"/>
    </row>
    <row r="524" spans="4:44" x14ac:dyDescent="0.2">
      <c r="D524" s="77"/>
      <c r="E524" s="2"/>
      <c r="G524" s="2"/>
      <c r="H524" s="77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58"/>
    </row>
    <row r="525" spans="4:44" x14ac:dyDescent="0.2">
      <c r="D525" s="77"/>
      <c r="E525" s="2"/>
      <c r="G525" s="2"/>
      <c r="H525" s="77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58"/>
    </row>
    <row r="526" spans="4:44" x14ac:dyDescent="0.2">
      <c r="D526" s="77"/>
      <c r="E526" s="2"/>
      <c r="G526" s="2"/>
      <c r="H526" s="77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58"/>
    </row>
    <row r="527" spans="4:44" x14ac:dyDescent="0.2">
      <c r="D527" s="77"/>
      <c r="E527" s="2"/>
      <c r="G527" s="2"/>
      <c r="H527" s="77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58"/>
    </row>
    <row r="528" spans="4:44" x14ac:dyDescent="0.2">
      <c r="D528" s="77"/>
      <c r="E528" s="2"/>
      <c r="G528" s="2"/>
      <c r="H528" s="77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58"/>
    </row>
    <row r="529" spans="4:44" x14ac:dyDescent="0.2">
      <c r="D529" s="77"/>
      <c r="E529" s="2"/>
      <c r="G529" s="2"/>
      <c r="H529" s="77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58"/>
    </row>
    <row r="530" spans="4:44" x14ac:dyDescent="0.2">
      <c r="D530" s="77"/>
      <c r="E530" s="2"/>
      <c r="G530" s="2"/>
      <c r="H530" s="77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58"/>
    </row>
    <row r="531" spans="4:44" x14ac:dyDescent="0.2">
      <c r="D531" s="77"/>
      <c r="E531" s="2"/>
      <c r="G531" s="2"/>
      <c r="H531" s="77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58"/>
    </row>
    <row r="532" spans="4:44" x14ac:dyDescent="0.2">
      <c r="D532" s="77"/>
      <c r="E532" s="2"/>
      <c r="G532" s="2"/>
      <c r="H532" s="77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58"/>
    </row>
    <row r="533" spans="4:44" x14ac:dyDescent="0.2">
      <c r="D533" s="77"/>
      <c r="E533" s="2"/>
      <c r="G533" s="2"/>
      <c r="H533" s="77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58"/>
    </row>
    <row r="534" spans="4:44" x14ac:dyDescent="0.2">
      <c r="D534" s="77"/>
      <c r="E534" s="2"/>
      <c r="G534" s="2"/>
      <c r="H534" s="77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58"/>
    </row>
    <row r="535" spans="4:44" x14ac:dyDescent="0.2">
      <c r="D535" s="77"/>
      <c r="E535" s="2"/>
      <c r="G535" s="2"/>
      <c r="H535" s="77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58"/>
    </row>
    <row r="536" spans="4:44" x14ac:dyDescent="0.2">
      <c r="D536" s="77"/>
      <c r="E536" s="2"/>
      <c r="G536" s="2"/>
      <c r="H536" s="77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58"/>
    </row>
    <row r="537" spans="4:44" x14ac:dyDescent="0.2">
      <c r="D537" s="77"/>
      <c r="E537" s="2"/>
      <c r="G537" s="2"/>
      <c r="H537" s="77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58"/>
    </row>
    <row r="538" spans="4:44" x14ac:dyDescent="0.2">
      <c r="D538" s="77"/>
      <c r="E538" s="2"/>
      <c r="G538" s="2"/>
      <c r="H538" s="77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58"/>
    </row>
    <row r="539" spans="4:44" x14ac:dyDescent="0.2">
      <c r="D539" s="77"/>
      <c r="E539" s="2"/>
      <c r="G539" s="2"/>
      <c r="H539" s="77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58"/>
    </row>
    <row r="540" spans="4:44" x14ac:dyDescent="0.2">
      <c r="D540" s="77"/>
      <c r="E540" s="2"/>
      <c r="G540" s="2"/>
      <c r="H540" s="77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58"/>
    </row>
    <row r="541" spans="4:44" x14ac:dyDescent="0.2">
      <c r="D541" s="77"/>
      <c r="E541" s="2"/>
      <c r="G541" s="2"/>
      <c r="H541" s="77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58"/>
    </row>
    <row r="542" spans="4:44" x14ac:dyDescent="0.2">
      <c r="D542" s="77"/>
      <c r="E542" s="2"/>
      <c r="G542" s="2"/>
      <c r="H542" s="77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58"/>
    </row>
    <row r="543" spans="4:44" x14ac:dyDescent="0.2">
      <c r="D543" s="77"/>
      <c r="E543" s="2"/>
      <c r="G543" s="2"/>
      <c r="H543" s="77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58"/>
    </row>
    <row r="544" spans="4:44" x14ac:dyDescent="0.2">
      <c r="D544" s="77"/>
      <c r="E544" s="2"/>
      <c r="G544" s="2"/>
      <c r="H544" s="77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58"/>
    </row>
    <row r="545" spans="4:44" x14ac:dyDescent="0.2">
      <c r="D545" s="77"/>
      <c r="E545" s="2"/>
      <c r="G545" s="2"/>
      <c r="H545" s="77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58"/>
    </row>
    <row r="546" spans="4:44" x14ac:dyDescent="0.2">
      <c r="D546" s="77"/>
      <c r="E546" s="2"/>
      <c r="G546" s="2"/>
      <c r="H546" s="77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58"/>
    </row>
    <row r="547" spans="4:44" x14ac:dyDescent="0.2">
      <c r="D547" s="77"/>
      <c r="E547" s="2"/>
      <c r="G547" s="2"/>
      <c r="H547" s="77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58"/>
    </row>
    <row r="548" spans="4:44" x14ac:dyDescent="0.2">
      <c r="D548" s="77"/>
      <c r="E548" s="2"/>
      <c r="G548" s="2"/>
      <c r="H548" s="77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58"/>
    </row>
    <row r="549" spans="4:44" x14ac:dyDescent="0.2">
      <c r="D549" s="77"/>
      <c r="E549" s="2"/>
      <c r="G549" s="2"/>
      <c r="H549" s="77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58"/>
    </row>
    <row r="550" spans="4:44" x14ac:dyDescent="0.2">
      <c r="D550" s="77"/>
      <c r="E550" s="2"/>
      <c r="G550" s="2"/>
      <c r="H550" s="77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58"/>
    </row>
    <row r="551" spans="4:44" x14ac:dyDescent="0.2">
      <c r="D551" s="77"/>
      <c r="E551" s="2"/>
      <c r="G551" s="2"/>
      <c r="H551" s="77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58"/>
    </row>
    <row r="552" spans="4:44" x14ac:dyDescent="0.2">
      <c r="D552" s="77"/>
      <c r="E552" s="2"/>
      <c r="G552" s="2"/>
      <c r="H552" s="77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58"/>
    </row>
    <row r="553" spans="4:44" x14ac:dyDescent="0.2">
      <c r="D553" s="77"/>
      <c r="E553" s="2"/>
      <c r="G553" s="2"/>
      <c r="H553" s="77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58"/>
    </row>
    <row r="554" spans="4:44" x14ac:dyDescent="0.2">
      <c r="D554" s="77"/>
      <c r="E554" s="2"/>
      <c r="G554" s="2"/>
      <c r="H554" s="77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58"/>
    </row>
    <row r="555" spans="4:44" x14ac:dyDescent="0.2">
      <c r="D555" s="77"/>
      <c r="E555" s="2"/>
      <c r="G555" s="2"/>
      <c r="H555" s="77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58"/>
    </row>
    <row r="556" spans="4:44" x14ac:dyDescent="0.2">
      <c r="D556" s="77"/>
      <c r="E556" s="2"/>
      <c r="G556" s="2"/>
      <c r="H556" s="77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58"/>
    </row>
    <row r="557" spans="4:44" x14ac:dyDescent="0.2">
      <c r="D557" s="77"/>
      <c r="E557" s="2"/>
      <c r="G557" s="2"/>
      <c r="H557" s="77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58"/>
    </row>
    <row r="558" spans="4:44" x14ac:dyDescent="0.2">
      <c r="D558" s="77"/>
      <c r="E558" s="2"/>
      <c r="G558" s="2"/>
      <c r="H558" s="77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58"/>
    </row>
    <row r="559" spans="4:44" x14ac:dyDescent="0.2">
      <c r="D559" s="77"/>
      <c r="E559" s="2"/>
      <c r="G559" s="2"/>
      <c r="H559" s="77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58"/>
    </row>
    <row r="560" spans="4:44" x14ac:dyDescent="0.2">
      <c r="D560" s="77"/>
      <c r="E560" s="2"/>
      <c r="G560" s="2"/>
      <c r="H560" s="77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58"/>
    </row>
    <row r="561" spans="4:44" x14ac:dyDescent="0.2">
      <c r="D561" s="77"/>
      <c r="E561" s="2"/>
      <c r="G561" s="2"/>
      <c r="H561" s="77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58"/>
    </row>
    <row r="562" spans="4:44" x14ac:dyDescent="0.2">
      <c r="D562" s="77"/>
      <c r="E562" s="2"/>
      <c r="G562" s="2"/>
      <c r="H562" s="77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58"/>
    </row>
    <row r="563" spans="4:44" x14ac:dyDescent="0.2">
      <c r="D563" s="77"/>
      <c r="E563" s="2"/>
      <c r="G563" s="2"/>
      <c r="H563" s="77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58"/>
    </row>
    <row r="564" spans="4:44" x14ac:dyDescent="0.2">
      <c r="D564" s="78"/>
      <c r="E564" s="79"/>
      <c r="F564" s="79"/>
      <c r="G564" s="79"/>
      <c r="H564" s="78"/>
      <c r="I564" s="79"/>
      <c r="J564" s="79"/>
      <c r="K564" s="79"/>
      <c r="L564" s="79"/>
      <c r="M564" s="79"/>
      <c r="N564" s="79"/>
      <c r="O564" s="79"/>
      <c r="P564" s="79"/>
      <c r="Q564" s="79"/>
      <c r="R564" s="79"/>
      <c r="S564" s="79"/>
      <c r="T564" s="79"/>
      <c r="U564" s="79"/>
      <c r="V564" s="79"/>
      <c r="W564" s="79"/>
      <c r="X564" s="79"/>
      <c r="Y564" s="79"/>
      <c r="Z564" s="79"/>
      <c r="AA564" s="79"/>
      <c r="AB564" s="79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  <c r="AR564" s="81"/>
    </row>
  </sheetData>
  <mergeCells count="196">
    <mergeCell ref="A6:F6"/>
    <mergeCell ref="G6:O6"/>
    <mergeCell ref="P6:U6"/>
    <mergeCell ref="V6:AD6"/>
    <mergeCell ref="AE6:AJ6"/>
    <mergeCell ref="AK6:AR6"/>
    <mergeCell ref="A1:AR1"/>
    <mergeCell ref="A3:F4"/>
    <mergeCell ref="G3:O4"/>
    <mergeCell ref="P3:U4"/>
    <mergeCell ref="V3:AD4"/>
    <mergeCell ref="AE3:AJ4"/>
    <mergeCell ref="AK3:AR4"/>
    <mergeCell ref="A10:C10"/>
    <mergeCell ref="D10:G10"/>
    <mergeCell ref="H10:AR10"/>
    <mergeCell ref="A11:C11"/>
    <mergeCell ref="D11:G11"/>
    <mergeCell ref="H11:AR11"/>
    <mergeCell ref="A8:C8"/>
    <mergeCell ref="D8:G8"/>
    <mergeCell ref="H8:AR8"/>
    <mergeCell ref="A9:C9"/>
    <mergeCell ref="D9:G9"/>
    <mergeCell ref="H9:AR9"/>
    <mergeCell ref="A14:C14"/>
    <mergeCell ref="D14:G14"/>
    <mergeCell ref="H14:AR14"/>
    <mergeCell ref="A15:C15"/>
    <mergeCell ref="D15:G15"/>
    <mergeCell ref="H15:AR15"/>
    <mergeCell ref="A12:C12"/>
    <mergeCell ref="D12:G12"/>
    <mergeCell ref="H12:AR12"/>
    <mergeCell ref="A13:C13"/>
    <mergeCell ref="D13:G13"/>
    <mergeCell ref="H13:AR13"/>
    <mergeCell ref="A18:C18"/>
    <mergeCell ref="D18:G18"/>
    <mergeCell ref="H18:AR18"/>
    <mergeCell ref="A19:C19"/>
    <mergeCell ref="D19:G19"/>
    <mergeCell ref="H19:AR19"/>
    <mergeCell ref="A16:C16"/>
    <mergeCell ref="D16:G16"/>
    <mergeCell ref="H16:AR16"/>
    <mergeCell ref="A17:C17"/>
    <mergeCell ref="D17:G17"/>
    <mergeCell ref="H17:AR17"/>
    <mergeCell ref="A22:C22"/>
    <mergeCell ref="D22:G22"/>
    <mergeCell ref="H22:AR22"/>
    <mergeCell ref="A23:C23"/>
    <mergeCell ref="D23:G23"/>
    <mergeCell ref="H23:AR23"/>
    <mergeCell ref="A20:C20"/>
    <mergeCell ref="D20:G20"/>
    <mergeCell ref="A21:C21"/>
    <mergeCell ref="D21:G21"/>
    <mergeCell ref="H21:AR21"/>
    <mergeCell ref="A26:C26"/>
    <mergeCell ref="D26:G26"/>
    <mergeCell ref="H26:AR26"/>
    <mergeCell ref="A27:C27"/>
    <mergeCell ref="D27:G27"/>
    <mergeCell ref="H27:AR27"/>
    <mergeCell ref="A24:C24"/>
    <mergeCell ref="D24:G24"/>
    <mergeCell ref="H24:AR24"/>
    <mergeCell ref="A25:C25"/>
    <mergeCell ref="D25:G25"/>
    <mergeCell ref="H25:AR25"/>
    <mergeCell ref="A30:C30"/>
    <mergeCell ref="D30:G30"/>
    <mergeCell ref="H30:AR30"/>
    <mergeCell ref="A31:C31"/>
    <mergeCell ref="D31:G31"/>
    <mergeCell ref="A28:C28"/>
    <mergeCell ref="D28:G28"/>
    <mergeCell ref="H28:AR28"/>
    <mergeCell ref="A29:C29"/>
    <mergeCell ref="D29:G29"/>
    <mergeCell ref="H29:AR29"/>
    <mergeCell ref="A34:C34"/>
    <mergeCell ref="D34:G34"/>
    <mergeCell ref="H34:AR34"/>
    <mergeCell ref="A35:C35"/>
    <mergeCell ref="D35:G35"/>
    <mergeCell ref="H35:AR35"/>
    <mergeCell ref="A32:C32"/>
    <mergeCell ref="D32:G32"/>
    <mergeCell ref="H32:AR32"/>
    <mergeCell ref="A33:C33"/>
    <mergeCell ref="D33:G33"/>
    <mergeCell ref="H33:AR33"/>
    <mergeCell ref="A38:C38"/>
    <mergeCell ref="D38:G38"/>
    <mergeCell ref="H38:AR38"/>
    <mergeCell ref="A39:C39"/>
    <mergeCell ref="D39:G39"/>
    <mergeCell ref="H39:AR39"/>
    <mergeCell ref="A36:C36"/>
    <mergeCell ref="D36:G36"/>
    <mergeCell ref="H36:AR36"/>
    <mergeCell ref="A37:C37"/>
    <mergeCell ref="D37:G37"/>
    <mergeCell ref="H37:AR37"/>
    <mergeCell ref="A42:C42"/>
    <mergeCell ref="D42:G42"/>
    <mergeCell ref="A43:C43"/>
    <mergeCell ref="D43:G43"/>
    <mergeCell ref="H43:AR43"/>
    <mergeCell ref="A40:C40"/>
    <mergeCell ref="D40:G40"/>
    <mergeCell ref="H40:AR40"/>
    <mergeCell ref="A41:C41"/>
    <mergeCell ref="D41:G41"/>
    <mergeCell ref="H41:AR41"/>
    <mergeCell ref="A46:C46"/>
    <mergeCell ref="D46:G46"/>
    <mergeCell ref="H46:AR46"/>
    <mergeCell ref="A47:C47"/>
    <mergeCell ref="D47:G47"/>
    <mergeCell ref="H47:AR47"/>
    <mergeCell ref="A44:C44"/>
    <mergeCell ref="D44:G44"/>
    <mergeCell ref="H44:AR44"/>
    <mergeCell ref="A45:C45"/>
    <mergeCell ref="D45:G45"/>
    <mergeCell ref="H45:AR45"/>
    <mergeCell ref="A50:C50"/>
    <mergeCell ref="D50:G50"/>
    <mergeCell ref="H50:AR50"/>
    <mergeCell ref="A48:C48"/>
    <mergeCell ref="D48:G48"/>
    <mergeCell ref="H48:AR48"/>
    <mergeCell ref="A49:C49"/>
    <mergeCell ref="D49:G49"/>
    <mergeCell ref="H49:AR49"/>
    <mergeCell ref="A53:C53"/>
    <mergeCell ref="D53:G53"/>
    <mergeCell ref="H53:AR53"/>
    <mergeCell ref="A54:C54"/>
    <mergeCell ref="D54:G54"/>
    <mergeCell ref="A51:C51"/>
    <mergeCell ref="D51:G51"/>
    <mergeCell ref="H51:AR51"/>
    <mergeCell ref="A52:C52"/>
    <mergeCell ref="D52:G52"/>
    <mergeCell ref="H52:AR52"/>
    <mergeCell ref="A57:C57"/>
    <mergeCell ref="D57:G57"/>
    <mergeCell ref="H57:AR57"/>
    <mergeCell ref="A58:C58"/>
    <mergeCell ref="D58:G58"/>
    <mergeCell ref="H58:AR58"/>
    <mergeCell ref="A55:C55"/>
    <mergeCell ref="D55:G55"/>
    <mergeCell ref="H55:AR55"/>
    <mergeCell ref="A56:C56"/>
    <mergeCell ref="D56:G56"/>
    <mergeCell ref="H56:AR56"/>
    <mergeCell ref="A61:C61"/>
    <mergeCell ref="D61:G61"/>
    <mergeCell ref="H61:AR61"/>
    <mergeCell ref="A62:C62"/>
    <mergeCell ref="D62:G62"/>
    <mergeCell ref="H62:AR62"/>
    <mergeCell ref="A59:C59"/>
    <mergeCell ref="D59:G59"/>
    <mergeCell ref="H59:AR59"/>
    <mergeCell ref="A60:C60"/>
    <mergeCell ref="D60:G60"/>
    <mergeCell ref="H60:AR60"/>
    <mergeCell ref="A65:C65"/>
    <mergeCell ref="D65:G65"/>
    <mergeCell ref="H65:AR65"/>
    <mergeCell ref="A66:C66"/>
    <mergeCell ref="D66:G66"/>
    <mergeCell ref="H66:AR66"/>
    <mergeCell ref="A63:C63"/>
    <mergeCell ref="D63:G63"/>
    <mergeCell ref="H63:AR63"/>
    <mergeCell ref="A64:C64"/>
    <mergeCell ref="D64:G64"/>
    <mergeCell ref="H69:AR69"/>
    <mergeCell ref="H70:AR70"/>
    <mergeCell ref="H71:AR71"/>
    <mergeCell ref="H72:AR72"/>
    <mergeCell ref="H73:AR73"/>
    <mergeCell ref="A67:C67"/>
    <mergeCell ref="D67:G67"/>
    <mergeCell ref="H67:AR67"/>
    <mergeCell ref="A68:C68"/>
    <mergeCell ref="D68:G68"/>
    <mergeCell ref="H68:AR68"/>
  </mergeCells>
  <phoneticPr fontId="128" type="noConversion"/>
  <printOptions horizontalCentered="1" verticalCentered="1"/>
  <pageMargins left="0.15748031496062992" right="0.15748031496062992" top="0.39370078740157483" bottom="0.39370078740157483" header="0.51181102362204722" footer="0.51181102362204722"/>
  <pageSetup paperSize="9" scale="67" firstPageNumber="0" fitToHeight="0" orientation="landscape" r:id="rId1"/>
  <headerFooter alignWithMargins="0"/>
  <rowBreaks count="1" manualBreakCount="1">
    <brk id="42" max="4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8"/>
  <sheetViews>
    <sheetView workbookViewId="0">
      <selection activeCell="C7" sqref="C7"/>
    </sheetView>
  </sheetViews>
  <sheetFormatPr defaultColWidth="11.42578125" defaultRowHeight="12.75" x14ac:dyDescent="0.2"/>
  <cols>
    <col min="1" max="1" width="38" customWidth="1"/>
    <col min="4" max="4" width="23.28515625" customWidth="1"/>
    <col min="5" max="5" width="44.42578125" customWidth="1"/>
  </cols>
  <sheetData>
    <row r="1" spans="1:5" ht="15.75" x14ac:dyDescent="0.25">
      <c r="A1" s="63" t="s">
        <v>35</v>
      </c>
      <c r="B1" s="63" t="s">
        <v>6</v>
      </c>
      <c r="C1" s="63" t="s">
        <v>73</v>
      </c>
      <c r="D1" s="63" t="s">
        <v>76</v>
      </c>
      <c r="E1" s="63" t="s">
        <v>81</v>
      </c>
    </row>
    <row r="2" spans="1:5" ht="31.5" x14ac:dyDescent="0.25">
      <c r="A2" s="193" t="s">
        <v>24</v>
      </c>
      <c r="B2" s="65" t="s">
        <v>68</v>
      </c>
      <c r="C2" s="65" t="s">
        <v>58</v>
      </c>
      <c r="D2" s="62" t="s">
        <v>77</v>
      </c>
      <c r="E2" s="61" t="s">
        <v>196</v>
      </c>
    </row>
    <row r="3" spans="1:5" ht="23.25" customHeight="1" x14ac:dyDescent="0.25">
      <c r="A3" s="64" t="s">
        <v>82</v>
      </c>
      <c r="B3" s="65" t="s">
        <v>69</v>
      </c>
      <c r="C3" s="65" t="s">
        <v>74</v>
      </c>
      <c r="D3" s="62" t="s">
        <v>78</v>
      </c>
      <c r="E3" s="61" t="s">
        <v>197</v>
      </c>
    </row>
    <row r="4" spans="1:5" ht="24" customHeight="1" x14ac:dyDescent="0.25">
      <c r="A4" s="64" t="s">
        <v>71</v>
      </c>
      <c r="B4" s="65" t="s">
        <v>70</v>
      </c>
      <c r="C4" s="65" t="s">
        <v>75</v>
      </c>
      <c r="D4" s="62" t="s">
        <v>79</v>
      </c>
      <c r="E4" s="61" t="s">
        <v>201</v>
      </c>
    </row>
    <row r="5" spans="1:5" ht="15.75" x14ac:dyDescent="0.25">
      <c r="A5" s="64" t="s">
        <v>72</v>
      </c>
      <c r="B5" s="65"/>
      <c r="C5" s="65" t="s">
        <v>202</v>
      </c>
      <c r="D5" s="62" t="s">
        <v>80</v>
      </c>
      <c r="E5" s="61" t="s">
        <v>198</v>
      </c>
    </row>
    <row r="6" spans="1:5" ht="15.75" x14ac:dyDescent="0.25">
      <c r="A6" s="64"/>
      <c r="B6" s="65"/>
      <c r="C6" s="65"/>
      <c r="D6" s="66"/>
      <c r="E6" s="61" t="s">
        <v>199</v>
      </c>
    </row>
    <row r="7" spans="1:5" ht="28.5" customHeight="1" x14ac:dyDescent="0.25">
      <c r="A7" s="64"/>
      <c r="B7" s="65"/>
      <c r="C7" s="65"/>
      <c r="D7" s="68"/>
      <c r="E7" s="61" t="s">
        <v>200</v>
      </c>
    </row>
    <row r="8" spans="1:5" ht="15.75" x14ac:dyDescent="0.25">
      <c r="A8" s="64"/>
      <c r="B8" s="65"/>
      <c r="C8" s="65"/>
      <c r="D8" s="44"/>
      <c r="E8" s="67"/>
    </row>
    <row r="9" spans="1:5" ht="15.75" x14ac:dyDescent="0.25">
      <c r="A9" s="64"/>
      <c r="B9" s="65"/>
      <c r="C9" s="65"/>
      <c r="D9" s="44"/>
      <c r="E9" s="69"/>
    </row>
    <row r="10" spans="1:5" x14ac:dyDescent="0.2">
      <c r="A10" s="43"/>
      <c r="D10" s="44"/>
      <c r="E10" s="48"/>
    </row>
    <row r="11" spans="1:5" x14ac:dyDescent="0.2">
      <c r="A11" s="43"/>
      <c r="D11" s="44"/>
      <c r="E11" s="48"/>
    </row>
    <row r="12" spans="1:5" x14ac:dyDescent="0.2">
      <c r="D12" s="44"/>
      <c r="E12" s="48"/>
    </row>
    <row r="13" spans="1:5" x14ac:dyDescent="0.2">
      <c r="D13" s="44"/>
      <c r="E13" s="48"/>
    </row>
    <row r="14" spans="1:5" x14ac:dyDescent="0.2">
      <c r="D14" s="44"/>
      <c r="E14" s="49"/>
    </row>
    <row r="15" spans="1:5" x14ac:dyDescent="0.2">
      <c r="D15" s="44"/>
      <c r="E15" s="49"/>
    </row>
    <row r="16" spans="1:5" x14ac:dyDescent="0.2">
      <c r="D16" s="44"/>
      <c r="E16" s="48"/>
    </row>
    <row r="17" spans="4:5" x14ac:dyDescent="0.2">
      <c r="D17" s="44"/>
      <c r="E17" s="49"/>
    </row>
    <row r="18" spans="4:5" x14ac:dyDescent="0.2">
      <c r="D18" s="44"/>
      <c r="E18" s="48"/>
    </row>
    <row r="19" spans="4:5" x14ac:dyDescent="0.2">
      <c r="D19" s="44"/>
      <c r="E19" s="49"/>
    </row>
    <row r="20" spans="4:5" x14ac:dyDescent="0.2">
      <c r="D20" s="44"/>
      <c r="E20" s="48"/>
    </row>
    <row r="21" spans="4:5" x14ac:dyDescent="0.2">
      <c r="D21" s="44"/>
      <c r="E21" s="46"/>
    </row>
    <row r="22" spans="4:5" x14ac:dyDescent="0.2">
      <c r="D22" s="44"/>
      <c r="E22" s="46"/>
    </row>
    <row r="23" spans="4:5" x14ac:dyDescent="0.2">
      <c r="D23" s="44"/>
      <c r="E23" s="46"/>
    </row>
    <row r="24" spans="4:5" x14ac:dyDescent="0.2">
      <c r="D24" s="44"/>
      <c r="E24" s="46"/>
    </row>
    <row r="25" spans="4:5" x14ac:dyDescent="0.2">
      <c r="D25" s="44"/>
      <c r="E25" s="46"/>
    </row>
    <row r="26" spans="4:5" x14ac:dyDescent="0.2">
      <c r="D26" s="44"/>
      <c r="E26" s="46"/>
    </row>
    <row r="27" spans="4:5" x14ac:dyDescent="0.2">
      <c r="D27" s="44"/>
      <c r="E27" s="46"/>
    </row>
    <row r="28" spans="4:5" x14ac:dyDescent="0.2">
      <c r="D28" s="44"/>
      <c r="E28" s="46"/>
    </row>
    <row r="29" spans="4:5" x14ac:dyDescent="0.2">
      <c r="D29" s="44"/>
      <c r="E29" s="46"/>
    </row>
    <row r="30" spans="4:5" x14ac:dyDescent="0.2">
      <c r="D30" s="44"/>
      <c r="E30" s="46"/>
    </row>
    <row r="31" spans="4:5" x14ac:dyDescent="0.2">
      <c r="D31" s="44"/>
      <c r="E31" s="46"/>
    </row>
    <row r="32" spans="4:5" x14ac:dyDescent="0.2">
      <c r="D32" s="45"/>
      <c r="E32" s="46"/>
    </row>
    <row r="33" spans="4:5" x14ac:dyDescent="0.2">
      <c r="D33" s="45"/>
      <c r="E33" s="46"/>
    </row>
    <row r="34" spans="4:5" x14ac:dyDescent="0.2">
      <c r="D34" s="44"/>
      <c r="E34" s="47"/>
    </row>
    <row r="35" spans="4:5" x14ac:dyDescent="0.2">
      <c r="D35" s="44"/>
      <c r="E35" s="47"/>
    </row>
    <row r="36" spans="4:5" x14ac:dyDescent="0.2">
      <c r="D36" s="44"/>
      <c r="E36" s="48"/>
    </row>
    <row r="37" spans="4:5" x14ac:dyDescent="0.2">
      <c r="D37" s="44"/>
      <c r="E37" s="48"/>
    </row>
    <row r="38" spans="4:5" x14ac:dyDescent="0.2">
      <c r="D38" s="44"/>
      <c r="E38" s="48"/>
    </row>
    <row r="39" spans="4:5" x14ac:dyDescent="0.2">
      <c r="D39" s="44"/>
      <c r="E39" s="48"/>
    </row>
    <row r="40" spans="4:5" x14ac:dyDescent="0.2">
      <c r="D40" s="44"/>
      <c r="E40" s="49"/>
    </row>
    <row r="41" spans="4:5" x14ac:dyDescent="0.2">
      <c r="D41" s="44"/>
      <c r="E41" s="48"/>
    </row>
    <row r="42" spans="4:5" x14ac:dyDescent="0.2">
      <c r="D42" s="44"/>
      <c r="E42" s="49"/>
    </row>
    <row r="43" spans="4:5" x14ac:dyDescent="0.2">
      <c r="D43" s="44"/>
      <c r="E43" s="49"/>
    </row>
    <row r="44" spans="4:5" x14ac:dyDescent="0.2">
      <c r="D44" s="44"/>
      <c r="E44" s="49"/>
    </row>
    <row r="45" spans="4:5" x14ac:dyDescent="0.2">
      <c r="D45" s="44"/>
      <c r="E45" s="49"/>
    </row>
    <row r="46" spans="4:5" x14ac:dyDescent="0.2">
      <c r="D46" s="44"/>
      <c r="E46" s="48"/>
    </row>
    <row r="47" spans="4:5" x14ac:dyDescent="0.2">
      <c r="D47" s="44"/>
      <c r="E47" s="48"/>
    </row>
    <row r="48" spans="4:5" x14ac:dyDescent="0.2">
      <c r="D48" s="44"/>
      <c r="E48" s="48"/>
    </row>
    <row r="49" spans="4:5" x14ac:dyDescent="0.2">
      <c r="D49" s="44"/>
      <c r="E49" s="48"/>
    </row>
    <row r="50" spans="4:5" x14ac:dyDescent="0.2">
      <c r="D50" s="44"/>
      <c r="E50" s="46"/>
    </row>
    <row r="51" spans="4:5" x14ac:dyDescent="0.2">
      <c r="D51" s="44"/>
      <c r="E51" s="46"/>
    </row>
    <row r="52" spans="4:5" x14ac:dyDescent="0.2">
      <c r="D52" s="44"/>
      <c r="E52" s="46"/>
    </row>
    <row r="53" spans="4:5" x14ac:dyDescent="0.2">
      <c r="D53" s="44"/>
      <c r="E53" s="46"/>
    </row>
    <row r="54" spans="4:5" x14ac:dyDescent="0.2">
      <c r="D54" s="44"/>
      <c r="E54" s="46"/>
    </row>
    <row r="55" spans="4:5" x14ac:dyDescent="0.2">
      <c r="D55" s="44"/>
      <c r="E55" s="46"/>
    </row>
    <row r="56" spans="4:5" x14ac:dyDescent="0.2">
      <c r="D56" s="44"/>
      <c r="E56" s="46"/>
    </row>
    <row r="57" spans="4:5" x14ac:dyDescent="0.2">
      <c r="D57" s="44"/>
      <c r="E57" s="46"/>
    </row>
    <row r="58" spans="4:5" x14ac:dyDescent="0.2">
      <c r="D58" s="44"/>
      <c r="E58" s="46"/>
    </row>
    <row r="59" spans="4:5" x14ac:dyDescent="0.2">
      <c r="D59" s="44"/>
      <c r="E59" s="46"/>
    </row>
    <row r="60" spans="4:5" x14ac:dyDescent="0.2">
      <c r="D60" s="44"/>
      <c r="E60" s="46"/>
    </row>
    <row r="61" spans="4:5" x14ac:dyDescent="0.2">
      <c r="D61" s="44"/>
      <c r="E61" s="46"/>
    </row>
    <row r="62" spans="4:5" x14ac:dyDescent="0.2">
      <c r="D62" s="44"/>
      <c r="E62" s="46"/>
    </row>
    <row r="63" spans="4:5" x14ac:dyDescent="0.2">
      <c r="D63" s="44"/>
      <c r="E63" s="46"/>
    </row>
    <row r="64" spans="4:5" x14ac:dyDescent="0.2">
      <c r="D64" s="44"/>
      <c r="E64" s="46"/>
    </row>
    <row r="65" spans="4:5" x14ac:dyDescent="0.2">
      <c r="D65" s="44"/>
      <c r="E65" s="49"/>
    </row>
    <row r="66" spans="4:5" x14ac:dyDescent="0.2">
      <c r="D66" s="44"/>
      <c r="E66" s="49"/>
    </row>
    <row r="67" spans="4:5" x14ac:dyDescent="0.2">
      <c r="D67" s="44"/>
      <c r="E67" s="49"/>
    </row>
    <row r="68" spans="4:5" x14ac:dyDescent="0.2">
      <c r="D68" s="44"/>
      <c r="E68" s="49"/>
    </row>
    <row r="69" spans="4:5" x14ac:dyDescent="0.2">
      <c r="D69" s="44"/>
      <c r="E69" s="49"/>
    </row>
    <row r="70" spans="4:5" x14ac:dyDescent="0.2">
      <c r="D70" s="44"/>
      <c r="E70" s="46"/>
    </row>
    <row r="71" spans="4:5" x14ac:dyDescent="0.2">
      <c r="D71" s="44"/>
      <c r="E71" s="46"/>
    </row>
    <row r="72" spans="4:5" x14ac:dyDescent="0.2">
      <c r="D72" s="44"/>
      <c r="E72" s="46"/>
    </row>
    <row r="73" spans="4:5" x14ac:dyDescent="0.2">
      <c r="D73" s="44"/>
      <c r="E73" s="46"/>
    </row>
    <row r="74" spans="4:5" x14ac:dyDescent="0.2">
      <c r="D74" s="44"/>
      <c r="E74" s="46"/>
    </row>
    <row r="75" spans="4:5" x14ac:dyDescent="0.2">
      <c r="D75" s="44"/>
      <c r="E75" s="46"/>
    </row>
    <row r="76" spans="4:5" x14ac:dyDescent="0.2">
      <c r="D76" s="44"/>
      <c r="E76" s="46"/>
    </row>
    <row r="77" spans="4:5" x14ac:dyDescent="0.2">
      <c r="D77" s="44"/>
      <c r="E77" s="50"/>
    </row>
    <row r="78" spans="4:5" x14ac:dyDescent="0.2">
      <c r="D78" s="44"/>
      <c r="E78" s="50"/>
    </row>
    <row r="79" spans="4:5" x14ac:dyDescent="0.2">
      <c r="D79" s="44"/>
      <c r="E79" s="50"/>
    </row>
    <row r="80" spans="4:5" x14ac:dyDescent="0.2">
      <c r="D80" s="44"/>
      <c r="E80" s="50"/>
    </row>
    <row r="81" spans="4:5" x14ac:dyDescent="0.2">
      <c r="D81" s="44"/>
      <c r="E81" s="50"/>
    </row>
    <row r="82" spans="4:5" x14ac:dyDescent="0.2">
      <c r="D82" s="44"/>
      <c r="E82" s="50"/>
    </row>
    <row r="83" spans="4:5" x14ac:dyDescent="0.2">
      <c r="D83" s="44"/>
      <c r="E83" s="49"/>
    </row>
    <row r="84" spans="4:5" x14ac:dyDescent="0.2">
      <c r="D84" s="44"/>
      <c r="E84" s="49"/>
    </row>
    <row r="85" spans="4:5" x14ac:dyDescent="0.2">
      <c r="D85" s="44"/>
      <c r="E85" s="49"/>
    </row>
    <row r="86" spans="4:5" x14ac:dyDescent="0.2">
      <c r="D86" s="44"/>
      <c r="E86" s="49"/>
    </row>
    <row r="87" spans="4:5" x14ac:dyDescent="0.2">
      <c r="D87" s="44"/>
      <c r="E87" s="50"/>
    </row>
    <row r="88" spans="4:5" x14ac:dyDescent="0.2">
      <c r="D88" s="44"/>
      <c r="E88" s="50"/>
    </row>
    <row r="89" spans="4:5" x14ac:dyDescent="0.2">
      <c r="D89" s="44"/>
      <c r="E89" s="51"/>
    </row>
    <row r="90" spans="4:5" x14ac:dyDescent="0.2">
      <c r="D90" s="44"/>
      <c r="E90" s="51"/>
    </row>
    <row r="91" spans="4:5" x14ac:dyDescent="0.2">
      <c r="D91" s="44"/>
      <c r="E91" s="51"/>
    </row>
    <row r="92" spans="4:5" x14ac:dyDescent="0.2">
      <c r="D92" s="44"/>
      <c r="E92" s="51"/>
    </row>
    <row r="93" spans="4:5" x14ac:dyDescent="0.2">
      <c r="D93" s="44"/>
      <c r="E93" s="51"/>
    </row>
    <row r="94" spans="4:5" x14ac:dyDescent="0.2">
      <c r="D94" s="44"/>
      <c r="E94" s="51"/>
    </row>
    <row r="95" spans="4:5" x14ac:dyDescent="0.2">
      <c r="D95" s="44"/>
      <c r="E95" s="51"/>
    </row>
    <row r="96" spans="4:5" x14ac:dyDescent="0.2">
      <c r="D96" s="44"/>
      <c r="E96" s="49"/>
    </row>
    <row r="97" spans="5:5" x14ac:dyDescent="0.2">
      <c r="E97" s="49"/>
    </row>
    <row r="98" spans="5:5" x14ac:dyDescent="0.2">
      <c r="E98" s="49"/>
    </row>
  </sheetData>
  <protectedRanges>
    <protectedRange sqref="D2 D4" name="SAISIES_1"/>
    <protectedRange sqref="D3 D5" name="SAISIES_2"/>
    <protectedRange sqref="D6" name="SAISIES_6"/>
    <protectedRange sqref="D7" name="SAISIES_7"/>
    <protectedRange sqref="D8" name="SAISIES_8"/>
    <protectedRange sqref="D9" name="SAISIES_9"/>
    <protectedRange sqref="D10" name="SAISIES_10"/>
    <protectedRange sqref="D11" name="SAISIES_11"/>
    <protectedRange sqref="D12" name="SAISIES_12"/>
    <protectedRange sqref="D13" name="SAISIES_13"/>
    <protectedRange sqref="D14" name="SAISIES_14"/>
    <protectedRange sqref="D15" name="SAISIES_15"/>
    <protectedRange sqref="D16" name="SAISIES_16"/>
    <protectedRange sqref="D17" name="SAISIES_17"/>
    <protectedRange sqref="D18" name="SAISIES_18"/>
    <protectedRange sqref="D19" name="SAISIES_19"/>
    <protectedRange sqref="D20" name="SAISIES_20"/>
    <protectedRange sqref="D21" name="SAISIES_21"/>
    <protectedRange sqref="D22" name="SAISIES_22"/>
    <protectedRange sqref="D23" name="SAISIES_23"/>
    <protectedRange sqref="D24" name="SAISIES_24"/>
    <protectedRange sqref="D25" name="SAISIES_25"/>
    <protectedRange sqref="D26" name="SAISIES_26"/>
    <protectedRange sqref="D27" name="SAISIES_27"/>
    <protectedRange sqref="D28" name="SAISIES_28"/>
    <protectedRange sqref="D29" name="SAISIES_29"/>
    <protectedRange sqref="D30" name="SAISIES_30"/>
    <protectedRange sqref="D31" name="SAISIES_31"/>
    <protectedRange sqref="D32" name="SAISIES_32"/>
    <protectedRange sqref="D33" name="SAISIES_33"/>
    <protectedRange sqref="D34" name="SAISIES_34"/>
    <protectedRange sqref="D35" name="SAISIES_35"/>
    <protectedRange sqref="D36" name="SAISIES_36"/>
    <protectedRange sqref="D37" name="SAISIES_37"/>
    <protectedRange sqref="D38" name="SAISIES_38"/>
    <protectedRange sqref="D39" name="SAISIES_39"/>
    <protectedRange sqref="D40" name="SAISIES_40"/>
    <protectedRange sqref="D41" name="SAISIES_41"/>
    <protectedRange sqref="D42" name="SAISIES_42"/>
    <protectedRange sqref="D43" name="SAISIES_43"/>
    <protectedRange sqref="D44" name="SAISIES_9_1"/>
    <protectedRange sqref="D45" name="SAISIES_14_1"/>
    <protectedRange sqref="D46" name="SAISIES_44"/>
    <protectedRange sqref="D47" name="SAISIES_15_1"/>
    <protectedRange sqref="D48" name="SAISIES_45"/>
    <protectedRange sqref="D49" name="SAISIES_46"/>
    <protectedRange sqref="D50" name="SAISIES_47"/>
    <protectedRange sqref="D51" name="SAISIES_48"/>
    <protectedRange sqref="D52" name="SAISIES_49"/>
    <protectedRange sqref="D53" name="SAISIES_50"/>
    <protectedRange sqref="D54" name="SAISIES_51"/>
    <protectedRange sqref="D55" name="SAISIES_52"/>
    <protectedRange sqref="D56" name="SAISIES_53"/>
    <protectedRange sqref="D57" name="SAISIES_54"/>
    <protectedRange sqref="D58" name="SAISIES_55"/>
    <protectedRange sqref="D59" name="SAISIES_56"/>
    <protectedRange sqref="D60" name="SAISIES_57"/>
    <protectedRange sqref="D61" name="SAISIES_58"/>
    <protectedRange sqref="D62" name="SAISIES_59"/>
    <protectedRange sqref="D63" name="SAISIES_60"/>
    <protectedRange sqref="D64" name="SAISIES_61"/>
    <protectedRange sqref="D65" name="SAISIES_62"/>
    <protectedRange sqref="D66" name="SAISIES_63"/>
    <protectedRange sqref="D67" name="SAISIES_64"/>
    <protectedRange sqref="D68" name="SAISIES_65"/>
    <protectedRange sqref="D69" name="SAISIES_66"/>
    <protectedRange sqref="D70" name="SAISIES_67"/>
    <protectedRange sqref="D71" name="SAISIES_68"/>
    <protectedRange sqref="D72" name="SAISIES_69"/>
    <protectedRange sqref="D73" name="SAISIES_70"/>
    <protectedRange sqref="D74" name="SAISIES_71"/>
    <protectedRange sqref="D75" name="SAISIES_20_1"/>
    <protectedRange sqref="D76" name="SAISIES_72"/>
    <protectedRange sqref="D77" name="SAISIES_73"/>
    <protectedRange sqref="D78" name="SAISIES_74"/>
    <protectedRange sqref="D79" name="SAISIES_75"/>
    <protectedRange sqref="D80" name="SAISIES_24_1"/>
    <protectedRange sqref="D81" name="SAISIES_76"/>
    <protectedRange sqref="D82" name="SAISIES_77"/>
    <protectedRange sqref="D83" name="SAISIES_78"/>
    <protectedRange sqref="D84" name="SAISIES_79"/>
    <protectedRange sqref="D85" name="SAISIES_80"/>
    <protectedRange sqref="D86" name="SAISIES_81"/>
    <protectedRange sqref="D87" name="SAISIES_82"/>
    <protectedRange sqref="D88" name="SAISIES_83"/>
    <protectedRange sqref="D89" name="SAISIES_84"/>
    <protectedRange sqref="D90" name="SAISIES_85"/>
    <protectedRange sqref="D91" name="SAISIES_86"/>
    <protectedRange sqref="D92" name="SAISIES_87"/>
    <protectedRange sqref="D93" name="SAISIES_88"/>
    <protectedRange sqref="D94" name="SAISIES_23_1"/>
    <protectedRange sqref="D95" name="SAISIES_89"/>
    <protectedRange sqref="D96" name="SAISIES_90"/>
  </protectedRanges>
  <sortState ref="A2:A5">
    <sortCondition ref="A2"/>
  </sortState>
  <dataConsolidate/>
  <phoneticPr fontId="128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W49"/>
  <sheetViews>
    <sheetView tabSelected="1" view="pageBreakPreview" zoomScale="80" zoomScaleNormal="100" zoomScaleSheetLayoutView="80" workbookViewId="0">
      <selection activeCell="A20" sqref="A20:XFD20"/>
    </sheetView>
  </sheetViews>
  <sheetFormatPr defaultColWidth="11.42578125" defaultRowHeight="18.75" x14ac:dyDescent="0.3"/>
  <cols>
    <col min="5" max="5" width="18.140625" customWidth="1"/>
    <col min="6" max="6" width="31.42578125" style="550" customWidth="1"/>
    <col min="7" max="7" width="13.85546875" customWidth="1"/>
    <col min="8" max="8" width="10.28515625" hidden="1" customWidth="1"/>
    <col min="9" max="9" width="9.42578125" hidden="1" customWidth="1"/>
    <col min="10" max="10" width="7.85546875" hidden="1" customWidth="1"/>
    <col min="11" max="12" width="0" hidden="1" customWidth="1"/>
    <col min="13" max="13" width="15.42578125" style="429" hidden="1" customWidth="1"/>
    <col min="14" max="18" width="0" hidden="1" customWidth="1"/>
    <col min="21" max="21" width="20.85546875" customWidth="1"/>
    <col min="22" max="22" width="9.5703125" style="582" customWidth="1"/>
    <col min="24" max="24" width="12.42578125" customWidth="1"/>
  </cols>
  <sheetData>
    <row r="1" spans="1:23" ht="30" x14ac:dyDescent="0.3">
      <c r="A1" s="270"/>
      <c r="B1" s="270"/>
      <c r="C1" s="270"/>
      <c r="D1" s="270"/>
      <c r="E1" s="270"/>
      <c r="F1" s="548"/>
      <c r="G1" s="270"/>
      <c r="H1" s="270"/>
      <c r="I1" s="270"/>
      <c r="J1" s="270"/>
      <c r="K1" s="270"/>
      <c r="L1" s="270"/>
      <c r="M1" s="427" t="s">
        <v>125</v>
      </c>
      <c r="N1" s="270"/>
      <c r="O1" s="270"/>
      <c r="P1" s="270"/>
      <c r="Q1" s="270"/>
      <c r="R1" s="270"/>
      <c r="S1" s="270"/>
      <c r="T1" s="270"/>
      <c r="U1" s="270"/>
      <c r="V1" s="580"/>
    </row>
    <row r="2" spans="1:23" ht="21" x14ac:dyDescent="0.3">
      <c r="A2" s="543" t="s">
        <v>502</v>
      </c>
      <c r="B2" s="544"/>
      <c r="C2" s="356" t="s">
        <v>45</v>
      </c>
      <c r="D2" s="310"/>
      <c r="E2" s="310"/>
      <c r="F2" s="549"/>
      <c r="G2" s="310"/>
      <c r="H2" s="310"/>
      <c r="I2" s="310"/>
      <c r="J2" s="310"/>
      <c r="K2" s="356" t="s">
        <v>126</v>
      </c>
      <c r="L2" s="356" t="s">
        <v>126</v>
      </c>
      <c r="M2" s="428"/>
      <c r="N2" s="310"/>
      <c r="O2" s="310"/>
      <c r="P2" s="356" t="s">
        <v>73</v>
      </c>
      <c r="Q2" s="310"/>
      <c r="R2" s="310"/>
      <c r="S2" s="470"/>
      <c r="T2" s="310"/>
      <c r="U2" s="356" t="s">
        <v>23</v>
      </c>
      <c r="V2" s="581"/>
    </row>
    <row r="3" spans="1:23" ht="21" x14ac:dyDescent="0.3">
      <c r="A3" s="556" t="s">
        <v>503</v>
      </c>
    </row>
    <row r="4" spans="1:23" x14ac:dyDescent="0.3">
      <c r="H4" s="1657" t="s">
        <v>206</v>
      </c>
      <c r="I4" s="1657"/>
      <c r="J4" s="1657"/>
      <c r="K4" s="1657"/>
      <c r="L4" s="1657"/>
      <c r="V4" s="583"/>
    </row>
    <row r="5" spans="1:23" ht="19.5" x14ac:dyDescent="0.2">
      <c r="A5" s="1658" t="s">
        <v>120</v>
      </c>
      <c r="B5" s="1658"/>
      <c r="C5" s="1658"/>
      <c r="D5" s="1658"/>
      <c r="E5" s="1658"/>
      <c r="F5" s="1658"/>
      <c r="G5" s="1658"/>
      <c r="H5" s="312"/>
      <c r="I5" s="312"/>
      <c r="J5" s="312"/>
      <c r="K5" s="358"/>
      <c r="L5" s="358"/>
      <c r="M5" s="430"/>
      <c r="N5" s="359"/>
      <c r="O5" s="359"/>
      <c r="P5" s="359"/>
      <c r="Q5" s="359"/>
      <c r="R5" s="359"/>
      <c r="S5" s="471"/>
      <c r="T5" s="359"/>
      <c r="U5" s="360"/>
      <c r="V5" s="584"/>
    </row>
    <row r="6" spans="1:23" ht="87" customHeight="1" x14ac:dyDescent="0.2">
      <c r="A6" s="1659" t="s">
        <v>192</v>
      </c>
      <c r="B6" s="1660"/>
      <c r="C6" s="1660"/>
      <c r="D6" s="1660"/>
      <c r="E6" s="1661"/>
      <c r="F6" s="551"/>
      <c r="G6" s="361" t="s">
        <v>113</v>
      </c>
      <c r="H6" s="311" t="s">
        <v>204</v>
      </c>
      <c r="I6" s="311" t="s">
        <v>205</v>
      </c>
      <c r="J6" s="311" t="s">
        <v>203</v>
      </c>
      <c r="K6" s="362" t="s">
        <v>321</v>
      </c>
      <c r="L6" s="362" t="s">
        <v>321</v>
      </c>
      <c r="M6" s="363" t="s">
        <v>189</v>
      </c>
      <c r="N6" s="363" t="s">
        <v>114</v>
      </c>
      <c r="O6" s="363" t="s">
        <v>190</v>
      </c>
      <c r="P6" s="363" t="s">
        <v>115</v>
      </c>
      <c r="Q6" s="363" t="s">
        <v>191</v>
      </c>
      <c r="R6" s="363" t="s">
        <v>114</v>
      </c>
      <c r="S6" s="472" t="s">
        <v>426</v>
      </c>
      <c r="T6" s="561" t="s">
        <v>505</v>
      </c>
      <c r="U6" s="562" t="s">
        <v>506</v>
      </c>
      <c r="V6" s="584" t="s">
        <v>507</v>
      </c>
    </row>
    <row r="7" spans="1:23" x14ac:dyDescent="0.25">
      <c r="A7" s="1654" t="s">
        <v>127</v>
      </c>
      <c r="B7" s="1655"/>
      <c r="C7" s="1655"/>
      <c r="D7" s="1655"/>
      <c r="E7" s="1656"/>
      <c r="F7" s="552"/>
      <c r="G7" s="320"/>
      <c r="H7" s="320"/>
      <c r="I7" s="320"/>
      <c r="J7" s="320"/>
      <c r="K7" s="364"/>
      <c r="L7" s="364"/>
      <c r="M7" s="365"/>
      <c r="N7" s="365"/>
      <c r="O7" s="366"/>
      <c r="P7" s="365"/>
      <c r="Q7" s="366"/>
      <c r="R7" s="365"/>
      <c r="S7" s="365"/>
      <c r="T7" s="366"/>
      <c r="U7" s="545"/>
      <c r="V7" s="583"/>
    </row>
    <row r="8" spans="1:23" ht="72.75" customHeight="1" x14ac:dyDescent="0.25">
      <c r="A8" s="367" t="s">
        <v>128</v>
      </c>
      <c r="B8" s="1651" t="s">
        <v>353</v>
      </c>
      <c r="C8" s="1652"/>
      <c r="D8" s="1652"/>
      <c r="E8" s="1653"/>
      <c r="F8" s="590" t="s">
        <v>516</v>
      </c>
      <c r="G8" s="313" t="s">
        <v>117</v>
      </c>
      <c r="H8" s="313"/>
      <c r="I8" s="313"/>
      <c r="J8" s="315">
        <v>-0.02</v>
      </c>
      <c r="K8" s="368">
        <v>42.1</v>
      </c>
      <c r="L8" s="368">
        <f>I8+(I8*J8)</f>
        <v>0</v>
      </c>
      <c r="M8" s="431">
        <v>42.6</v>
      </c>
      <c r="N8" s="369"/>
      <c r="O8" s="461"/>
      <c r="P8" s="467"/>
      <c r="Q8" s="461">
        <v>43</v>
      </c>
      <c r="R8" s="467" t="s">
        <v>419</v>
      </c>
      <c r="S8" s="368">
        <v>41.725459999999998</v>
      </c>
      <c r="T8" s="563">
        <v>42.5</v>
      </c>
      <c r="U8" s="571" t="s">
        <v>492</v>
      </c>
      <c r="V8" s="595" t="s">
        <v>534</v>
      </c>
    </row>
    <row r="9" spans="1:23" ht="20.25" customHeight="1" x14ac:dyDescent="0.25">
      <c r="A9" s="367" t="s">
        <v>129</v>
      </c>
      <c r="B9" s="1651" t="s">
        <v>130</v>
      </c>
      <c r="C9" s="1652"/>
      <c r="D9" s="1652"/>
      <c r="E9" s="1653"/>
      <c r="F9" s="591" t="s">
        <v>508</v>
      </c>
      <c r="G9" s="313" t="s">
        <v>116</v>
      </c>
      <c r="H9" s="313"/>
      <c r="I9" s="313"/>
      <c r="J9" s="315">
        <v>-0.02</v>
      </c>
      <c r="K9" s="368">
        <v>60.5</v>
      </c>
      <c r="L9" s="368">
        <f t="shared" ref="L9:L20" si="0">I9+(I9*J9)</f>
        <v>0</v>
      </c>
      <c r="M9" s="431">
        <v>59.5</v>
      </c>
      <c r="N9" s="369"/>
      <c r="O9" s="461"/>
      <c r="P9" s="467"/>
      <c r="Q9" s="461">
        <v>62</v>
      </c>
      <c r="R9" s="467" t="s">
        <v>419</v>
      </c>
      <c r="S9" s="368">
        <v>59.198860000000003</v>
      </c>
      <c r="T9" s="565">
        <v>59</v>
      </c>
      <c r="U9" s="572">
        <v>59.198860000000003</v>
      </c>
      <c r="V9" s="585" t="s">
        <v>535</v>
      </c>
      <c r="W9" s="594"/>
    </row>
    <row r="10" spans="1:23" ht="19.5" x14ac:dyDescent="0.25">
      <c r="A10" s="370" t="s">
        <v>131</v>
      </c>
      <c r="B10" s="1651" t="s">
        <v>354</v>
      </c>
      <c r="C10" s="1652"/>
      <c r="D10" s="1652"/>
      <c r="E10" s="1653"/>
      <c r="F10" s="590" t="s">
        <v>517</v>
      </c>
      <c r="G10" s="313" t="s">
        <v>116</v>
      </c>
      <c r="H10" s="313"/>
      <c r="I10" s="313"/>
      <c r="J10" s="315">
        <v>-0.02</v>
      </c>
      <c r="K10" s="368">
        <v>59</v>
      </c>
      <c r="L10" s="368">
        <f t="shared" si="0"/>
        <v>0</v>
      </c>
      <c r="M10" s="431">
        <v>59</v>
      </c>
      <c r="N10" s="369"/>
      <c r="O10" s="463"/>
      <c r="P10" s="369"/>
      <c r="Q10" s="463">
        <v>59</v>
      </c>
      <c r="R10" s="369"/>
      <c r="S10" s="368">
        <v>57.871939999999995</v>
      </c>
      <c r="T10" s="565"/>
      <c r="U10" s="572">
        <v>57.871939999999995</v>
      </c>
      <c r="V10" s="583"/>
      <c r="W10" s="594"/>
    </row>
    <row r="11" spans="1:23" ht="19.5" hidden="1" x14ac:dyDescent="0.25">
      <c r="A11" s="370" t="s">
        <v>118</v>
      </c>
      <c r="B11" s="1651" t="s">
        <v>132</v>
      </c>
      <c r="C11" s="1652"/>
      <c r="D11" s="1652"/>
      <c r="E11" s="1653"/>
      <c r="F11" s="590" t="s">
        <v>509</v>
      </c>
      <c r="G11" s="313" t="s">
        <v>116</v>
      </c>
      <c r="H11" s="313"/>
      <c r="I11" s="313"/>
      <c r="J11" s="315">
        <v>-0.02</v>
      </c>
      <c r="K11" s="368">
        <v>0</v>
      </c>
      <c r="L11" s="368">
        <f t="shared" si="0"/>
        <v>0</v>
      </c>
      <c r="M11" s="431"/>
      <c r="N11" s="369"/>
      <c r="O11" s="463"/>
      <c r="P11" s="369"/>
      <c r="Q11" s="463"/>
      <c r="R11" s="369"/>
      <c r="S11" s="368"/>
      <c r="T11" s="565"/>
      <c r="U11" s="573"/>
      <c r="V11" s="586"/>
    </row>
    <row r="12" spans="1:23" ht="78" customHeight="1" x14ac:dyDescent="0.25">
      <c r="A12" s="370" t="s">
        <v>119</v>
      </c>
      <c r="B12" s="1651" t="s">
        <v>518</v>
      </c>
      <c r="C12" s="1652"/>
      <c r="D12" s="1652"/>
      <c r="E12" s="1653"/>
      <c r="F12" s="590" t="s">
        <v>519</v>
      </c>
      <c r="G12" s="313" t="s">
        <v>116</v>
      </c>
      <c r="H12" s="313"/>
      <c r="I12" s="313"/>
      <c r="J12" s="315">
        <v>-0.02</v>
      </c>
      <c r="K12" s="368">
        <v>58.5</v>
      </c>
      <c r="L12" s="368">
        <f t="shared" si="0"/>
        <v>0</v>
      </c>
      <c r="M12" s="372">
        <v>58</v>
      </c>
      <c r="N12" s="372"/>
      <c r="O12" s="372"/>
      <c r="P12" s="372"/>
      <c r="Q12" s="372">
        <v>58</v>
      </c>
      <c r="R12" s="372"/>
      <c r="S12" s="368">
        <v>57.366259999999997</v>
      </c>
      <c r="T12" s="566">
        <v>56.5</v>
      </c>
      <c r="U12" s="571" t="s">
        <v>491</v>
      </c>
      <c r="V12" s="596" t="s">
        <v>536</v>
      </c>
    </row>
    <row r="13" spans="1:23" ht="19.5" hidden="1" x14ac:dyDescent="0.2">
      <c r="A13" s="370" t="s">
        <v>182</v>
      </c>
      <c r="B13" s="1651" t="s">
        <v>193</v>
      </c>
      <c r="C13" s="1652"/>
      <c r="D13" s="1652"/>
      <c r="E13" s="1653"/>
      <c r="F13" s="590" t="s">
        <v>510</v>
      </c>
      <c r="G13" s="313" t="s">
        <v>116</v>
      </c>
      <c r="H13" s="313"/>
      <c r="I13" s="313"/>
      <c r="J13" s="315">
        <v>-0.02</v>
      </c>
      <c r="K13" s="368">
        <v>0</v>
      </c>
      <c r="L13" s="368">
        <f t="shared" si="0"/>
        <v>0</v>
      </c>
      <c r="M13" s="372"/>
      <c r="N13" s="372"/>
      <c r="O13" s="372"/>
      <c r="P13" s="372"/>
      <c r="Q13" s="372"/>
      <c r="R13" s="372"/>
      <c r="S13" s="368">
        <v>0</v>
      </c>
      <c r="T13" s="567"/>
      <c r="U13" s="574"/>
      <c r="V13" s="587"/>
      <c r="W13" s="594"/>
    </row>
    <row r="14" spans="1:23" ht="19.5" x14ac:dyDescent="0.2">
      <c r="A14" s="370" t="s">
        <v>134</v>
      </c>
      <c r="B14" s="1651" t="s">
        <v>135</v>
      </c>
      <c r="C14" s="1652"/>
      <c r="D14" s="1652"/>
      <c r="E14" s="1653"/>
      <c r="F14" s="591" t="s">
        <v>511</v>
      </c>
      <c r="G14" s="313" t="s">
        <v>116</v>
      </c>
      <c r="H14" s="313"/>
      <c r="I14" s="313"/>
      <c r="J14" s="315">
        <v>-0.01</v>
      </c>
      <c r="K14" s="368">
        <v>74.3</v>
      </c>
      <c r="L14" s="368">
        <f t="shared" si="0"/>
        <v>0</v>
      </c>
      <c r="M14" s="432">
        <v>74</v>
      </c>
      <c r="N14" s="373"/>
      <c r="O14" s="464"/>
      <c r="P14" s="373"/>
      <c r="Q14" s="464">
        <v>74.5</v>
      </c>
      <c r="R14" s="373"/>
      <c r="S14" s="369"/>
      <c r="T14" s="568">
        <v>73.599999999999994</v>
      </c>
      <c r="U14" s="572">
        <v>73.649069999999995</v>
      </c>
      <c r="V14" s="588" t="s">
        <v>537</v>
      </c>
      <c r="W14" s="594"/>
    </row>
    <row r="15" spans="1:23" ht="54" x14ac:dyDescent="0.25">
      <c r="A15" s="370" t="s">
        <v>136</v>
      </c>
      <c r="B15" s="1651" t="s">
        <v>137</v>
      </c>
      <c r="C15" s="1652"/>
      <c r="D15" s="1652"/>
      <c r="E15" s="1653"/>
      <c r="F15" s="590" t="s">
        <v>512</v>
      </c>
      <c r="G15" s="313" t="s">
        <v>117</v>
      </c>
      <c r="H15" s="313"/>
      <c r="I15" s="313"/>
      <c r="J15" s="315">
        <v>-0.02</v>
      </c>
      <c r="K15" s="368">
        <v>15.5</v>
      </c>
      <c r="L15" s="368">
        <f t="shared" si="0"/>
        <v>0</v>
      </c>
      <c r="M15" s="374">
        <v>15.5</v>
      </c>
      <c r="N15" s="374"/>
      <c r="O15" s="374"/>
      <c r="P15" s="374"/>
      <c r="Q15" s="374">
        <v>16.2</v>
      </c>
      <c r="R15" s="374"/>
      <c r="S15" s="368">
        <v>15.141</v>
      </c>
      <c r="T15" s="462">
        <v>15.7</v>
      </c>
      <c r="U15" s="571" t="s">
        <v>520</v>
      </c>
      <c r="V15" s="589" t="s">
        <v>538</v>
      </c>
    </row>
    <row r="16" spans="1:23" ht="19.5" x14ac:dyDescent="0.2">
      <c r="A16" s="370" t="s">
        <v>138</v>
      </c>
      <c r="B16" s="1651" t="s">
        <v>194</v>
      </c>
      <c r="C16" s="1652"/>
      <c r="D16" s="1652"/>
      <c r="E16" s="1653"/>
      <c r="F16" s="591" t="s">
        <v>513</v>
      </c>
      <c r="G16" s="313" t="s">
        <v>117</v>
      </c>
      <c r="H16" s="313"/>
      <c r="I16" s="313"/>
      <c r="J16" s="315">
        <v>-0.02</v>
      </c>
      <c r="K16" s="368">
        <v>25.8</v>
      </c>
      <c r="L16" s="368">
        <f t="shared" si="0"/>
        <v>0</v>
      </c>
      <c r="M16" s="374">
        <v>25.5</v>
      </c>
      <c r="N16" s="374"/>
      <c r="O16" s="374"/>
      <c r="P16" s="374"/>
      <c r="Q16" s="374">
        <v>26</v>
      </c>
      <c r="R16" s="374"/>
      <c r="S16" s="368">
        <v>25.326140000000002</v>
      </c>
      <c r="T16" s="374">
        <v>25</v>
      </c>
      <c r="U16" s="572">
        <v>25.326140000000002</v>
      </c>
      <c r="V16" s="587" t="s">
        <v>539</v>
      </c>
      <c r="W16" s="594"/>
    </row>
    <row r="17" spans="1:23" ht="19.5" x14ac:dyDescent="0.2">
      <c r="A17" s="370" t="s">
        <v>139</v>
      </c>
      <c r="B17" s="1651" t="s">
        <v>355</v>
      </c>
      <c r="C17" s="1652"/>
      <c r="D17" s="1652"/>
      <c r="E17" s="1653"/>
      <c r="F17" s="591" t="s">
        <v>521</v>
      </c>
      <c r="G17" s="313" t="s">
        <v>117</v>
      </c>
      <c r="H17" s="313"/>
      <c r="I17" s="313"/>
      <c r="J17" s="315">
        <v>-0.02</v>
      </c>
      <c r="K17" s="368">
        <v>19.100000000000001</v>
      </c>
      <c r="L17" s="368">
        <f t="shared" si="0"/>
        <v>0</v>
      </c>
      <c r="M17" s="374">
        <v>19</v>
      </c>
      <c r="N17" s="374"/>
      <c r="O17" s="374"/>
      <c r="P17" s="374"/>
      <c r="Q17" s="374">
        <v>19.5</v>
      </c>
      <c r="R17" s="374"/>
      <c r="S17" s="368">
        <v>18.71996</v>
      </c>
      <c r="T17" s="374"/>
      <c r="U17" s="572">
        <v>18.71996</v>
      </c>
      <c r="V17" s="588"/>
      <c r="W17" s="594"/>
    </row>
    <row r="18" spans="1:23" ht="19.5" hidden="1" x14ac:dyDescent="0.2">
      <c r="A18" s="370" t="s">
        <v>140</v>
      </c>
      <c r="B18" s="1651" t="s">
        <v>141</v>
      </c>
      <c r="C18" s="1652"/>
      <c r="D18" s="1652"/>
      <c r="E18" s="1653"/>
      <c r="F18" s="590" t="s">
        <v>514</v>
      </c>
      <c r="G18" s="313" t="s">
        <v>117</v>
      </c>
      <c r="H18" s="313"/>
      <c r="I18" s="313"/>
      <c r="J18" s="315">
        <v>-0.02</v>
      </c>
      <c r="K18" s="368">
        <v>0</v>
      </c>
      <c r="L18" s="368">
        <f t="shared" si="0"/>
        <v>0</v>
      </c>
      <c r="M18" s="374"/>
      <c r="N18" s="374"/>
      <c r="O18" s="374"/>
      <c r="P18" s="374"/>
      <c r="Q18" s="374"/>
      <c r="R18" s="374"/>
      <c r="S18" s="368"/>
      <c r="T18" s="374"/>
      <c r="U18" s="572"/>
      <c r="V18" s="588"/>
      <c r="W18" s="594"/>
    </row>
    <row r="19" spans="1:23" ht="19.5" x14ac:dyDescent="0.2">
      <c r="A19" s="370" t="s">
        <v>142</v>
      </c>
      <c r="B19" s="1651" t="s">
        <v>522</v>
      </c>
      <c r="C19" s="1652"/>
      <c r="D19" s="1652"/>
      <c r="E19" s="1653"/>
      <c r="F19" s="590" t="s">
        <v>523</v>
      </c>
      <c r="G19" s="313" t="s">
        <v>117</v>
      </c>
      <c r="H19" s="313"/>
      <c r="I19" s="313"/>
      <c r="J19" s="315">
        <v>-0.02</v>
      </c>
      <c r="K19" s="368">
        <v>15.9</v>
      </c>
      <c r="L19" s="368">
        <f t="shared" si="0"/>
        <v>0</v>
      </c>
      <c r="M19" s="374">
        <v>16</v>
      </c>
      <c r="N19" s="374"/>
      <c r="O19" s="374"/>
      <c r="P19" s="374"/>
      <c r="Q19" s="374">
        <v>16</v>
      </c>
      <c r="R19" s="374"/>
      <c r="S19" s="368">
        <v>15.557499999999999</v>
      </c>
      <c r="T19" s="374"/>
      <c r="U19" s="572">
        <v>15.557499999999999</v>
      </c>
      <c r="V19" s="587"/>
      <c r="W19" s="594"/>
    </row>
    <row r="20" spans="1:23" ht="19.5" x14ac:dyDescent="0.2">
      <c r="A20" s="370" t="s">
        <v>144</v>
      </c>
      <c r="B20" s="1651" t="s">
        <v>145</v>
      </c>
      <c r="C20" s="1652"/>
      <c r="D20" s="1652"/>
      <c r="E20" s="1653"/>
      <c r="F20" s="591" t="s">
        <v>515</v>
      </c>
      <c r="G20" s="313" t="s">
        <v>116</v>
      </c>
      <c r="H20" s="313"/>
      <c r="I20" s="313"/>
      <c r="J20" s="315">
        <v>-0.02</v>
      </c>
      <c r="K20" s="368">
        <v>85</v>
      </c>
      <c r="L20" s="368">
        <f t="shared" si="0"/>
        <v>0</v>
      </c>
      <c r="M20" s="374">
        <v>85</v>
      </c>
      <c r="N20" s="374"/>
      <c r="O20" s="374"/>
      <c r="P20" s="374"/>
      <c r="Q20" s="374">
        <v>85</v>
      </c>
      <c r="R20" s="374"/>
      <c r="S20" s="368">
        <v>83.319600000000008</v>
      </c>
      <c r="T20" s="374">
        <v>83</v>
      </c>
      <c r="U20" s="572">
        <v>83.319600000000008</v>
      </c>
      <c r="V20" s="587" t="s">
        <v>540</v>
      </c>
      <c r="W20" s="594"/>
    </row>
    <row r="21" spans="1:23" x14ac:dyDescent="0.2">
      <c r="A21" s="1654" t="s">
        <v>146</v>
      </c>
      <c r="B21" s="1655"/>
      <c r="C21" s="1655"/>
      <c r="D21" s="1655"/>
      <c r="E21" s="1656"/>
      <c r="F21" s="552"/>
      <c r="G21" s="320"/>
      <c r="H21" s="320"/>
      <c r="I21" s="320"/>
      <c r="J21" s="320"/>
      <c r="K21" s="364"/>
      <c r="L21" s="364"/>
      <c r="M21" s="365"/>
      <c r="N21" s="365"/>
      <c r="O21" s="365"/>
      <c r="P21" s="365"/>
      <c r="Q21" s="365"/>
      <c r="R21" s="365"/>
      <c r="S21" s="320"/>
      <c r="T21" s="365"/>
      <c r="U21" s="575"/>
      <c r="V21" s="588"/>
      <c r="W21" s="594"/>
    </row>
    <row r="22" spans="1:23" ht="20.25" customHeight="1" x14ac:dyDescent="0.2">
      <c r="A22" s="370" t="s">
        <v>147</v>
      </c>
      <c r="B22" s="1651" t="s">
        <v>356</v>
      </c>
      <c r="C22" s="1652"/>
      <c r="D22" s="1652"/>
      <c r="E22" s="1653"/>
      <c r="F22" s="592" t="s">
        <v>525</v>
      </c>
      <c r="G22" s="313" t="s">
        <v>117</v>
      </c>
      <c r="H22" s="313"/>
      <c r="I22" s="313"/>
      <c r="J22" s="315">
        <v>-0.02</v>
      </c>
      <c r="K22" s="368">
        <v>44.9</v>
      </c>
      <c r="L22" s="368">
        <f t="shared" ref="L22:L23" si="1">I22+(I22*J22)</f>
        <v>0</v>
      </c>
      <c r="M22" s="374">
        <v>45</v>
      </c>
      <c r="N22" s="374"/>
      <c r="O22" s="462"/>
      <c r="P22" s="467"/>
      <c r="Q22" s="462">
        <v>45.5</v>
      </c>
      <c r="R22" s="467" t="s">
        <v>419</v>
      </c>
      <c r="S22" s="368">
        <v>43.978479999999998</v>
      </c>
      <c r="T22" s="374"/>
      <c r="U22" s="572">
        <v>43.978479999999998</v>
      </c>
      <c r="V22" s="587"/>
      <c r="W22" s="594"/>
    </row>
    <row r="23" spans="1:23" ht="19.5" x14ac:dyDescent="0.2">
      <c r="A23" s="370" t="s">
        <v>121</v>
      </c>
      <c r="B23" s="1651" t="s">
        <v>148</v>
      </c>
      <c r="C23" s="1652"/>
      <c r="D23" s="1652"/>
      <c r="E23" s="1653"/>
      <c r="F23" s="593" t="s">
        <v>524</v>
      </c>
      <c r="G23" s="313" t="s">
        <v>116</v>
      </c>
      <c r="H23" s="399"/>
      <c r="I23" s="313"/>
      <c r="J23" s="315">
        <v>-0.02</v>
      </c>
      <c r="K23" s="368">
        <v>78.3</v>
      </c>
      <c r="L23" s="368">
        <f t="shared" si="1"/>
        <v>0</v>
      </c>
      <c r="M23" s="374">
        <v>77.5</v>
      </c>
      <c r="N23" s="374"/>
      <c r="O23" s="374"/>
      <c r="P23" s="374"/>
      <c r="Q23" s="374">
        <v>78</v>
      </c>
      <c r="R23" s="374"/>
      <c r="S23" s="368">
        <v>73.816540000000003</v>
      </c>
      <c r="T23" s="374">
        <v>73.8</v>
      </c>
      <c r="U23" s="572">
        <v>73.816540000000003</v>
      </c>
      <c r="V23" s="588" t="s">
        <v>537</v>
      </c>
      <c r="W23" s="594"/>
    </row>
    <row r="24" spans="1:23" hidden="1" x14ac:dyDescent="0.2">
      <c r="A24" s="1654" t="s">
        <v>149</v>
      </c>
      <c r="B24" s="1655"/>
      <c r="C24" s="1655"/>
      <c r="D24" s="1655"/>
      <c r="E24" s="1656"/>
      <c r="F24" s="554"/>
      <c r="G24" s="314"/>
      <c r="H24" s="314"/>
      <c r="I24" s="314"/>
      <c r="J24" s="314"/>
      <c r="K24" s="364"/>
      <c r="L24" s="364"/>
      <c r="M24" s="365"/>
      <c r="N24" s="365"/>
      <c r="O24" s="365"/>
      <c r="P24" s="365"/>
      <c r="Q24" s="365"/>
      <c r="R24" s="365"/>
      <c r="S24" s="469"/>
      <c r="T24" s="365"/>
      <c r="U24" s="576"/>
      <c r="V24" s="588"/>
      <c r="W24" s="594"/>
    </row>
    <row r="25" spans="1:23" ht="19.5" hidden="1" x14ac:dyDescent="0.2">
      <c r="A25" s="370" t="s">
        <v>150</v>
      </c>
      <c r="B25" s="1651" t="s">
        <v>151</v>
      </c>
      <c r="C25" s="1652"/>
      <c r="D25" s="1652"/>
      <c r="E25" s="1653"/>
      <c r="F25" s="553"/>
      <c r="G25" s="313" t="s">
        <v>117</v>
      </c>
      <c r="H25" s="313"/>
      <c r="I25" s="313"/>
      <c r="J25" s="315">
        <v>-0.02</v>
      </c>
      <c r="K25" s="368">
        <v>10</v>
      </c>
      <c r="L25" s="368">
        <f t="shared" ref="L25:L30" si="2">I25+(I25*J25)</f>
        <v>0</v>
      </c>
      <c r="M25" s="374" t="s">
        <v>357</v>
      </c>
      <c r="N25" s="374"/>
      <c r="O25" s="374"/>
      <c r="P25" s="374"/>
      <c r="Q25" s="374"/>
      <c r="R25" s="374"/>
      <c r="S25" s="368">
        <v>9.8000000000000007</v>
      </c>
      <c r="T25" s="374"/>
      <c r="U25" s="572">
        <v>9.8000000000000007</v>
      </c>
      <c r="V25" s="588"/>
      <c r="W25" s="594"/>
    </row>
    <row r="26" spans="1:23" ht="19.5" hidden="1" x14ac:dyDescent="0.2">
      <c r="A26" s="370" t="s">
        <v>152</v>
      </c>
      <c r="B26" s="1651" t="s">
        <v>153</v>
      </c>
      <c r="C26" s="1652"/>
      <c r="D26" s="1652"/>
      <c r="E26" s="1653"/>
      <c r="F26" s="553"/>
      <c r="G26" s="313" t="s">
        <v>116</v>
      </c>
      <c r="H26" s="313"/>
      <c r="I26" s="313"/>
      <c r="J26" s="315">
        <v>-0.02</v>
      </c>
      <c r="K26" s="368">
        <v>23</v>
      </c>
      <c r="L26" s="368">
        <f t="shared" si="2"/>
        <v>0</v>
      </c>
      <c r="M26" s="374" t="s">
        <v>357</v>
      </c>
      <c r="N26" s="374"/>
      <c r="O26" s="374"/>
      <c r="P26" s="374"/>
      <c r="Q26" s="374"/>
      <c r="R26" s="374"/>
      <c r="S26" s="368">
        <v>22.54196</v>
      </c>
      <c r="T26" s="374"/>
      <c r="U26" s="572">
        <v>22.54196</v>
      </c>
      <c r="V26" s="588"/>
      <c r="W26" s="594"/>
    </row>
    <row r="27" spans="1:23" ht="19.5" hidden="1" x14ac:dyDescent="0.2">
      <c r="A27" s="370" t="s">
        <v>154</v>
      </c>
      <c r="B27" s="1651" t="s">
        <v>155</v>
      </c>
      <c r="C27" s="1652"/>
      <c r="D27" s="1652"/>
      <c r="E27" s="1653"/>
      <c r="F27" s="553"/>
      <c r="G27" s="313" t="s">
        <v>117</v>
      </c>
      <c r="H27" s="313"/>
      <c r="I27" s="313"/>
      <c r="J27" s="315">
        <v>-0.02</v>
      </c>
      <c r="K27" s="368">
        <v>14</v>
      </c>
      <c r="L27" s="368">
        <f t="shared" si="2"/>
        <v>0</v>
      </c>
      <c r="M27" s="374" t="s">
        <v>357</v>
      </c>
      <c r="N27" s="374"/>
      <c r="O27" s="374"/>
      <c r="P27" s="374"/>
      <c r="Q27" s="374"/>
      <c r="R27" s="374"/>
      <c r="S27" s="368">
        <v>13.722939999999999</v>
      </c>
      <c r="T27" s="374"/>
      <c r="U27" s="572">
        <v>13.722939999999999</v>
      </c>
      <c r="V27" s="588"/>
      <c r="W27" s="594"/>
    </row>
    <row r="28" spans="1:23" ht="19.5" hidden="1" x14ac:dyDescent="0.2">
      <c r="A28" s="370" t="s">
        <v>156</v>
      </c>
      <c r="B28" s="1651" t="s">
        <v>157</v>
      </c>
      <c r="C28" s="1652"/>
      <c r="D28" s="1652"/>
      <c r="E28" s="1653"/>
      <c r="F28" s="553"/>
      <c r="G28" s="313" t="s">
        <v>117</v>
      </c>
      <c r="H28" s="313"/>
      <c r="I28" s="313"/>
      <c r="J28" s="315">
        <v>-0.02</v>
      </c>
      <c r="K28" s="368">
        <v>18</v>
      </c>
      <c r="L28" s="368">
        <f t="shared" si="2"/>
        <v>0</v>
      </c>
      <c r="M28" s="374" t="s">
        <v>357</v>
      </c>
      <c r="N28" s="374"/>
      <c r="O28" s="374"/>
      <c r="P28" s="374"/>
      <c r="Q28" s="374"/>
      <c r="R28" s="374"/>
      <c r="S28" s="368">
        <v>17.64</v>
      </c>
      <c r="T28" s="374"/>
      <c r="U28" s="572">
        <v>17.64</v>
      </c>
      <c r="V28" s="588"/>
      <c r="W28" s="594"/>
    </row>
    <row r="29" spans="1:23" ht="19.5" hidden="1" x14ac:dyDescent="0.2">
      <c r="A29" s="376" t="s">
        <v>158</v>
      </c>
      <c r="B29" s="1651" t="s">
        <v>159</v>
      </c>
      <c r="C29" s="1652"/>
      <c r="D29" s="1652"/>
      <c r="E29" s="1653"/>
      <c r="F29" s="553"/>
      <c r="G29" s="313" t="s">
        <v>160</v>
      </c>
      <c r="H29" s="313"/>
      <c r="I29" s="313"/>
      <c r="J29" s="315">
        <v>-0.02</v>
      </c>
      <c r="K29" s="368">
        <v>2</v>
      </c>
      <c r="L29" s="368">
        <f t="shared" si="2"/>
        <v>0</v>
      </c>
      <c r="M29" s="374" t="s">
        <v>357</v>
      </c>
      <c r="N29" s="374"/>
      <c r="O29" s="374"/>
      <c r="P29" s="374"/>
      <c r="Q29" s="374"/>
      <c r="R29" s="374"/>
      <c r="S29" s="368">
        <v>1.9600000000000002</v>
      </c>
      <c r="T29" s="374"/>
      <c r="U29" s="572">
        <v>1.9600000000000002</v>
      </c>
      <c r="V29" s="588"/>
      <c r="W29" s="594"/>
    </row>
    <row r="30" spans="1:23" ht="19.5" hidden="1" x14ac:dyDescent="0.2">
      <c r="A30" s="370" t="s">
        <v>161</v>
      </c>
      <c r="B30" s="1651" t="s">
        <v>162</v>
      </c>
      <c r="C30" s="1652"/>
      <c r="D30" s="1652"/>
      <c r="E30" s="1653"/>
      <c r="F30" s="553"/>
      <c r="G30" s="313" t="s">
        <v>160</v>
      </c>
      <c r="H30" s="313"/>
      <c r="I30" s="313"/>
      <c r="J30" s="315">
        <v>-0.02</v>
      </c>
      <c r="K30" s="368">
        <v>6.5</v>
      </c>
      <c r="L30" s="368">
        <f t="shared" si="2"/>
        <v>0</v>
      </c>
      <c r="M30" s="374" t="s">
        <v>357</v>
      </c>
      <c r="N30" s="374"/>
      <c r="O30" s="374"/>
      <c r="P30" s="374"/>
      <c r="Q30" s="374"/>
      <c r="R30" s="374"/>
      <c r="S30" s="368">
        <v>6.3699999999999992</v>
      </c>
      <c r="T30" s="374"/>
      <c r="U30" s="572">
        <v>6.3699999999999992</v>
      </c>
      <c r="V30" s="588"/>
      <c r="W30" s="594"/>
    </row>
    <row r="31" spans="1:23" x14ac:dyDescent="0.2">
      <c r="A31" s="1654" t="s">
        <v>163</v>
      </c>
      <c r="B31" s="1655"/>
      <c r="C31" s="1655"/>
      <c r="D31" s="1655"/>
      <c r="E31" s="1656"/>
      <c r="F31" s="554"/>
      <c r="G31" s="314"/>
      <c r="H31" s="314"/>
      <c r="I31" s="314"/>
      <c r="J31" s="314"/>
      <c r="K31" s="364"/>
      <c r="L31" s="364"/>
      <c r="M31" s="365"/>
      <c r="N31" s="365"/>
      <c r="O31" s="365"/>
      <c r="P31" s="365"/>
      <c r="Q31" s="365"/>
      <c r="R31" s="365"/>
      <c r="S31" s="469"/>
      <c r="T31" s="365"/>
      <c r="U31" s="576"/>
      <c r="V31" s="588"/>
      <c r="W31" s="594"/>
    </row>
    <row r="32" spans="1:23" ht="19.5" hidden="1" x14ac:dyDescent="0.2">
      <c r="A32" s="370" t="s">
        <v>183</v>
      </c>
      <c r="B32" s="1651" t="s">
        <v>184</v>
      </c>
      <c r="C32" s="1652"/>
      <c r="D32" s="1652"/>
      <c r="E32" s="1653"/>
      <c r="F32" s="553"/>
      <c r="G32" s="313" t="s">
        <v>116</v>
      </c>
      <c r="H32" s="313"/>
      <c r="I32" s="313"/>
      <c r="J32" s="315">
        <v>-0.02</v>
      </c>
      <c r="K32" s="368">
        <f t="shared" ref="K32:K33" si="3">H32*(1+J32)/10</f>
        <v>0</v>
      </c>
      <c r="L32" s="368">
        <f t="shared" ref="L32:L37" si="4">I32+(I32*J32)</f>
        <v>0</v>
      </c>
      <c r="M32" s="374"/>
      <c r="N32" s="374"/>
      <c r="O32" s="374"/>
      <c r="P32" s="374"/>
      <c r="Q32" s="374"/>
      <c r="R32" s="374"/>
      <c r="S32" s="368"/>
      <c r="T32" s="374"/>
      <c r="U32" s="572"/>
      <c r="V32" s="588"/>
      <c r="W32" s="594"/>
    </row>
    <row r="33" spans="1:23" ht="19.5" hidden="1" x14ac:dyDescent="0.2">
      <c r="A33" s="370" t="s">
        <v>185</v>
      </c>
      <c r="B33" s="1651" t="s">
        <v>186</v>
      </c>
      <c r="C33" s="1652"/>
      <c r="D33" s="1652"/>
      <c r="E33" s="1653"/>
      <c r="F33" s="553"/>
      <c r="G33" s="313" t="s">
        <v>116</v>
      </c>
      <c r="H33" s="313"/>
      <c r="I33" s="313"/>
      <c r="J33" s="315">
        <v>-0.02</v>
      </c>
      <c r="K33" s="368">
        <f t="shared" si="3"/>
        <v>0</v>
      </c>
      <c r="L33" s="368">
        <f t="shared" si="4"/>
        <v>0</v>
      </c>
      <c r="M33" s="374"/>
      <c r="N33" s="374"/>
      <c r="O33" s="374"/>
      <c r="P33" s="374"/>
      <c r="Q33" s="374"/>
      <c r="R33" s="374"/>
      <c r="S33" s="368"/>
      <c r="T33" s="374"/>
      <c r="U33" s="572"/>
      <c r="V33" s="587"/>
      <c r="W33" s="594"/>
    </row>
    <row r="34" spans="1:23" ht="20.25" customHeight="1" x14ac:dyDescent="0.2">
      <c r="A34" s="370" t="s">
        <v>164</v>
      </c>
      <c r="B34" s="1651" t="s">
        <v>165</v>
      </c>
      <c r="C34" s="1652"/>
      <c r="D34" s="1652"/>
      <c r="E34" s="1653"/>
      <c r="F34" s="591" t="s">
        <v>526</v>
      </c>
      <c r="G34" s="313" t="s">
        <v>116</v>
      </c>
      <c r="H34" s="313"/>
      <c r="I34" s="313"/>
      <c r="J34" s="315">
        <v>-0.02</v>
      </c>
      <c r="K34" s="368">
        <v>56.2</v>
      </c>
      <c r="L34" s="368">
        <f t="shared" si="4"/>
        <v>0</v>
      </c>
      <c r="M34" s="374">
        <v>55.2</v>
      </c>
      <c r="N34" s="374"/>
      <c r="O34" s="462"/>
      <c r="P34" s="467"/>
      <c r="Q34" s="462">
        <v>57</v>
      </c>
      <c r="R34" s="467" t="s">
        <v>419</v>
      </c>
      <c r="S34" s="368">
        <v>55.102459999999994</v>
      </c>
      <c r="T34" s="374">
        <v>55.5</v>
      </c>
      <c r="U34" s="572">
        <v>55.102459999999994</v>
      </c>
      <c r="V34" s="588" t="s">
        <v>541</v>
      </c>
      <c r="W34" s="594"/>
    </row>
    <row r="35" spans="1:23" ht="20.25" customHeight="1" x14ac:dyDescent="0.2">
      <c r="A35" s="370" t="s">
        <v>166</v>
      </c>
      <c r="B35" s="1651" t="s">
        <v>167</v>
      </c>
      <c r="C35" s="1652"/>
      <c r="D35" s="1652"/>
      <c r="E35" s="1653"/>
      <c r="F35" s="591" t="s">
        <v>527</v>
      </c>
      <c r="G35" s="313" t="s">
        <v>116</v>
      </c>
      <c r="H35" s="313"/>
      <c r="I35" s="313"/>
      <c r="J35" s="315">
        <v>-0.02</v>
      </c>
      <c r="K35" s="368">
        <v>64.599999999999994</v>
      </c>
      <c r="L35" s="368">
        <f t="shared" si="4"/>
        <v>0</v>
      </c>
      <c r="M35" s="374">
        <v>63.5</v>
      </c>
      <c r="N35" s="374"/>
      <c r="O35" s="462"/>
      <c r="P35" s="467"/>
      <c r="Q35" s="462">
        <v>64.8</v>
      </c>
      <c r="R35" s="467" t="s">
        <v>419</v>
      </c>
      <c r="S35" s="368">
        <v>63.346219999999995</v>
      </c>
      <c r="T35" s="374">
        <v>63</v>
      </c>
      <c r="U35" s="572">
        <v>63.346219999999995</v>
      </c>
      <c r="V35" s="587" t="s">
        <v>540</v>
      </c>
      <c r="W35" s="594"/>
    </row>
    <row r="36" spans="1:23" ht="20.25" customHeight="1" x14ac:dyDescent="0.2">
      <c r="A36" s="370" t="s">
        <v>168</v>
      </c>
      <c r="B36" s="1651" t="s">
        <v>169</v>
      </c>
      <c r="C36" s="1652"/>
      <c r="D36" s="1652"/>
      <c r="E36" s="1653"/>
      <c r="F36" s="591" t="s">
        <v>528</v>
      </c>
      <c r="G36" s="313" t="s">
        <v>117</v>
      </c>
      <c r="H36" s="313"/>
      <c r="I36" s="313"/>
      <c r="J36" s="315">
        <v>-0.02</v>
      </c>
      <c r="K36" s="368">
        <v>11.5</v>
      </c>
      <c r="L36" s="368">
        <f t="shared" si="4"/>
        <v>0</v>
      </c>
      <c r="M36" s="374">
        <v>10.5</v>
      </c>
      <c r="N36" s="434" t="s">
        <v>365</v>
      </c>
      <c r="O36" s="374"/>
      <c r="P36" s="374"/>
      <c r="Q36" s="374"/>
      <c r="R36" s="374"/>
      <c r="S36" s="368">
        <v>11.27</v>
      </c>
      <c r="T36" s="374"/>
      <c r="U36" s="572">
        <v>11.27</v>
      </c>
      <c r="V36" s="588"/>
      <c r="W36" s="594"/>
    </row>
    <row r="37" spans="1:23" ht="19.5" x14ac:dyDescent="0.2">
      <c r="A37" s="370" t="s">
        <v>170</v>
      </c>
      <c r="B37" s="1651" t="s">
        <v>171</v>
      </c>
      <c r="C37" s="1652"/>
      <c r="D37" s="1652"/>
      <c r="E37" s="1653"/>
      <c r="F37" s="590" t="s">
        <v>529</v>
      </c>
      <c r="G37" s="313" t="s">
        <v>117</v>
      </c>
      <c r="H37" s="313"/>
      <c r="I37" s="313"/>
      <c r="J37" s="315">
        <v>-0.02</v>
      </c>
      <c r="K37" s="368">
        <v>12</v>
      </c>
      <c r="L37" s="368">
        <f t="shared" si="4"/>
        <v>0</v>
      </c>
      <c r="M37" s="374">
        <v>11.5</v>
      </c>
      <c r="N37" s="374"/>
      <c r="O37" s="374"/>
      <c r="P37" s="374"/>
      <c r="Q37" s="374"/>
      <c r="R37" s="374"/>
      <c r="S37" s="368">
        <v>11.81292</v>
      </c>
      <c r="T37" s="374"/>
      <c r="U37" s="572">
        <v>11.81292</v>
      </c>
      <c r="V37" s="588"/>
      <c r="W37" s="594"/>
    </row>
    <row r="38" spans="1:23" x14ac:dyDescent="0.2">
      <c r="A38" s="1654" t="s">
        <v>172</v>
      </c>
      <c r="B38" s="1655"/>
      <c r="C38" s="1655"/>
      <c r="D38" s="1655"/>
      <c r="E38" s="1656"/>
      <c r="F38" s="554"/>
      <c r="G38" s="314"/>
      <c r="H38" s="314"/>
      <c r="I38" s="314"/>
      <c r="J38" s="314"/>
      <c r="K38" s="364"/>
      <c r="L38" s="364"/>
      <c r="M38" s="365"/>
      <c r="N38" s="365"/>
      <c r="O38" s="365"/>
      <c r="P38" s="365"/>
      <c r="Q38" s="365"/>
      <c r="R38" s="365"/>
      <c r="S38" s="469"/>
      <c r="T38" s="365"/>
      <c r="U38" s="575"/>
      <c r="V38" s="587"/>
    </row>
    <row r="39" spans="1:23" ht="72" x14ac:dyDescent="0.2">
      <c r="A39" s="370" t="s">
        <v>173</v>
      </c>
      <c r="B39" s="1648" t="s">
        <v>174</v>
      </c>
      <c r="C39" s="1649"/>
      <c r="D39" s="1649"/>
      <c r="E39" s="1650"/>
      <c r="F39" s="590" t="s">
        <v>530</v>
      </c>
      <c r="G39" s="313" t="s">
        <v>116</v>
      </c>
      <c r="H39" s="313"/>
      <c r="I39" s="313"/>
      <c r="J39" s="315">
        <v>-0.02</v>
      </c>
      <c r="K39" s="368">
        <v>51.9</v>
      </c>
      <c r="L39" s="368">
        <f t="shared" ref="L39:L43" si="5">I39+(I39*J39)</f>
        <v>0</v>
      </c>
      <c r="M39" s="374">
        <v>51</v>
      </c>
      <c r="N39" s="374"/>
      <c r="O39" s="374"/>
      <c r="P39" s="374"/>
      <c r="Q39" s="374">
        <v>52</v>
      </c>
      <c r="R39" s="374"/>
      <c r="S39" s="368">
        <v>50.856120000000004</v>
      </c>
      <c r="T39" s="462">
        <v>52</v>
      </c>
      <c r="U39" s="577" t="s">
        <v>490</v>
      </c>
      <c r="V39" s="589" t="s">
        <v>542</v>
      </c>
      <c r="W39" s="594"/>
    </row>
    <row r="40" spans="1:23" ht="19.5" x14ac:dyDescent="0.2">
      <c r="A40" s="370" t="s">
        <v>175</v>
      </c>
      <c r="B40" s="1648" t="s">
        <v>176</v>
      </c>
      <c r="C40" s="1649"/>
      <c r="D40" s="1649"/>
      <c r="E40" s="1650"/>
      <c r="F40" s="590" t="s">
        <v>531</v>
      </c>
      <c r="G40" s="313" t="s">
        <v>117</v>
      </c>
      <c r="H40" s="313"/>
      <c r="I40" s="313"/>
      <c r="J40" s="315">
        <v>-0.02</v>
      </c>
      <c r="K40" s="368">
        <v>26.3</v>
      </c>
      <c r="L40" s="368">
        <f t="shared" si="5"/>
        <v>0</v>
      </c>
      <c r="M40" s="374">
        <v>26</v>
      </c>
      <c r="N40" s="374"/>
      <c r="O40" s="374"/>
      <c r="P40" s="374"/>
      <c r="Q40" s="374">
        <v>26</v>
      </c>
      <c r="R40" s="374"/>
      <c r="S40" s="368">
        <v>25.78576</v>
      </c>
      <c r="T40" s="374">
        <v>26</v>
      </c>
      <c r="U40" s="572">
        <v>25.78576</v>
      </c>
      <c r="V40" s="587" t="s">
        <v>543</v>
      </c>
      <c r="W40" s="594"/>
    </row>
    <row r="41" spans="1:23" ht="19.5" x14ac:dyDescent="0.2">
      <c r="A41" s="370" t="s">
        <v>187</v>
      </c>
      <c r="B41" s="1648" t="s">
        <v>195</v>
      </c>
      <c r="C41" s="1649"/>
      <c r="D41" s="1649"/>
      <c r="E41" s="1650"/>
      <c r="F41" s="590" t="s">
        <v>532</v>
      </c>
      <c r="G41" s="313" t="s">
        <v>117</v>
      </c>
      <c r="H41" s="313"/>
      <c r="I41" s="313"/>
      <c r="J41" s="315">
        <v>-0.02</v>
      </c>
      <c r="K41" s="368">
        <f t="shared" ref="K41:K43" si="6">H41*(1+J41)/10</f>
        <v>0</v>
      </c>
      <c r="L41" s="368">
        <f t="shared" si="5"/>
        <v>0</v>
      </c>
      <c r="M41" s="374"/>
      <c r="N41" s="374"/>
      <c r="O41" s="374"/>
      <c r="P41" s="374"/>
      <c r="Q41" s="374"/>
      <c r="R41" s="374"/>
      <c r="S41" s="368"/>
      <c r="T41" s="374">
        <v>29</v>
      </c>
      <c r="U41" s="572"/>
      <c r="V41" s="589"/>
      <c r="W41" s="594"/>
    </row>
    <row r="42" spans="1:23" ht="19.5" x14ac:dyDescent="0.2">
      <c r="A42" s="370" t="s">
        <v>177</v>
      </c>
      <c r="B42" s="1648" t="s">
        <v>178</v>
      </c>
      <c r="C42" s="1649"/>
      <c r="D42" s="1649"/>
      <c r="E42" s="1650"/>
      <c r="F42" s="590" t="s">
        <v>533</v>
      </c>
      <c r="G42" s="313" t="s">
        <v>117</v>
      </c>
      <c r="H42" s="313"/>
      <c r="I42" s="313"/>
      <c r="J42" s="315">
        <v>-0.02</v>
      </c>
      <c r="K42" s="368">
        <v>34.5</v>
      </c>
      <c r="L42" s="368">
        <f t="shared" si="5"/>
        <v>0</v>
      </c>
      <c r="M42" s="374">
        <v>34</v>
      </c>
      <c r="N42" s="374"/>
      <c r="O42" s="374"/>
      <c r="P42" s="374"/>
      <c r="Q42" s="374">
        <v>34.200000000000003</v>
      </c>
      <c r="R42" s="374"/>
      <c r="S42" s="368">
        <v>33.81588</v>
      </c>
      <c r="T42" s="374">
        <v>34</v>
      </c>
      <c r="U42" s="572">
        <v>33.81588</v>
      </c>
      <c r="V42" s="587" t="s">
        <v>544</v>
      </c>
      <c r="W42" s="594"/>
    </row>
    <row r="43" spans="1:23" ht="19.5" hidden="1" x14ac:dyDescent="0.25">
      <c r="A43" s="370" t="s">
        <v>179</v>
      </c>
      <c r="B43" s="1648" t="s">
        <v>180</v>
      </c>
      <c r="C43" s="1649"/>
      <c r="D43" s="1649"/>
      <c r="E43" s="1650"/>
      <c r="F43" s="555"/>
      <c r="G43" s="313" t="s">
        <v>117</v>
      </c>
      <c r="H43" s="313"/>
      <c r="I43" s="313"/>
      <c r="J43" s="315">
        <v>-0.02</v>
      </c>
      <c r="K43" s="368">
        <f t="shared" si="6"/>
        <v>0</v>
      </c>
      <c r="L43" s="368">
        <f t="shared" si="5"/>
        <v>0</v>
      </c>
      <c r="M43" s="374"/>
      <c r="N43" s="374"/>
      <c r="O43" s="375"/>
      <c r="P43" s="374"/>
      <c r="Q43" s="375"/>
      <c r="R43" s="374"/>
      <c r="S43" s="374"/>
      <c r="T43" s="374"/>
      <c r="U43" s="578"/>
    </row>
    <row r="44" spans="1:23" x14ac:dyDescent="0.3">
      <c r="K44" s="272"/>
      <c r="L44" s="272"/>
      <c r="M44" s="433"/>
      <c r="N44" s="272"/>
      <c r="O44" s="272"/>
      <c r="P44" s="272"/>
      <c r="Q44" s="272"/>
      <c r="R44" s="272"/>
      <c r="S44" s="272"/>
      <c r="T44" s="569"/>
      <c r="U44" s="579"/>
    </row>
    <row r="45" spans="1:23" x14ac:dyDescent="0.3">
      <c r="K45" s="272"/>
      <c r="L45" s="272"/>
      <c r="M45" s="433"/>
      <c r="N45" s="272"/>
      <c r="O45" s="272"/>
      <c r="P45" s="272"/>
      <c r="Q45" s="272"/>
      <c r="R45" s="272"/>
      <c r="S45" s="272"/>
      <c r="T45" s="564"/>
      <c r="U45" s="579"/>
    </row>
    <row r="46" spans="1:23" x14ac:dyDescent="0.3">
      <c r="T46" s="570"/>
      <c r="U46" s="547"/>
    </row>
    <row r="47" spans="1:23" x14ac:dyDescent="0.3">
      <c r="T47" s="570"/>
      <c r="U47" s="547"/>
    </row>
    <row r="48" spans="1:23" x14ac:dyDescent="0.3">
      <c r="U48" s="547"/>
    </row>
    <row r="49" spans="21:21" x14ac:dyDescent="0.3">
      <c r="U49" s="547"/>
    </row>
  </sheetData>
  <mergeCells count="40">
    <mergeCell ref="B9:E9"/>
    <mergeCell ref="H4:L4"/>
    <mergeCell ref="A5:G5"/>
    <mergeCell ref="A6:E6"/>
    <mergeCell ref="A7:E7"/>
    <mergeCell ref="B8:E8"/>
    <mergeCell ref="A21:E21"/>
    <mergeCell ref="B10:E10"/>
    <mergeCell ref="B11:E11"/>
    <mergeCell ref="B12:E12"/>
    <mergeCell ref="B13:E13"/>
    <mergeCell ref="B14:E14"/>
    <mergeCell ref="B15:E15"/>
    <mergeCell ref="B16:E16"/>
    <mergeCell ref="B17:E17"/>
    <mergeCell ref="B18:E18"/>
    <mergeCell ref="B19:E19"/>
    <mergeCell ref="B20:E20"/>
    <mergeCell ref="B33:E33"/>
    <mergeCell ref="B22:E22"/>
    <mergeCell ref="B23:E23"/>
    <mergeCell ref="A24:E24"/>
    <mergeCell ref="B25:E25"/>
    <mergeCell ref="B26:E26"/>
    <mergeCell ref="B27:E27"/>
    <mergeCell ref="B28:E28"/>
    <mergeCell ref="B29:E29"/>
    <mergeCell ref="B30:E30"/>
    <mergeCell ref="A31:E31"/>
    <mergeCell ref="B32:E32"/>
    <mergeCell ref="B40:E40"/>
    <mergeCell ref="B41:E41"/>
    <mergeCell ref="B42:E42"/>
    <mergeCell ref="B43:E43"/>
    <mergeCell ref="B34:E34"/>
    <mergeCell ref="B35:E35"/>
    <mergeCell ref="B36:E36"/>
    <mergeCell ref="B37:E37"/>
    <mergeCell ref="A38:E38"/>
    <mergeCell ref="B39:E39"/>
  </mergeCells>
  <phoneticPr fontId="128" type="noConversion"/>
  <pageMargins left="0.31496062992125984" right="0.70866141732283472" top="0.38" bottom="0.15748031496062992" header="0.31496062992125984" footer="0.15748031496062992"/>
  <pageSetup paperSize="9" scale="64" orientation="landscape" horizontalDpi="1200" verticalDpi="1200" r:id="rId1"/>
  <rowBreaks count="1" manualBreakCount="1">
    <brk id="43" max="22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FF"/>
  </sheetPr>
  <dimension ref="A1:X51"/>
  <sheetViews>
    <sheetView topLeftCell="B17" zoomScale="80" zoomScaleNormal="80" workbookViewId="0">
      <selection activeCell="B33" sqref="B33:E33"/>
    </sheetView>
  </sheetViews>
  <sheetFormatPr defaultColWidth="11.42578125" defaultRowHeight="18.75" x14ac:dyDescent="0.3"/>
  <cols>
    <col min="5" max="5" width="20.140625" customWidth="1"/>
    <col min="6" max="6" width="30.85546875" style="550" customWidth="1"/>
    <col min="7" max="7" width="11.42578125" customWidth="1"/>
    <col min="8" max="10" width="11.42578125" hidden="1" customWidth="1"/>
    <col min="11" max="11" width="11.42578125" customWidth="1"/>
    <col min="12" max="13" width="11.42578125" hidden="1" customWidth="1"/>
    <col min="14" max="15" width="11.42578125" customWidth="1"/>
    <col min="16" max="17" width="11.42578125" hidden="1" customWidth="1"/>
    <col min="19" max="19" width="21.5703125" customWidth="1"/>
    <col min="20" max="20" width="9.5703125" style="582" customWidth="1"/>
    <col min="21" max="21" width="11.42578125" style="608"/>
  </cols>
  <sheetData>
    <row r="1" spans="1:24" ht="30" x14ac:dyDescent="0.45">
      <c r="A1" s="270"/>
      <c r="B1" s="270"/>
      <c r="C1" s="270"/>
      <c r="D1" s="270"/>
      <c r="E1" s="270"/>
      <c r="F1" s="548"/>
      <c r="G1" s="270"/>
      <c r="H1" s="270"/>
      <c r="I1" s="271" t="s">
        <v>125</v>
      </c>
      <c r="J1" s="270"/>
      <c r="K1" s="270"/>
      <c r="L1" s="270"/>
      <c r="M1" s="270"/>
      <c r="N1" s="270"/>
      <c r="O1" s="270"/>
      <c r="P1" s="270"/>
      <c r="Q1" s="270"/>
      <c r="R1" s="270"/>
      <c r="S1" s="270"/>
      <c r="T1" s="580"/>
    </row>
    <row r="2" spans="1:24" ht="20.25" x14ac:dyDescent="0.3">
      <c r="A2" s="543" t="s">
        <v>502</v>
      </c>
      <c r="B2" s="310"/>
      <c r="C2" s="356" t="s">
        <v>45</v>
      </c>
      <c r="D2" s="310"/>
      <c r="E2" s="310" t="s">
        <v>332</v>
      </c>
      <c r="F2" s="549"/>
      <c r="G2" s="356" t="s">
        <v>126</v>
      </c>
      <c r="H2" s="356"/>
      <c r="I2" s="310"/>
      <c r="J2" s="310"/>
      <c r="K2" s="411" t="s">
        <v>329</v>
      </c>
      <c r="L2" s="356" t="s">
        <v>73</v>
      </c>
      <c r="M2" s="310" t="s">
        <v>330</v>
      </c>
      <c r="N2" s="310"/>
      <c r="O2" s="310"/>
      <c r="P2" s="310"/>
      <c r="Q2" s="310"/>
      <c r="R2" s="356" t="s">
        <v>23</v>
      </c>
      <c r="S2" s="387">
        <v>42886</v>
      </c>
      <c r="T2" s="581"/>
    </row>
    <row r="3" spans="1:24" ht="21" x14ac:dyDescent="0.3">
      <c r="A3" s="556" t="s">
        <v>504</v>
      </c>
    </row>
    <row r="4" spans="1:24" x14ac:dyDescent="0.3">
      <c r="T4" s="583"/>
    </row>
    <row r="5" spans="1:24" ht="19.5" x14ac:dyDescent="0.2">
      <c r="A5" s="1658" t="s">
        <v>120</v>
      </c>
      <c r="B5" s="1658"/>
      <c r="C5" s="1658"/>
      <c r="D5" s="1658"/>
      <c r="E5" s="1658"/>
      <c r="F5" s="1658"/>
      <c r="G5" s="1658"/>
      <c r="H5" s="312"/>
      <c r="I5" s="312"/>
      <c r="J5" s="312"/>
      <c r="K5" s="358"/>
      <c r="L5" s="359"/>
      <c r="M5" s="359"/>
      <c r="N5" s="359"/>
      <c r="O5" s="359"/>
      <c r="P5" s="359"/>
      <c r="Q5" s="359"/>
      <c r="R5" s="359"/>
      <c r="S5" s="360"/>
      <c r="T5" s="584"/>
    </row>
    <row r="6" spans="1:24" ht="72.75" x14ac:dyDescent="0.2">
      <c r="A6" s="1659" t="s">
        <v>192</v>
      </c>
      <c r="B6" s="1660"/>
      <c r="C6" s="1660"/>
      <c r="D6" s="1660"/>
      <c r="E6" s="1661"/>
      <c r="F6" s="551"/>
      <c r="G6" s="361" t="s">
        <v>113</v>
      </c>
      <c r="H6" s="388" t="s">
        <v>204</v>
      </c>
      <c r="I6" s="388" t="s">
        <v>205</v>
      </c>
      <c r="J6" s="388" t="s">
        <v>203</v>
      </c>
      <c r="K6" s="389" t="s">
        <v>331</v>
      </c>
      <c r="L6" s="363" t="s">
        <v>189</v>
      </c>
      <c r="M6" s="363" t="s">
        <v>114</v>
      </c>
      <c r="N6" s="363" t="s">
        <v>190</v>
      </c>
      <c r="O6" s="363" t="s">
        <v>115</v>
      </c>
      <c r="P6" s="363" t="s">
        <v>191</v>
      </c>
      <c r="Q6" s="363" t="s">
        <v>114</v>
      </c>
      <c r="R6" s="561" t="s">
        <v>505</v>
      </c>
      <c r="S6" s="562" t="s">
        <v>506</v>
      </c>
      <c r="T6" s="584" t="s">
        <v>507</v>
      </c>
    </row>
    <row r="7" spans="1:24" ht="19.5" hidden="1" x14ac:dyDescent="0.25">
      <c r="A7" s="367" t="s">
        <v>128</v>
      </c>
      <c r="B7" s="1651" t="s">
        <v>353</v>
      </c>
      <c r="C7" s="1652"/>
      <c r="D7" s="1652"/>
      <c r="E7" s="1653"/>
      <c r="F7" s="590" t="s">
        <v>516</v>
      </c>
      <c r="G7" s="313" t="s">
        <v>117</v>
      </c>
      <c r="H7" s="390"/>
      <c r="I7" s="325"/>
      <c r="J7" s="315">
        <v>-0.02</v>
      </c>
      <c r="K7" s="368"/>
      <c r="L7" s="391"/>
      <c r="M7" s="391"/>
      <c r="N7" s="391"/>
      <c r="O7" s="391"/>
      <c r="P7" s="391"/>
      <c r="Q7" s="391"/>
      <c r="R7" s="565"/>
      <c r="S7" s="600"/>
      <c r="T7" s="583"/>
    </row>
    <row r="8" spans="1:24" ht="19.5" x14ac:dyDescent="0.25">
      <c r="A8" s="367" t="s">
        <v>129</v>
      </c>
      <c r="B8" s="1651" t="s">
        <v>130</v>
      </c>
      <c r="C8" s="1652"/>
      <c r="D8" s="1652"/>
      <c r="E8" s="1653"/>
      <c r="F8" s="591" t="s">
        <v>508</v>
      </c>
      <c r="G8" s="313" t="s">
        <v>116</v>
      </c>
      <c r="H8" s="392"/>
      <c r="I8" s="313"/>
      <c r="J8" s="315">
        <v>-0.02</v>
      </c>
      <c r="K8" s="368">
        <v>55</v>
      </c>
      <c r="L8" s="391"/>
      <c r="M8" s="391"/>
      <c r="N8" s="391">
        <v>55</v>
      </c>
      <c r="O8" s="391"/>
      <c r="P8" s="391"/>
      <c r="Q8" s="391"/>
      <c r="R8" s="565">
        <v>54.5</v>
      </c>
      <c r="S8" s="572">
        <v>55</v>
      </c>
      <c r="T8" s="585" t="s">
        <v>548</v>
      </c>
      <c r="U8" s="608">
        <f>R8-S8</f>
        <v>-0.5</v>
      </c>
    </row>
    <row r="9" spans="1:24" ht="19.5" x14ac:dyDescent="0.25">
      <c r="A9" s="370" t="s">
        <v>131</v>
      </c>
      <c r="B9" s="1651" t="s">
        <v>354</v>
      </c>
      <c r="C9" s="1652"/>
      <c r="D9" s="1652"/>
      <c r="E9" s="1653"/>
      <c r="F9" s="590" t="s">
        <v>517</v>
      </c>
      <c r="G9" s="313" t="s">
        <v>116</v>
      </c>
      <c r="H9" s="392"/>
      <c r="I9" s="313"/>
      <c r="J9" s="315">
        <v>-0.02</v>
      </c>
      <c r="K9" s="368"/>
      <c r="L9" s="391"/>
      <c r="M9" s="391"/>
      <c r="N9" s="391"/>
      <c r="O9" s="391"/>
      <c r="P9" s="391"/>
      <c r="Q9" s="391"/>
      <c r="R9" s="565"/>
      <c r="S9" s="572"/>
      <c r="T9" s="585"/>
      <c r="U9" s="608">
        <f t="shared" ref="U9:U36" si="0">R9-S9</f>
        <v>0</v>
      </c>
    </row>
    <row r="10" spans="1:24" s="398" customFormat="1" ht="19.5" x14ac:dyDescent="0.25">
      <c r="A10" s="370" t="s">
        <v>118</v>
      </c>
      <c r="B10" s="1651" t="s">
        <v>132</v>
      </c>
      <c r="C10" s="1652"/>
      <c r="D10" s="1652"/>
      <c r="E10" s="1653"/>
      <c r="F10" s="590" t="s">
        <v>509</v>
      </c>
      <c r="G10" s="393" t="s">
        <v>116</v>
      </c>
      <c r="H10" s="394"/>
      <c r="I10" s="393"/>
      <c r="J10" s="395">
        <v>-0.02</v>
      </c>
      <c r="K10" s="396">
        <v>53</v>
      </c>
      <c r="L10" s="397"/>
      <c r="M10" s="397"/>
      <c r="N10" s="397">
        <v>53</v>
      </c>
      <c r="O10" s="397"/>
      <c r="P10" s="397"/>
      <c r="Q10" s="397"/>
      <c r="R10" s="568">
        <v>53</v>
      </c>
      <c r="S10" s="604">
        <v>51</v>
      </c>
      <c r="T10" s="605" t="s">
        <v>549</v>
      </c>
      <c r="U10" s="608">
        <f t="shared" si="0"/>
        <v>2</v>
      </c>
    </row>
    <row r="11" spans="1:24" s="230" customFormat="1" ht="19.5" x14ac:dyDescent="0.2">
      <c r="A11" s="370" t="s">
        <v>119</v>
      </c>
      <c r="B11" s="1651" t="s">
        <v>133</v>
      </c>
      <c r="C11" s="1652"/>
      <c r="D11" s="1652"/>
      <c r="E11" s="1653"/>
      <c r="F11" s="590" t="s">
        <v>545</v>
      </c>
      <c r="G11" s="456" t="s">
        <v>116</v>
      </c>
      <c r="H11" s="457"/>
      <c r="I11" s="456"/>
      <c r="J11" s="458">
        <v>-0.02</v>
      </c>
      <c r="K11" s="459"/>
      <c r="L11" s="460"/>
      <c r="M11" s="460"/>
      <c r="N11" s="460"/>
      <c r="O11" s="460"/>
      <c r="P11" s="460"/>
      <c r="Q11" s="460"/>
      <c r="R11" s="597"/>
      <c r="S11" s="574">
        <v>55</v>
      </c>
      <c r="T11" s="586"/>
      <c r="U11" s="608">
        <f t="shared" si="0"/>
        <v>-55</v>
      </c>
      <c r="V11" s="398"/>
      <c r="W11" s="398"/>
      <c r="X11" s="398"/>
    </row>
    <row r="12" spans="1:24" s="398" customFormat="1" ht="47.25" x14ac:dyDescent="0.2">
      <c r="A12" s="370" t="s">
        <v>182</v>
      </c>
      <c r="B12" s="1651" t="s">
        <v>193</v>
      </c>
      <c r="C12" s="1652"/>
      <c r="D12" s="1652"/>
      <c r="E12" s="1653"/>
      <c r="F12" s="590" t="s">
        <v>510</v>
      </c>
      <c r="G12" s="393" t="s">
        <v>116</v>
      </c>
      <c r="H12" s="394"/>
      <c r="I12" s="393"/>
      <c r="J12" s="395">
        <v>-0.02</v>
      </c>
      <c r="K12" s="396">
        <v>69.5</v>
      </c>
      <c r="L12" s="400"/>
      <c r="M12" s="400"/>
      <c r="N12" s="467">
        <v>68</v>
      </c>
      <c r="O12" s="467" t="s">
        <v>419</v>
      </c>
      <c r="P12" s="400"/>
      <c r="Q12" s="400"/>
      <c r="R12" s="598"/>
      <c r="S12" s="601">
        <v>69.5</v>
      </c>
      <c r="T12" s="586" t="s">
        <v>537</v>
      </c>
      <c r="U12" s="608">
        <f t="shared" si="0"/>
        <v>-69.5</v>
      </c>
    </row>
    <row r="13" spans="1:24" ht="47.25" x14ac:dyDescent="0.2">
      <c r="A13" s="370" t="s">
        <v>134</v>
      </c>
      <c r="B13" s="1651" t="s">
        <v>135</v>
      </c>
      <c r="C13" s="1652"/>
      <c r="D13" s="1652"/>
      <c r="E13" s="1653"/>
      <c r="F13" s="591" t="s">
        <v>511</v>
      </c>
      <c r="G13" s="313" t="s">
        <v>116</v>
      </c>
      <c r="H13" s="392"/>
      <c r="I13" s="313"/>
      <c r="J13" s="315">
        <v>-0.01</v>
      </c>
      <c r="K13" s="368">
        <v>69.5</v>
      </c>
      <c r="L13" s="397"/>
      <c r="M13" s="397"/>
      <c r="N13" s="468">
        <v>68.5</v>
      </c>
      <c r="O13" s="467" t="s">
        <v>419</v>
      </c>
      <c r="P13" s="397"/>
      <c r="Q13" s="397"/>
      <c r="R13" s="568">
        <v>69</v>
      </c>
      <c r="S13" s="572">
        <v>69.5</v>
      </c>
      <c r="T13" s="589" t="s">
        <v>548</v>
      </c>
      <c r="U13" s="608">
        <f t="shared" si="0"/>
        <v>-0.5</v>
      </c>
    </row>
    <row r="14" spans="1:24" ht="57" customHeight="1" x14ac:dyDescent="0.2">
      <c r="A14" s="370" t="s">
        <v>136</v>
      </c>
      <c r="B14" s="1651" t="s">
        <v>137</v>
      </c>
      <c r="C14" s="1652"/>
      <c r="D14" s="1652"/>
      <c r="E14" s="1653"/>
      <c r="F14" s="590" t="s">
        <v>512</v>
      </c>
      <c r="G14" s="313" t="s">
        <v>117</v>
      </c>
      <c r="H14" s="392"/>
      <c r="I14" s="313"/>
      <c r="J14" s="315">
        <v>-0.02</v>
      </c>
      <c r="K14" s="368">
        <v>12</v>
      </c>
      <c r="L14" s="397"/>
      <c r="M14" s="397"/>
      <c r="N14" s="397"/>
      <c r="O14" s="397"/>
      <c r="P14" s="401"/>
      <c r="Q14" s="397"/>
      <c r="R14" s="599">
        <v>10</v>
      </c>
      <c r="S14" s="577" t="s">
        <v>452</v>
      </c>
      <c r="T14" s="589" t="s">
        <v>550</v>
      </c>
      <c r="U14" s="608">
        <f>R14-12</f>
        <v>-2</v>
      </c>
    </row>
    <row r="15" spans="1:24" ht="19.5" x14ac:dyDescent="0.2">
      <c r="A15" s="484" t="s">
        <v>457</v>
      </c>
      <c r="B15" s="1662" t="s">
        <v>458</v>
      </c>
      <c r="C15" s="1663"/>
      <c r="D15" s="1663"/>
      <c r="E15" s="1664"/>
      <c r="F15" s="682" t="s">
        <v>574</v>
      </c>
      <c r="G15" s="483" t="s">
        <v>117</v>
      </c>
      <c r="H15" s="392"/>
      <c r="I15" s="313"/>
      <c r="J15" s="315">
        <v>-0.02</v>
      </c>
      <c r="K15" s="368">
        <v>24.3</v>
      </c>
      <c r="L15" s="397"/>
      <c r="M15" s="397"/>
      <c r="N15" s="374">
        <v>24</v>
      </c>
      <c r="O15" s="397"/>
      <c r="P15" s="401"/>
      <c r="Q15" s="397"/>
      <c r="R15" s="546"/>
      <c r="S15" s="572">
        <v>24.3</v>
      </c>
      <c r="T15" s="589"/>
      <c r="U15" s="608">
        <f t="shared" si="0"/>
        <v>-24.3</v>
      </c>
    </row>
    <row r="16" spans="1:24" ht="19.5" x14ac:dyDescent="0.2">
      <c r="A16" s="370" t="s">
        <v>139</v>
      </c>
      <c r="B16" s="1651" t="s">
        <v>355</v>
      </c>
      <c r="C16" s="1652"/>
      <c r="D16" s="1652"/>
      <c r="E16" s="1653"/>
      <c r="F16" s="591" t="s">
        <v>521</v>
      </c>
      <c r="G16" s="313" t="s">
        <v>117</v>
      </c>
      <c r="H16" s="392"/>
      <c r="I16" s="313"/>
      <c r="J16" s="315">
        <v>-0.02</v>
      </c>
      <c r="K16" s="368">
        <v>18.5</v>
      </c>
      <c r="L16" s="397"/>
      <c r="M16" s="397"/>
      <c r="N16" s="397">
        <v>18.5</v>
      </c>
      <c r="O16" s="397"/>
      <c r="P16" s="401"/>
      <c r="Q16" s="397"/>
      <c r="R16" s="546"/>
      <c r="S16" s="572">
        <v>18.5</v>
      </c>
      <c r="T16" s="587"/>
      <c r="U16" s="608">
        <f t="shared" si="0"/>
        <v>-18.5</v>
      </c>
    </row>
    <row r="17" spans="1:21" ht="19.5" x14ac:dyDescent="0.2">
      <c r="A17" s="370" t="s">
        <v>140</v>
      </c>
      <c r="B17" s="1651" t="s">
        <v>141</v>
      </c>
      <c r="C17" s="1652"/>
      <c r="D17" s="1652"/>
      <c r="E17" s="1653"/>
      <c r="F17" s="590" t="s">
        <v>514</v>
      </c>
      <c r="G17" s="393" t="s">
        <v>117</v>
      </c>
      <c r="H17" s="394"/>
      <c r="I17" s="393"/>
      <c r="J17" s="395">
        <v>-0.02</v>
      </c>
      <c r="K17" s="396">
        <v>9</v>
      </c>
      <c r="L17" s="397"/>
      <c r="M17" s="397"/>
      <c r="N17" s="397">
        <v>9</v>
      </c>
      <c r="O17" s="397"/>
      <c r="P17" s="401"/>
      <c r="Q17" s="397"/>
      <c r="R17" s="546"/>
      <c r="S17" s="601">
        <v>9</v>
      </c>
      <c r="T17" s="588"/>
      <c r="U17" s="608">
        <f t="shared" si="0"/>
        <v>-9</v>
      </c>
    </row>
    <row r="18" spans="1:21" ht="47.25" x14ac:dyDescent="0.2">
      <c r="A18" s="370" t="s">
        <v>142</v>
      </c>
      <c r="B18" s="1651" t="s">
        <v>143</v>
      </c>
      <c r="C18" s="1652"/>
      <c r="D18" s="1652"/>
      <c r="E18" s="1653"/>
      <c r="F18" s="590" t="s">
        <v>546</v>
      </c>
      <c r="G18" s="393" t="s">
        <v>117</v>
      </c>
      <c r="H18" s="394"/>
      <c r="I18" s="393"/>
      <c r="J18" s="395">
        <v>-0.02</v>
      </c>
      <c r="K18" s="396">
        <v>13</v>
      </c>
      <c r="L18" s="397"/>
      <c r="M18" s="397"/>
      <c r="N18" s="468">
        <v>12.5</v>
      </c>
      <c r="O18" s="467" t="s">
        <v>419</v>
      </c>
      <c r="P18" s="401"/>
      <c r="Q18" s="397"/>
      <c r="R18" s="546"/>
      <c r="S18" s="578">
        <v>13</v>
      </c>
      <c r="T18" s="588"/>
      <c r="U18" s="608">
        <f t="shared" si="0"/>
        <v>-13</v>
      </c>
    </row>
    <row r="19" spans="1:21" ht="19.5" x14ac:dyDescent="0.2">
      <c r="A19" s="370" t="s">
        <v>144</v>
      </c>
      <c r="B19" s="1651" t="s">
        <v>145</v>
      </c>
      <c r="C19" s="1652"/>
      <c r="D19" s="1652"/>
      <c r="E19" s="1653"/>
      <c r="F19" s="591" t="s">
        <v>515</v>
      </c>
      <c r="G19" s="313" t="s">
        <v>116</v>
      </c>
      <c r="H19" s="392"/>
      <c r="I19" s="313"/>
      <c r="J19" s="315">
        <v>-0.02</v>
      </c>
      <c r="K19" s="368">
        <v>81</v>
      </c>
      <c r="L19" s="397"/>
      <c r="M19" s="397"/>
      <c r="N19" s="397">
        <v>81</v>
      </c>
      <c r="O19" s="397"/>
      <c r="P19" s="401"/>
      <c r="Q19" s="397"/>
      <c r="R19" s="599">
        <v>78</v>
      </c>
      <c r="S19" s="572">
        <v>81</v>
      </c>
      <c r="T19" s="589" t="s">
        <v>551</v>
      </c>
      <c r="U19" s="608">
        <f t="shared" si="0"/>
        <v>-3</v>
      </c>
    </row>
    <row r="20" spans="1:21" x14ac:dyDescent="0.2">
      <c r="A20" s="1654" t="s">
        <v>146</v>
      </c>
      <c r="B20" s="1655"/>
      <c r="C20" s="1655"/>
      <c r="D20" s="1655"/>
      <c r="E20" s="1656"/>
      <c r="F20" s="552"/>
      <c r="G20" s="320"/>
      <c r="H20" s="320"/>
      <c r="I20" s="320"/>
      <c r="J20" s="320"/>
      <c r="K20" s="402"/>
      <c r="L20" s="402"/>
      <c r="M20" s="402"/>
      <c r="N20" s="402"/>
      <c r="O20" s="402"/>
      <c r="P20" s="403"/>
      <c r="Q20" s="402"/>
      <c r="R20" s="545"/>
      <c r="S20" s="575"/>
      <c r="T20" s="587"/>
      <c r="U20" s="608">
        <f t="shared" si="0"/>
        <v>0</v>
      </c>
    </row>
    <row r="21" spans="1:21" ht="19.5" x14ac:dyDescent="0.2">
      <c r="A21" s="370" t="s">
        <v>147</v>
      </c>
      <c r="B21" s="1651" t="s">
        <v>356</v>
      </c>
      <c r="C21" s="1652"/>
      <c r="D21" s="1652"/>
      <c r="E21" s="1653"/>
      <c r="F21" s="592" t="s">
        <v>525</v>
      </c>
      <c r="G21" s="313" t="s">
        <v>117</v>
      </c>
      <c r="H21" s="392"/>
      <c r="I21" s="313"/>
      <c r="J21" s="315">
        <v>-0.02</v>
      </c>
      <c r="K21" s="368"/>
      <c r="L21" s="397"/>
      <c r="M21" s="397"/>
      <c r="N21" s="397"/>
      <c r="O21" s="397"/>
      <c r="P21" s="401"/>
      <c r="Q21" s="397"/>
      <c r="R21" s="546"/>
      <c r="S21" s="578"/>
      <c r="T21" s="588"/>
      <c r="U21" s="608">
        <f t="shared" si="0"/>
        <v>0</v>
      </c>
    </row>
    <row r="22" spans="1:21" s="398" customFormat="1" ht="47.25" x14ac:dyDescent="0.2">
      <c r="A22" s="370" t="s">
        <v>121</v>
      </c>
      <c r="B22" s="1665" t="s">
        <v>148</v>
      </c>
      <c r="C22" s="1665"/>
      <c r="D22" s="1665"/>
      <c r="E22" s="1665"/>
      <c r="F22" s="593" t="s">
        <v>524</v>
      </c>
      <c r="G22" s="313" t="s">
        <v>116</v>
      </c>
      <c r="H22" s="392"/>
      <c r="I22" s="313"/>
      <c r="J22" s="315">
        <v>-0.02</v>
      </c>
      <c r="K22" s="368">
        <v>71</v>
      </c>
      <c r="L22" s="397"/>
      <c r="M22" s="397"/>
      <c r="N22" s="468">
        <v>68.5</v>
      </c>
      <c r="O22" s="467" t="s">
        <v>419</v>
      </c>
      <c r="P22" s="401"/>
      <c r="Q22" s="397"/>
      <c r="R22" s="546">
        <v>71</v>
      </c>
      <c r="S22" s="604">
        <v>70</v>
      </c>
      <c r="T22" s="606" t="s">
        <v>552</v>
      </c>
      <c r="U22" s="608">
        <f t="shared" si="0"/>
        <v>1</v>
      </c>
    </row>
    <row r="23" spans="1:21" hidden="1" x14ac:dyDescent="0.2">
      <c r="A23" s="1666" t="s">
        <v>149</v>
      </c>
      <c r="B23" s="1666"/>
      <c r="C23" s="1666"/>
      <c r="D23" s="1666"/>
      <c r="E23" s="1666"/>
      <c r="F23" s="557"/>
      <c r="G23" s="314"/>
      <c r="H23" s="314"/>
      <c r="I23" s="314"/>
      <c r="J23" s="314"/>
      <c r="K23" s="402"/>
      <c r="L23" s="402"/>
      <c r="M23" s="402"/>
      <c r="N23" s="402"/>
      <c r="O23" s="402"/>
      <c r="P23" s="403"/>
      <c r="Q23" s="402"/>
      <c r="R23" s="545"/>
      <c r="S23" s="575"/>
      <c r="T23" s="588"/>
      <c r="U23" s="608">
        <f t="shared" si="0"/>
        <v>0</v>
      </c>
    </row>
    <row r="24" spans="1:21" ht="19.5" hidden="1" x14ac:dyDescent="0.2">
      <c r="A24" s="370" t="s">
        <v>150</v>
      </c>
      <c r="B24" s="1651" t="s">
        <v>151</v>
      </c>
      <c r="C24" s="1652"/>
      <c r="D24" s="1652"/>
      <c r="E24" s="1653"/>
      <c r="F24" s="553"/>
      <c r="G24" s="313" t="s">
        <v>117</v>
      </c>
      <c r="H24" s="392"/>
      <c r="I24" s="313"/>
      <c r="J24" s="315">
        <v>-0.02</v>
      </c>
      <c r="K24" s="368"/>
      <c r="L24" s="397"/>
      <c r="M24" s="397"/>
      <c r="N24" s="397"/>
      <c r="O24" s="397"/>
      <c r="P24" s="401"/>
      <c r="Q24" s="397"/>
      <c r="R24" s="546"/>
      <c r="S24" s="578"/>
      <c r="T24" s="588"/>
      <c r="U24" s="608">
        <f t="shared" si="0"/>
        <v>0</v>
      </c>
    </row>
    <row r="25" spans="1:21" ht="19.5" hidden="1" x14ac:dyDescent="0.2">
      <c r="A25" s="370" t="s">
        <v>152</v>
      </c>
      <c r="B25" s="1651" t="s">
        <v>153</v>
      </c>
      <c r="C25" s="1652"/>
      <c r="D25" s="1652"/>
      <c r="E25" s="1653"/>
      <c r="F25" s="553"/>
      <c r="G25" s="313" t="s">
        <v>116</v>
      </c>
      <c r="H25" s="392"/>
      <c r="I25" s="313"/>
      <c r="J25" s="315">
        <v>-0.02</v>
      </c>
      <c r="K25" s="368"/>
      <c r="L25" s="397"/>
      <c r="M25" s="397"/>
      <c r="N25" s="397"/>
      <c r="O25" s="397"/>
      <c r="P25" s="401"/>
      <c r="Q25" s="397"/>
      <c r="R25" s="546"/>
      <c r="S25" s="578"/>
      <c r="T25" s="588"/>
      <c r="U25" s="608">
        <f t="shared" si="0"/>
        <v>0</v>
      </c>
    </row>
    <row r="26" spans="1:21" ht="19.5" hidden="1" x14ac:dyDescent="0.2">
      <c r="A26" s="370" t="s">
        <v>154</v>
      </c>
      <c r="B26" s="1651" t="s">
        <v>155</v>
      </c>
      <c r="C26" s="1652"/>
      <c r="D26" s="1652"/>
      <c r="E26" s="1653"/>
      <c r="F26" s="553"/>
      <c r="G26" s="313" t="s">
        <v>117</v>
      </c>
      <c r="H26" s="392"/>
      <c r="I26" s="313"/>
      <c r="J26" s="315">
        <v>-0.02</v>
      </c>
      <c r="K26" s="368"/>
      <c r="L26" s="397"/>
      <c r="M26" s="397"/>
      <c r="N26" s="397"/>
      <c r="O26" s="397"/>
      <c r="P26" s="401"/>
      <c r="Q26" s="397"/>
      <c r="R26" s="546"/>
      <c r="S26" s="578"/>
      <c r="T26" s="588"/>
      <c r="U26" s="608">
        <f t="shared" si="0"/>
        <v>0</v>
      </c>
    </row>
    <row r="27" spans="1:21" ht="19.5" hidden="1" x14ac:dyDescent="0.2">
      <c r="A27" s="370" t="s">
        <v>156</v>
      </c>
      <c r="B27" s="1651" t="s">
        <v>157</v>
      </c>
      <c r="C27" s="1652"/>
      <c r="D27" s="1652"/>
      <c r="E27" s="1653"/>
      <c r="F27" s="553"/>
      <c r="G27" s="313" t="s">
        <v>117</v>
      </c>
      <c r="H27" s="392"/>
      <c r="I27" s="313"/>
      <c r="J27" s="315">
        <v>-0.02</v>
      </c>
      <c r="K27" s="368"/>
      <c r="L27" s="397"/>
      <c r="M27" s="397"/>
      <c r="N27" s="397"/>
      <c r="O27" s="397"/>
      <c r="P27" s="401"/>
      <c r="Q27" s="397"/>
      <c r="R27" s="546"/>
      <c r="S27" s="578"/>
      <c r="T27" s="588"/>
      <c r="U27" s="608">
        <f t="shared" si="0"/>
        <v>0</v>
      </c>
    </row>
    <row r="28" spans="1:21" ht="19.5" hidden="1" x14ac:dyDescent="0.2">
      <c r="A28" s="376" t="s">
        <v>158</v>
      </c>
      <c r="B28" s="1651" t="s">
        <v>159</v>
      </c>
      <c r="C28" s="1652"/>
      <c r="D28" s="1652"/>
      <c r="E28" s="1653"/>
      <c r="F28" s="553"/>
      <c r="G28" s="313" t="s">
        <v>160</v>
      </c>
      <c r="H28" s="392"/>
      <c r="I28" s="313"/>
      <c r="J28" s="315">
        <v>-0.02</v>
      </c>
      <c r="K28" s="368"/>
      <c r="L28" s="397"/>
      <c r="M28" s="397"/>
      <c r="N28" s="397"/>
      <c r="O28" s="397"/>
      <c r="P28" s="401"/>
      <c r="Q28" s="397"/>
      <c r="R28" s="546"/>
      <c r="S28" s="578"/>
      <c r="T28" s="588"/>
      <c r="U28" s="608">
        <f t="shared" si="0"/>
        <v>0</v>
      </c>
    </row>
    <row r="29" spans="1:21" ht="19.5" hidden="1" x14ac:dyDescent="0.2">
      <c r="A29" s="370" t="s">
        <v>161</v>
      </c>
      <c r="B29" s="1651" t="s">
        <v>162</v>
      </c>
      <c r="C29" s="1652"/>
      <c r="D29" s="1652"/>
      <c r="E29" s="1653"/>
      <c r="F29" s="553"/>
      <c r="G29" s="313" t="s">
        <v>160</v>
      </c>
      <c r="H29" s="392"/>
      <c r="I29" s="313"/>
      <c r="J29" s="315">
        <v>-0.02</v>
      </c>
      <c r="K29" s="368"/>
      <c r="L29" s="397"/>
      <c r="M29" s="397"/>
      <c r="N29" s="397"/>
      <c r="O29" s="397"/>
      <c r="P29" s="401"/>
      <c r="Q29" s="397"/>
      <c r="R29" s="546"/>
      <c r="S29" s="578"/>
      <c r="T29" s="588"/>
      <c r="U29" s="608">
        <f t="shared" si="0"/>
        <v>0</v>
      </c>
    </row>
    <row r="30" spans="1:21" x14ac:dyDescent="0.2">
      <c r="A30" s="1654" t="s">
        <v>163</v>
      </c>
      <c r="B30" s="1655"/>
      <c r="C30" s="1655"/>
      <c r="D30" s="1655"/>
      <c r="E30" s="1656"/>
      <c r="F30" s="554"/>
      <c r="G30" s="314"/>
      <c r="H30" s="314"/>
      <c r="I30" s="314"/>
      <c r="J30" s="314"/>
      <c r="K30" s="402"/>
      <c r="L30" s="402"/>
      <c r="M30" s="402"/>
      <c r="N30" s="402"/>
      <c r="O30" s="402"/>
      <c r="P30" s="403"/>
      <c r="Q30" s="402"/>
      <c r="R30" s="545"/>
      <c r="S30" s="575"/>
      <c r="T30" s="588"/>
      <c r="U30" s="608">
        <f t="shared" si="0"/>
        <v>0</v>
      </c>
    </row>
    <row r="31" spans="1:21" ht="19.5" x14ac:dyDescent="0.2">
      <c r="A31" s="370" t="s">
        <v>183</v>
      </c>
      <c r="B31" s="1648" t="s">
        <v>184</v>
      </c>
      <c r="C31" s="1649"/>
      <c r="D31" s="1649"/>
      <c r="E31" s="1650"/>
      <c r="F31" s="591" t="s">
        <v>547</v>
      </c>
      <c r="G31" s="393" t="s">
        <v>116</v>
      </c>
      <c r="H31" s="394"/>
      <c r="I31" s="393"/>
      <c r="J31" s="395">
        <v>-0.02</v>
      </c>
      <c r="K31" s="396">
        <v>9</v>
      </c>
      <c r="L31" s="397"/>
      <c r="M31" s="397"/>
      <c r="N31" s="397"/>
      <c r="O31" s="397"/>
      <c r="P31" s="401"/>
      <c r="Q31" s="397"/>
      <c r="R31" s="546"/>
      <c r="S31" s="601">
        <v>9</v>
      </c>
      <c r="T31" s="588"/>
      <c r="U31" s="608">
        <f t="shared" si="0"/>
        <v>-9</v>
      </c>
    </row>
    <row r="32" spans="1:21" ht="19.5" x14ac:dyDescent="0.2">
      <c r="A32" s="404" t="s">
        <v>185</v>
      </c>
      <c r="B32" s="1667" t="s">
        <v>186</v>
      </c>
      <c r="C32" s="1668"/>
      <c r="D32" s="1668"/>
      <c r="E32" s="1669"/>
      <c r="F32" s="558"/>
      <c r="G32" s="405" t="s">
        <v>116</v>
      </c>
      <c r="H32" s="406"/>
      <c r="I32" s="405"/>
      <c r="J32" s="407">
        <v>-0.02</v>
      </c>
      <c r="K32" s="408"/>
      <c r="L32" s="409"/>
      <c r="M32" s="409"/>
      <c r="N32" s="409"/>
      <c r="O32" s="409"/>
      <c r="P32" s="410"/>
      <c r="Q32" s="409"/>
      <c r="R32" s="559"/>
      <c r="S32" s="602"/>
      <c r="T32" s="588"/>
      <c r="U32" s="608">
        <f t="shared" si="0"/>
        <v>0</v>
      </c>
    </row>
    <row r="33" spans="1:21" ht="19.5" x14ac:dyDescent="0.2">
      <c r="A33" s="370" t="s">
        <v>164</v>
      </c>
      <c r="B33" s="1651" t="s">
        <v>165</v>
      </c>
      <c r="C33" s="1652"/>
      <c r="D33" s="1652"/>
      <c r="E33" s="1653"/>
      <c r="F33" s="591" t="s">
        <v>526</v>
      </c>
      <c r="G33" s="313" t="s">
        <v>116</v>
      </c>
      <c r="H33" s="392"/>
      <c r="I33" s="313"/>
      <c r="J33" s="315">
        <v>-0.02</v>
      </c>
      <c r="K33" s="368">
        <v>49.2</v>
      </c>
      <c r="L33" s="397"/>
      <c r="M33" s="397"/>
      <c r="N33" s="397">
        <v>48.5</v>
      </c>
      <c r="O33" s="397"/>
      <c r="P33" s="401"/>
      <c r="Q33" s="397"/>
      <c r="R33" s="546"/>
      <c r="S33" s="572">
        <v>49.2</v>
      </c>
      <c r="T33" s="587"/>
      <c r="U33" s="608">
        <f t="shared" si="0"/>
        <v>-49.2</v>
      </c>
    </row>
    <row r="34" spans="1:21" ht="72" x14ac:dyDescent="0.2">
      <c r="A34" s="370" t="s">
        <v>166</v>
      </c>
      <c r="B34" s="1651" t="s">
        <v>167</v>
      </c>
      <c r="C34" s="1652"/>
      <c r="D34" s="1652"/>
      <c r="E34" s="1653"/>
      <c r="F34" s="591" t="s">
        <v>527</v>
      </c>
      <c r="G34" s="313" t="s">
        <v>116</v>
      </c>
      <c r="H34" s="392"/>
      <c r="I34" s="313"/>
      <c r="J34" s="315">
        <v>-0.02</v>
      </c>
      <c r="K34" s="368">
        <v>48.4</v>
      </c>
      <c r="L34" s="397"/>
      <c r="M34" s="397"/>
      <c r="N34" s="468">
        <v>47</v>
      </c>
      <c r="O34" s="467" t="s">
        <v>419</v>
      </c>
      <c r="P34" s="401"/>
      <c r="Q34" s="397"/>
      <c r="R34" s="599">
        <v>63</v>
      </c>
      <c r="S34" s="577" t="s">
        <v>466</v>
      </c>
      <c r="T34" s="607"/>
      <c r="U34" s="608">
        <f>R34-48.4</f>
        <v>14.600000000000001</v>
      </c>
    </row>
    <row r="35" spans="1:21" ht="54" x14ac:dyDescent="0.2">
      <c r="A35" s="370" t="s">
        <v>168</v>
      </c>
      <c r="B35" s="1651" t="s">
        <v>169</v>
      </c>
      <c r="C35" s="1652"/>
      <c r="D35" s="1652"/>
      <c r="E35" s="1653"/>
      <c r="F35" s="591" t="s">
        <v>528</v>
      </c>
      <c r="G35" s="313" t="s">
        <v>117</v>
      </c>
      <c r="H35" s="392"/>
      <c r="I35" s="313"/>
      <c r="J35" s="315">
        <v>-0.02</v>
      </c>
      <c r="K35" s="368">
        <v>8</v>
      </c>
      <c r="L35" s="397"/>
      <c r="M35" s="397"/>
      <c r="N35" s="468">
        <v>7.5</v>
      </c>
      <c r="O35" s="467" t="s">
        <v>419</v>
      </c>
      <c r="P35" s="401"/>
      <c r="Q35" s="397"/>
      <c r="R35" s="599">
        <v>11</v>
      </c>
      <c r="S35" s="577" t="s">
        <v>456</v>
      </c>
      <c r="T35" s="589" t="s">
        <v>553</v>
      </c>
      <c r="U35" s="608">
        <f>R35-8</f>
        <v>3</v>
      </c>
    </row>
    <row r="36" spans="1:21" ht="19.5" x14ac:dyDescent="0.2">
      <c r="A36" s="370" t="s">
        <v>170</v>
      </c>
      <c r="B36" s="1651" t="s">
        <v>171</v>
      </c>
      <c r="C36" s="1652"/>
      <c r="D36" s="1652"/>
      <c r="E36" s="1653"/>
      <c r="F36" s="590" t="s">
        <v>529</v>
      </c>
      <c r="G36" s="313" t="s">
        <v>117</v>
      </c>
      <c r="H36" s="392"/>
      <c r="I36" s="313"/>
      <c r="J36" s="315">
        <v>-0.02</v>
      </c>
      <c r="K36" s="368">
        <v>8</v>
      </c>
      <c r="L36" s="397"/>
      <c r="M36" s="397"/>
      <c r="N36" s="397">
        <v>8</v>
      </c>
      <c r="O36" s="397"/>
      <c r="P36" s="401"/>
      <c r="Q36" s="397"/>
      <c r="R36" s="546"/>
      <c r="S36" s="572">
        <v>8</v>
      </c>
      <c r="T36" s="588"/>
      <c r="U36" s="608">
        <f t="shared" si="0"/>
        <v>-8</v>
      </c>
    </row>
    <row r="37" spans="1:21" hidden="1" x14ac:dyDescent="0.2">
      <c r="A37" s="1654" t="s">
        <v>172</v>
      </c>
      <c r="B37" s="1655"/>
      <c r="C37" s="1655"/>
      <c r="D37" s="1655"/>
      <c r="E37" s="1656"/>
      <c r="F37" s="554"/>
      <c r="G37" s="314"/>
      <c r="H37" s="314"/>
      <c r="I37" s="314"/>
      <c r="J37" s="314"/>
      <c r="K37" s="402"/>
      <c r="L37" s="402"/>
      <c r="M37" s="402"/>
      <c r="N37" s="403"/>
      <c r="O37" s="402"/>
      <c r="P37" s="403"/>
      <c r="Q37" s="402"/>
      <c r="R37" s="545"/>
      <c r="S37" s="575"/>
      <c r="T37" s="588"/>
    </row>
    <row r="38" spans="1:21" ht="19.5" hidden="1" x14ac:dyDescent="0.2">
      <c r="A38" s="370" t="s">
        <v>173</v>
      </c>
      <c r="B38" s="1648" t="s">
        <v>174</v>
      </c>
      <c r="C38" s="1649"/>
      <c r="D38" s="1649"/>
      <c r="E38" s="1650"/>
      <c r="F38" s="555"/>
      <c r="G38" s="313" t="s">
        <v>116</v>
      </c>
      <c r="H38" s="392"/>
      <c r="I38" s="313"/>
      <c r="J38" s="315">
        <v>-0.02</v>
      </c>
      <c r="K38" s="396"/>
      <c r="L38" s="397"/>
      <c r="M38" s="397"/>
      <c r="N38" s="401"/>
      <c r="O38" s="397"/>
      <c r="P38" s="401"/>
      <c r="Q38" s="397"/>
      <c r="R38" s="546"/>
      <c r="S38" s="578"/>
      <c r="T38" s="587"/>
    </row>
    <row r="39" spans="1:21" ht="19.5" hidden="1" x14ac:dyDescent="0.2">
      <c r="A39" s="370" t="s">
        <v>175</v>
      </c>
      <c r="B39" s="1648" t="s">
        <v>176</v>
      </c>
      <c r="C39" s="1649"/>
      <c r="D39" s="1649"/>
      <c r="E39" s="1650"/>
      <c r="F39" s="555"/>
      <c r="G39" s="313" t="s">
        <v>117</v>
      </c>
      <c r="H39" s="392"/>
      <c r="I39" s="313"/>
      <c r="J39" s="315">
        <v>-0.02</v>
      </c>
      <c r="K39" s="396"/>
      <c r="L39" s="397"/>
      <c r="M39" s="397"/>
      <c r="N39" s="401"/>
      <c r="O39" s="397"/>
      <c r="P39" s="401"/>
      <c r="Q39" s="397"/>
      <c r="R39" s="546"/>
      <c r="S39" s="578"/>
      <c r="T39" s="589"/>
    </row>
    <row r="40" spans="1:21" ht="19.5" hidden="1" x14ac:dyDescent="0.2">
      <c r="A40" s="370" t="s">
        <v>187</v>
      </c>
      <c r="B40" s="1648" t="s">
        <v>195</v>
      </c>
      <c r="C40" s="1649"/>
      <c r="D40" s="1649"/>
      <c r="E40" s="1650"/>
      <c r="F40" s="555"/>
      <c r="G40" s="313" t="s">
        <v>117</v>
      </c>
      <c r="H40" s="394"/>
      <c r="I40" s="393"/>
      <c r="J40" s="395">
        <v>-0.02</v>
      </c>
      <c r="K40" s="396"/>
      <c r="L40" s="397"/>
      <c r="M40" s="397"/>
      <c r="N40" s="401"/>
      <c r="O40" s="397"/>
      <c r="P40" s="401"/>
      <c r="Q40" s="397"/>
      <c r="R40" s="546"/>
      <c r="S40" s="578"/>
      <c r="T40" s="587"/>
    </row>
    <row r="41" spans="1:21" ht="19.5" hidden="1" x14ac:dyDescent="0.2">
      <c r="A41" s="370" t="s">
        <v>177</v>
      </c>
      <c r="B41" s="1648" t="s">
        <v>178</v>
      </c>
      <c r="C41" s="1649"/>
      <c r="D41" s="1649"/>
      <c r="E41" s="1650"/>
      <c r="F41" s="555"/>
      <c r="G41" s="313" t="s">
        <v>117</v>
      </c>
      <c r="H41" s="392"/>
      <c r="I41" s="313"/>
      <c r="J41" s="315">
        <v>-0.02</v>
      </c>
      <c r="K41" s="396"/>
      <c r="L41" s="397"/>
      <c r="M41" s="397"/>
      <c r="N41" s="401"/>
      <c r="O41" s="397"/>
      <c r="P41" s="401"/>
      <c r="Q41" s="397"/>
      <c r="R41" s="546"/>
      <c r="S41" s="578"/>
      <c r="T41" s="589"/>
    </row>
    <row r="42" spans="1:21" ht="19.5" hidden="1" x14ac:dyDescent="0.2">
      <c r="A42" s="404" t="s">
        <v>179</v>
      </c>
      <c r="B42" s="1667" t="s">
        <v>180</v>
      </c>
      <c r="C42" s="1668"/>
      <c r="D42" s="1668"/>
      <c r="E42" s="1669"/>
      <c r="F42" s="558"/>
      <c r="G42" s="405" t="s">
        <v>117</v>
      </c>
      <c r="H42" s="406"/>
      <c r="I42" s="405"/>
      <c r="J42" s="407">
        <v>-0.02</v>
      </c>
      <c r="K42" s="408"/>
      <c r="L42" s="409"/>
      <c r="M42" s="409"/>
      <c r="N42" s="410"/>
      <c r="O42" s="409"/>
      <c r="P42" s="410"/>
      <c r="Q42" s="409"/>
      <c r="R42" s="559"/>
      <c r="S42" s="602"/>
      <c r="T42" s="587"/>
    </row>
    <row r="43" spans="1:21" x14ac:dyDescent="0.3">
      <c r="S43" s="603"/>
    </row>
    <row r="44" spans="1:21" x14ac:dyDescent="0.3">
      <c r="S44" s="603"/>
    </row>
    <row r="45" spans="1:21" x14ac:dyDescent="0.3">
      <c r="S45" s="547"/>
    </row>
    <row r="46" spans="1:21" x14ac:dyDescent="0.3">
      <c r="S46" s="547"/>
    </row>
    <row r="47" spans="1:21" x14ac:dyDescent="0.3">
      <c r="S47" s="547"/>
    </row>
    <row r="48" spans="1:21" x14ac:dyDescent="0.3">
      <c r="S48" s="547"/>
    </row>
    <row r="49" spans="19:19" x14ac:dyDescent="0.3">
      <c r="S49" s="547"/>
    </row>
    <row r="50" spans="19:19" x14ac:dyDescent="0.3">
      <c r="S50" s="547"/>
    </row>
    <row r="51" spans="19:19" x14ac:dyDescent="0.3">
      <c r="S51" s="547"/>
    </row>
  </sheetData>
  <mergeCells count="38">
    <mergeCell ref="B40:E40"/>
    <mergeCell ref="B41:E41"/>
    <mergeCell ref="B42:E42"/>
    <mergeCell ref="B34:E34"/>
    <mergeCell ref="B35:E35"/>
    <mergeCell ref="B36:E36"/>
    <mergeCell ref="A37:E37"/>
    <mergeCell ref="B38:E38"/>
    <mergeCell ref="B39:E39"/>
    <mergeCell ref="B33:E33"/>
    <mergeCell ref="B22:E22"/>
    <mergeCell ref="A23:E23"/>
    <mergeCell ref="B24:E24"/>
    <mergeCell ref="B25:E25"/>
    <mergeCell ref="B26:E26"/>
    <mergeCell ref="B27:E27"/>
    <mergeCell ref="B28:E28"/>
    <mergeCell ref="B29:E29"/>
    <mergeCell ref="A30:E30"/>
    <mergeCell ref="B31:E31"/>
    <mergeCell ref="B32:E32"/>
    <mergeCell ref="B21:E21"/>
    <mergeCell ref="B11:E11"/>
    <mergeCell ref="B12:E12"/>
    <mergeCell ref="B13:E13"/>
    <mergeCell ref="B14:E14"/>
    <mergeCell ref="B15:E15"/>
    <mergeCell ref="B16:E16"/>
    <mergeCell ref="B17:E17"/>
    <mergeCell ref="B18:E18"/>
    <mergeCell ref="B19:E19"/>
    <mergeCell ref="A20:E20"/>
    <mergeCell ref="B10:E10"/>
    <mergeCell ref="A5:G5"/>
    <mergeCell ref="A6:E6"/>
    <mergeCell ref="B7:E7"/>
    <mergeCell ref="B8:E8"/>
    <mergeCell ref="B9:E9"/>
  </mergeCells>
  <phoneticPr fontId="128" type="noConversion"/>
  <pageMargins left="0.23622047244094491" right="0.23622047244094491" top="0.37" bottom="0.17" header="0.31496062992125984" footer="0.17"/>
  <pageSetup paperSize="9" scale="67" orientation="landscape" horizontalDpi="1200" verticalDpi="1200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S50"/>
  <sheetViews>
    <sheetView zoomScale="80" zoomScaleNormal="80" zoomScaleSheetLayoutView="71" workbookViewId="0">
      <selection activeCell="L47" sqref="L47:L49"/>
    </sheetView>
  </sheetViews>
  <sheetFormatPr defaultColWidth="11.42578125" defaultRowHeight="12.75" x14ac:dyDescent="0.2"/>
  <cols>
    <col min="6" max="6" width="19.42578125" customWidth="1"/>
    <col min="7" max="7" width="31.5703125" customWidth="1"/>
    <col min="17" max="17" width="7.42578125" customWidth="1"/>
    <col min="19" max="19" width="7.7109375" customWidth="1"/>
  </cols>
  <sheetData>
    <row r="1" spans="1:19" ht="30" x14ac:dyDescent="0.45">
      <c r="A1" s="270"/>
      <c r="B1" s="270"/>
      <c r="C1" s="270"/>
      <c r="D1" s="270"/>
      <c r="E1" s="270"/>
      <c r="F1" s="271" t="s">
        <v>467</v>
      </c>
      <c r="G1" s="271"/>
      <c r="H1" s="270"/>
      <c r="I1" s="270"/>
      <c r="J1" s="270"/>
      <c r="K1" s="271"/>
      <c r="L1" s="270"/>
      <c r="M1" s="270"/>
      <c r="N1" s="270"/>
      <c r="O1" s="270"/>
      <c r="P1" s="270"/>
      <c r="Q1" s="270"/>
      <c r="R1" s="270"/>
      <c r="S1" s="270"/>
    </row>
    <row r="2" spans="1:19" ht="20.25" x14ac:dyDescent="0.3">
      <c r="A2" s="543" t="s">
        <v>502</v>
      </c>
      <c r="B2" s="310"/>
      <c r="C2" s="356" t="s">
        <v>45</v>
      </c>
      <c r="D2" s="310"/>
      <c r="E2" s="310"/>
      <c r="F2" s="310"/>
      <c r="G2" s="310"/>
      <c r="H2" s="356" t="s">
        <v>126</v>
      </c>
      <c r="I2" s="356"/>
      <c r="J2" s="356"/>
      <c r="K2" s="310"/>
      <c r="L2" s="310"/>
      <c r="M2" s="310"/>
      <c r="N2" s="356" t="s">
        <v>73</v>
      </c>
      <c r="O2" s="356"/>
      <c r="P2" s="310"/>
      <c r="Q2" s="310"/>
      <c r="R2" s="356" t="s">
        <v>23</v>
      </c>
      <c r="S2" s="357"/>
    </row>
    <row r="3" spans="1:19" ht="21" x14ac:dyDescent="0.3">
      <c r="A3" s="556" t="s">
        <v>503</v>
      </c>
    </row>
    <row r="6" spans="1:19" ht="19.5" x14ac:dyDescent="0.2">
      <c r="B6" s="1658" t="s">
        <v>120</v>
      </c>
      <c r="C6" s="1658"/>
      <c r="D6" s="1658"/>
      <c r="E6" s="1658"/>
      <c r="F6" s="1658"/>
      <c r="G6" s="1658"/>
      <c r="H6" s="1658"/>
      <c r="I6" s="377"/>
      <c r="J6" s="377"/>
      <c r="K6" s="1670"/>
      <c r="L6" s="1670"/>
      <c r="M6" s="1670"/>
      <c r="N6" s="1670"/>
      <c r="O6" s="1670"/>
      <c r="P6" s="1670"/>
    </row>
    <row r="7" spans="1:19" ht="21" x14ac:dyDescent="0.2">
      <c r="B7" s="1659" t="s">
        <v>192</v>
      </c>
      <c r="C7" s="1660"/>
      <c r="D7" s="1660"/>
      <c r="E7" s="1660"/>
      <c r="F7" s="1661"/>
      <c r="G7" s="560"/>
      <c r="H7" s="361" t="s">
        <v>113</v>
      </c>
      <c r="I7" s="378" t="s">
        <v>322</v>
      </c>
      <c r="J7" s="378" t="s">
        <v>323</v>
      </c>
      <c r="K7" s="378" t="s">
        <v>121</v>
      </c>
      <c r="L7" s="379" t="s">
        <v>122</v>
      </c>
      <c r="M7" s="380" t="s">
        <v>123</v>
      </c>
      <c r="N7" s="381" t="s">
        <v>124</v>
      </c>
      <c r="O7" s="382" t="s">
        <v>188</v>
      </c>
      <c r="P7" s="382" t="s">
        <v>324</v>
      </c>
    </row>
    <row r="8" spans="1:19" ht="18.75" x14ac:dyDescent="0.2">
      <c r="B8" s="1654" t="s">
        <v>127</v>
      </c>
      <c r="C8" s="1655"/>
      <c r="D8" s="1655"/>
      <c r="E8" s="1655"/>
      <c r="F8" s="1656"/>
      <c r="G8" s="552"/>
      <c r="H8" s="320"/>
      <c r="I8" s="609"/>
      <c r="J8" s="609"/>
      <c r="K8" s="609"/>
      <c r="L8" s="610"/>
      <c r="M8" s="609"/>
      <c r="N8" s="611"/>
      <c r="O8" s="612"/>
      <c r="P8" s="612"/>
    </row>
    <row r="9" spans="1:19" ht="19.5" x14ac:dyDescent="0.2">
      <c r="B9" s="367" t="s">
        <v>128</v>
      </c>
      <c r="C9" s="1651" t="s">
        <v>353</v>
      </c>
      <c r="D9" s="1652"/>
      <c r="E9" s="1652"/>
      <c r="F9" s="1653"/>
      <c r="G9" s="590" t="s">
        <v>516</v>
      </c>
      <c r="H9" s="313" t="s">
        <v>117</v>
      </c>
      <c r="I9" s="634">
        <f>J9-1.8</f>
        <v>36.325460000000007</v>
      </c>
      <c r="J9" s="634">
        <f>K9-1.8</f>
        <v>38.125460000000004</v>
      </c>
      <c r="K9" s="635">
        <f>L9-1.8</f>
        <v>39.925460000000001</v>
      </c>
      <c r="L9" s="613">
        <v>41.725459999999998</v>
      </c>
      <c r="M9" s="635">
        <f>L9+1.8</f>
        <v>43.525459999999995</v>
      </c>
      <c r="N9" s="635">
        <f t="shared" ref="N9:P9" si="0">M9+1.8</f>
        <v>45.325459999999993</v>
      </c>
      <c r="O9" s="635">
        <f t="shared" si="0"/>
        <v>47.12545999999999</v>
      </c>
      <c r="P9" s="635">
        <f t="shared" si="0"/>
        <v>48.925459999999987</v>
      </c>
    </row>
    <row r="10" spans="1:19" ht="19.5" x14ac:dyDescent="0.2">
      <c r="B10" s="367" t="s">
        <v>129</v>
      </c>
      <c r="C10" s="1651" t="s">
        <v>130</v>
      </c>
      <c r="D10" s="1652"/>
      <c r="E10" s="1652"/>
      <c r="F10" s="1653"/>
      <c r="G10" s="591" t="s">
        <v>508</v>
      </c>
      <c r="H10" s="313" t="s">
        <v>116</v>
      </c>
      <c r="I10" s="636">
        <f>SUM(L10-9)</f>
        <v>50.198860000000003</v>
      </c>
      <c r="J10" s="637">
        <f>SUM(L10-6)</f>
        <v>53.198860000000003</v>
      </c>
      <c r="K10" s="638">
        <f>SUM(L10-3)</f>
        <v>56.198860000000003</v>
      </c>
      <c r="L10" s="613">
        <v>59.198860000000003</v>
      </c>
      <c r="M10" s="638">
        <f>SUM(L10+3)</f>
        <v>62.198860000000003</v>
      </c>
      <c r="N10" s="639">
        <f t="shared" ref="N10:P13" si="1">SUM(M10+3)</f>
        <v>65.198859999999996</v>
      </c>
      <c r="O10" s="639">
        <f t="shared" si="1"/>
        <v>68.198859999999996</v>
      </c>
      <c r="P10" s="639">
        <f t="shared" si="1"/>
        <v>71.198859999999996</v>
      </c>
    </row>
    <row r="11" spans="1:19" ht="19.5" x14ac:dyDescent="0.2">
      <c r="B11" s="370" t="s">
        <v>131</v>
      </c>
      <c r="C11" s="1651" t="s">
        <v>354</v>
      </c>
      <c r="D11" s="1652"/>
      <c r="E11" s="1652"/>
      <c r="F11" s="1653"/>
      <c r="G11" s="590" t="s">
        <v>517</v>
      </c>
      <c r="H11" s="313" t="s">
        <v>116</v>
      </c>
      <c r="I11" s="636">
        <f>SUM(L11-9)</f>
        <v>48.871939999999995</v>
      </c>
      <c r="J11" s="637">
        <f>SUM(L11-6)</f>
        <v>51.871939999999995</v>
      </c>
      <c r="K11" s="638">
        <f>SUM(L11-3)</f>
        <v>54.871939999999995</v>
      </c>
      <c r="L11" s="613">
        <v>57.871939999999995</v>
      </c>
      <c r="M11" s="638">
        <f>SUM(L11+3)</f>
        <v>60.871939999999995</v>
      </c>
      <c r="N11" s="639">
        <f t="shared" si="1"/>
        <v>63.871939999999995</v>
      </c>
      <c r="O11" s="639">
        <f t="shared" si="1"/>
        <v>66.871939999999995</v>
      </c>
      <c r="P11" s="639">
        <f t="shared" si="1"/>
        <v>69.871939999999995</v>
      </c>
    </row>
    <row r="12" spans="1:19" ht="19.5" hidden="1" x14ac:dyDescent="0.2">
      <c r="B12" s="370" t="s">
        <v>118</v>
      </c>
      <c r="C12" s="1651" t="s">
        <v>132</v>
      </c>
      <c r="D12" s="1652"/>
      <c r="E12" s="1652"/>
      <c r="F12" s="1653"/>
      <c r="G12" s="590" t="s">
        <v>509</v>
      </c>
      <c r="H12" s="313" t="s">
        <v>116</v>
      </c>
      <c r="I12" s="636">
        <f>SUM(L12-9)</f>
        <v>-9</v>
      </c>
      <c r="J12" s="637">
        <f>SUM(L12-6)</f>
        <v>-6</v>
      </c>
      <c r="K12" s="638">
        <f>SUM(L12-3)</f>
        <v>-3</v>
      </c>
      <c r="L12" s="613"/>
      <c r="M12" s="638">
        <f>SUM(L12+3)</f>
        <v>3</v>
      </c>
      <c r="N12" s="639">
        <f t="shared" si="1"/>
        <v>6</v>
      </c>
      <c r="O12" s="639">
        <f t="shared" si="1"/>
        <v>9</v>
      </c>
      <c r="P12" s="639">
        <f t="shared" si="1"/>
        <v>12</v>
      </c>
    </row>
    <row r="13" spans="1:19" ht="19.5" x14ac:dyDescent="0.2">
      <c r="B13" s="370" t="s">
        <v>119</v>
      </c>
      <c r="C13" s="1651" t="s">
        <v>554</v>
      </c>
      <c r="D13" s="1652"/>
      <c r="E13" s="1652"/>
      <c r="F13" s="1653"/>
      <c r="G13" s="590" t="s">
        <v>509</v>
      </c>
      <c r="H13" s="313" t="s">
        <v>116</v>
      </c>
      <c r="I13" s="636">
        <f>SUM(L13-9)</f>
        <v>48.366259999999997</v>
      </c>
      <c r="J13" s="637">
        <f>SUM(L13-6)</f>
        <v>51.366259999999997</v>
      </c>
      <c r="K13" s="638">
        <f>SUM(L13-3)</f>
        <v>54.366259999999997</v>
      </c>
      <c r="L13" s="613">
        <v>57.366259999999997</v>
      </c>
      <c r="M13" s="638">
        <f>SUM(L13+3)</f>
        <v>60.366259999999997</v>
      </c>
      <c r="N13" s="639">
        <f t="shared" si="1"/>
        <v>63.366259999999997</v>
      </c>
      <c r="O13" s="639">
        <f t="shared" si="1"/>
        <v>66.366259999999997</v>
      </c>
      <c r="P13" s="639">
        <f t="shared" si="1"/>
        <v>69.366259999999997</v>
      </c>
    </row>
    <row r="14" spans="1:19" ht="19.5" hidden="1" x14ac:dyDescent="0.2">
      <c r="B14" s="370" t="s">
        <v>182</v>
      </c>
      <c r="C14" s="1651" t="s">
        <v>193</v>
      </c>
      <c r="D14" s="1652"/>
      <c r="E14" s="1652"/>
      <c r="F14" s="1653"/>
      <c r="G14" s="590" t="s">
        <v>510</v>
      </c>
      <c r="H14" s="313" t="s">
        <v>116</v>
      </c>
      <c r="I14" s="634">
        <f>L14-4</f>
        <v>-4</v>
      </c>
      <c r="J14" s="634">
        <f>L14-2</f>
        <v>-2</v>
      </c>
      <c r="K14" s="635">
        <f>SUM(L14)</f>
        <v>0</v>
      </c>
      <c r="L14" s="613">
        <v>0</v>
      </c>
      <c r="M14" s="635">
        <f>L14</f>
        <v>0</v>
      </c>
      <c r="N14" s="635">
        <f>SUM(L14+2)</f>
        <v>2</v>
      </c>
      <c r="O14" s="635">
        <f>L14+4</f>
        <v>4</v>
      </c>
      <c r="P14" s="635">
        <f>L14+6</f>
        <v>6</v>
      </c>
    </row>
    <row r="15" spans="1:19" ht="19.5" x14ac:dyDescent="0.2">
      <c r="B15" s="370" t="s">
        <v>134</v>
      </c>
      <c r="C15" s="1651" t="s">
        <v>135</v>
      </c>
      <c r="D15" s="1652"/>
      <c r="E15" s="1652"/>
      <c r="F15" s="1653"/>
      <c r="G15" s="591" t="s">
        <v>511</v>
      </c>
      <c r="H15" s="313" t="s">
        <v>116</v>
      </c>
      <c r="I15" s="634">
        <f>L15-4</f>
        <v>69.649069999999995</v>
      </c>
      <c r="J15" s="634">
        <f>L15-2</f>
        <v>71.649069999999995</v>
      </c>
      <c r="K15" s="635">
        <f>SUM(L15)</f>
        <v>73.649069999999995</v>
      </c>
      <c r="L15" s="613">
        <v>73.649069999999995</v>
      </c>
      <c r="M15" s="635">
        <f>L15</f>
        <v>73.649069999999995</v>
      </c>
      <c r="N15" s="635">
        <f>SUM(L15+2)</f>
        <v>75.649069999999995</v>
      </c>
      <c r="O15" s="635">
        <f>L15+4</f>
        <v>77.649069999999995</v>
      </c>
      <c r="P15" s="635">
        <f>L15+6</f>
        <v>79.649069999999995</v>
      </c>
    </row>
    <row r="16" spans="1:19" ht="19.5" x14ac:dyDescent="0.2">
      <c r="B16" s="370" t="s">
        <v>136</v>
      </c>
      <c r="C16" s="1651" t="s">
        <v>137</v>
      </c>
      <c r="D16" s="1652"/>
      <c r="E16" s="1652"/>
      <c r="F16" s="1653"/>
      <c r="G16" s="590" t="s">
        <v>512</v>
      </c>
      <c r="H16" s="313" t="s">
        <v>117</v>
      </c>
      <c r="I16" s="638">
        <f t="shared" ref="I16:J16" si="2">SUM(J16-0.45)</f>
        <v>13.791000000000002</v>
      </c>
      <c r="J16" s="638">
        <f t="shared" si="2"/>
        <v>14.241000000000001</v>
      </c>
      <c r="K16" s="638">
        <f>SUM(L16-0.45)</f>
        <v>14.691000000000001</v>
      </c>
      <c r="L16" s="613">
        <v>15.141</v>
      </c>
      <c r="M16" s="638">
        <f>SUM(L16+0.45)</f>
        <v>15.590999999999999</v>
      </c>
      <c r="N16" s="638">
        <f t="shared" ref="N16:P16" si="3">SUM(M16+0.45)</f>
        <v>16.041</v>
      </c>
      <c r="O16" s="638">
        <f t="shared" si="3"/>
        <v>16.491</v>
      </c>
      <c r="P16" s="638">
        <f t="shared" si="3"/>
        <v>16.940999999999999</v>
      </c>
    </row>
    <row r="17" spans="2:16" ht="19.5" x14ac:dyDescent="0.2">
      <c r="B17" s="370" t="s">
        <v>138</v>
      </c>
      <c r="C17" s="1651" t="s">
        <v>194</v>
      </c>
      <c r="D17" s="1652"/>
      <c r="E17" s="1652"/>
      <c r="F17" s="1653"/>
      <c r="G17" s="591" t="s">
        <v>513</v>
      </c>
      <c r="H17" s="483" t="s">
        <v>117</v>
      </c>
      <c r="I17" s="637">
        <f>SUM(L17-3)</f>
        <v>22.326140000000002</v>
      </c>
      <c r="J17" s="637">
        <f>SUM(L17-2)</f>
        <v>23.326140000000002</v>
      </c>
      <c r="K17" s="638">
        <f>SUM(L17-1)</f>
        <v>24.326140000000002</v>
      </c>
      <c r="L17" s="613">
        <v>25.326140000000002</v>
      </c>
      <c r="M17" s="638">
        <f>SUM(L17+1)</f>
        <v>26.326140000000002</v>
      </c>
      <c r="N17" s="638">
        <f t="shared" ref="N17:P17" si="4">SUM(L17+2)</f>
        <v>27.326140000000002</v>
      </c>
      <c r="O17" s="639">
        <f t="shared" si="4"/>
        <v>28.326140000000002</v>
      </c>
      <c r="P17" s="639">
        <f t="shared" si="4"/>
        <v>29.326140000000002</v>
      </c>
    </row>
    <row r="18" spans="2:16" ht="19.5" x14ac:dyDescent="0.2">
      <c r="B18" s="370" t="s">
        <v>139</v>
      </c>
      <c r="C18" s="1651" t="s">
        <v>355</v>
      </c>
      <c r="D18" s="1652"/>
      <c r="E18" s="1652"/>
      <c r="F18" s="1653"/>
      <c r="G18" s="591" t="s">
        <v>521</v>
      </c>
      <c r="H18" s="313" t="s">
        <v>117</v>
      </c>
      <c r="I18" s="637">
        <f>SUM(L18-2.25)</f>
        <v>16.46996</v>
      </c>
      <c r="J18" s="637">
        <f>SUM(L18-1.5)</f>
        <v>17.21996</v>
      </c>
      <c r="K18" s="638">
        <f>SUM(L18-0.75)</f>
        <v>17.96996</v>
      </c>
      <c r="L18" s="613">
        <v>18.71996</v>
      </c>
      <c r="M18" s="638">
        <f>SUM(L18+0.75)</f>
        <v>19.46996</v>
      </c>
      <c r="N18" s="638">
        <f>SUM(L18+1.5)</f>
        <v>20.21996</v>
      </c>
      <c r="O18" s="639">
        <f>SUM(M18+1.5)</f>
        <v>20.96996</v>
      </c>
      <c r="P18" s="639">
        <f>SUM(N18+1.5)</f>
        <v>21.71996</v>
      </c>
    </row>
    <row r="19" spans="2:16" ht="19.5" hidden="1" x14ac:dyDescent="0.2">
      <c r="B19" s="370" t="s">
        <v>140</v>
      </c>
      <c r="C19" s="1651" t="s">
        <v>141</v>
      </c>
      <c r="D19" s="1652"/>
      <c r="E19" s="1652"/>
      <c r="F19" s="1653"/>
      <c r="G19" s="590" t="s">
        <v>514</v>
      </c>
      <c r="H19" s="313" t="s">
        <v>117</v>
      </c>
      <c r="I19" s="635">
        <f t="shared" ref="I19:J20" si="5">SUM(J19-0.6)</f>
        <v>-1.7999999999999998</v>
      </c>
      <c r="J19" s="635">
        <f t="shared" si="5"/>
        <v>-1.2</v>
      </c>
      <c r="K19" s="635">
        <f>SUM(L19-0.6)</f>
        <v>-0.6</v>
      </c>
      <c r="L19" s="613"/>
      <c r="M19" s="635">
        <f>SUM(L19+0.6)</f>
        <v>0.6</v>
      </c>
      <c r="N19" s="635">
        <f t="shared" ref="N19:P20" si="6">SUM(M19+0.6)</f>
        <v>1.2</v>
      </c>
      <c r="O19" s="635">
        <f t="shared" si="6"/>
        <v>1.7999999999999998</v>
      </c>
      <c r="P19" s="635">
        <f t="shared" si="6"/>
        <v>2.4</v>
      </c>
    </row>
    <row r="20" spans="2:16" ht="19.5" x14ac:dyDescent="0.2">
      <c r="B20" s="370" t="s">
        <v>142</v>
      </c>
      <c r="C20" s="1651" t="s">
        <v>555</v>
      </c>
      <c r="D20" s="1652"/>
      <c r="E20" s="1652"/>
      <c r="F20" s="1653"/>
      <c r="G20" s="590" t="s">
        <v>514</v>
      </c>
      <c r="H20" s="313" t="s">
        <v>117</v>
      </c>
      <c r="I20" s="635">
        <f t="shared" si="5"/>
        <v>13.7575</v>
      </c>
      <c r="J20" s="635">
        <f t="shared" si="5"/>
        <v>14.3575</v>
      </c>
      <c r="K20" s="635">
        <f>SUM(L20-0.6)</f>
        <v>14.9575</v>
      </c>
      <c r="L20" s="613">
        <v>15.557499999999999</v>
      </c>
      <c r="M20" s="635">
        <f>SUM(L20+0.6)</f>
        <v>16.157499999999999</v>
      </c>
      <c r="N20" s="635">
        <f t="shared" si="6"/>
        <v>16.7575</v>
      </c>
      <c r="O20" s="635">
        <f t="shared" si="6"/>
        <v>17.357500000000002</v>
      </c>
      <c r="P20" s="635">
        <f t="shared" si="6"/>
        <v>17.957500000000003</v>
      </c>
    </row>
    <row r="21" spans="2:16" ht="19.5" x14ac:dyDescent="0.2">
      <c r="B21" s="370" t="s">
        <v>144</v>
      </c>
      <c r="C21" s="1651" t="s">
        <v>145</v>
      </c>
      <c r="D21" s="1652"/>
      <c r="E21" s="1652"/>
      <c r="F21" s="1653"/>
      <c r="G21" s="591" t="s">
        <v>515</v>
      </c>
      <c r="H21" s="313" t="s">
        <v>116</v>
      </c>
      <c r="I21" s="635">
        <f t="shared" ref="I21:J21" si="7">SUM(J21-1.25)</f>
        <v>79.569600000000008</v>
      </c>
      <c r="J21" s="635">
        <f t="shared" si="7"/>
        <v>80.819600000000008</v>
      </c>
      <c r="K21" s="635">
        <f>SUM(L21-1.25)</f>
        <v>82.069600000000008</v>
      </c>
      <c r="L21" s="613">
        <v>83.319600000000008</v>
      </c>
      <c r="M21" s="635">
        <f>SUM(L21+1.25)</f>
        <v>84.569600000000008</v>
      </c>
      <c r="N21" s="635">
        <f t="shared" ref="N21:P21" si="8">SUM(M21+1.25)</f>
        <v>85.819600000000008</v>
      </c>
      <c r="O21" s="635">
        <f t="shared" si="8"/>
        <v>87.069600000000008</v>
      </c>
      <c r="P21" s="635">
        <f t="shared" si="8"/>
        <v>88.319600000000008</v>
      </c>
    </row>
    <row r="22" spans="2:16" ht="18.75" x14ac:dyDescent="0.2">
      <c r="B22" s="1654" t="s">
        <v>146</v>
      </c>
      <c r="C22" s="1655"/>
      <c r="D22" s="1655"/>
      <c r="E22" s="1655"/>
      <c r="F22" s="1656"/>
      <c r="G22" s="552"/>
      <c r="H22" s="320"/>
      <c r="I22" s="617"/>
      <c r="J22" s="617"/>
      <c r="K22" s="617"/>
      <c r="L22" s="612"/>
      <c r="M22" s="617"/>
      <c r="N22" s="618"/>
      <c r="O22" s="619"/>
      <c r="P22" s="619"/>
    </row>
    <row r="23" spans="2:16" ht="19.5" x14ac:dyDescent="0.2">
      <c r="B23" s="370" t="s">
        <v>147</v>
      </c>
      <c r="C23" s="1651" t="s">
        <v>356</v>
      </c>
      <c r="D23" s="1652"/>
      <c r="E23" s="1652"/>
      <c r="F23" s="1653"/>
      <c r="G23" s="592" t="s">
        <v>525</v>
      </c>
      <c r="H23" s="313" t="s">
        <v>117</v>
      </c>
      <c r="I23" s="634">
        <f>J23-1.8</f>
        <v>38.578480000000006</v>
      </c>
      <c r="J23" s="634">
        <f>K23-1.8</f>
        <v>40.378480000000003</v>
      </c>
      <c r="K23" s="635">
        <f>L23-1.8</f>
        <v>42.17848</v>
      </c>
      <c r="L23" s="613">
        <v>43.978479999999998</v>
      </c>
      <c r="M23" s="635">
        <f>L23+1.8</f>
        <v>45.778479999999995</v>
      </c>
      <c r="N23" s="635">
        <f t="shared" ref="N23:P23" si="9">M23+1.8</f>
        <v>47.578479999999992</v>
      </c>
      <c r="O23" s="635">
        <f t="shared" si="9"/>
        <v>49.378479999999989</v>
      </c>
      <c r="P23" s="635">
        <f t="shared" si="9"/>
        <v>51.178479999999986</v>
      </c>
    </row>
    <row r="24" spans="2:16" ht="19.5" x14ac:dyDescent="0.2">
      <c r="B24" s="370" t="s">
        <v>121</v>
      </c>
      <c r="C24" s="1651" t="s">
        <v>148</v>
      </c>
      <c r="D24" s="1652"/>
      <c r="E24" s="1652"/>
      <c r="F24" s="1653"/>
      <c r="G24" s="593" t="s">
        <v>524</v>
      </c>
      <c r="H24" s="313" t="s">
        <v>116</v>
      </c>
      <c r="I24" s="634">
        <f>L24-4</f>
        <v>69.816540000000003</v>
      </c>
      <c r="J24" s="634">
        <f>L24-2</f>
        <v>71.816540000000003</v>
      </c>
      <c r="K24" s="635">
        <f>SUM(L24)</f>
        <v>73.816540000000003</v>
      </c>
      <c r="L24" s="613">
        <v>73.816540000000003</v>
      </c>
      <c r="M24" s="635">
        <f>L24</f>
        <v>73.816540000000003</v>
      </c>
      <c r="N24" s="635">
        <f>SUM(L24+2)</f>
        <v>75.816540000000003</v>
      </c>
      <c r="O24" s="635">
        <f>L24+4</f>
        <v>77.816540000000003</v>
      </c>
      <c r="P24" s="635">
        <f>L24+6</f>
        <v>79.816540000000003</v>
      </c>
    </row>
    <row r="25" spans="2:16" ht="18.75" hidden="1" x14ac:dyDescent="0.2">
      <c r="B25" s="1654" t="s">
        <v>149</v>
      </c>
      <c r="C25" s="1655"/>
      <c r="D25" s="1655"/>
      <c r="E25" s="1655"/>
      <c r="F25" s="1656"/>
      <c r="G25" s="552"/>
      <c r="H25" s="320"/>
      <c r="I25" s="617"/>
      <c r="J25" s="617"/>
      <c r="K25" s="617"/>
      <c r="L25" s="620"/>
      <c r="M25" s="617"/>
      <c r="N25" s="618"/>
      <c r="O25" s="619"/>
      <c r="P25" s="619"/>
    </row>
    <row r="26" spans="2:16" ht="19.5" hidden="1" x14ac:dyDescent="0.2">
      <c r="B26" s="370" t="s">
        <v>150</v>
      </c>
      <c r="C26" s="1651" t="s">
        <v>151</v>
      </c>
      <c r="D26" s="1652"/>
      <c r="E26" s="1652"/>
      <c r="F26" s="1653"/>
      <c r="G26" s="553"/>
      <c r="H26" s="313" t="s">
        <v>117</v>
      </c>
      <c r="I26" s="637">
        <f>SUM(K26-1)</f>
        <v>8.3000000000000007</v>
      </c>
      <c r="J26" s="637">
        <f>SUM(L26-1)</f>
        <v>8.8000000000000007</v>
      </c>
      <c r="K26" s="638">
        <f>SUM(L26-0.5)</f>
        <v>9.3000000000000007</v>
      </c>
      <c r="L26" s="613">
        <v>9.8000000000000007</v>
      </c>
      <c r="M26" s="638">
        <f>SUM(L26+0.5)</f>
        <v>10.3</v>
      </c>
      <c r="N26" s="638">
        <f>SUM(L26+1)</f>
        <v>10.8</v>
      </c>
      <c r="O26" s="639">
        <f>SUM(M26+1)</f>
        <v>11.3</v>
      </c>
      <c r="P26" s="639">
        <f>SUM(N26+1)</f>
        <v>11.8</v>
      </c>
    </row>
    <row r="27" spans="2:16" ht="19.5" hidden="1" x14ac:dyDescent="0.2">
      <c r="B27" s="370" t="s">
        <v>152</v>
      </c>
      <c r="C27" s="1651" t="s">
        <v>153</v>
      </c>
      <c r="D27" s="1652"/>
      <c r="E27" s="1652"/>
      <c r="F27" s="1653"/>
      <c r="G27" s="553"/>
      <c r="H27" s="313" t="s">
        <v>116</v>
      </c>
      <c r="I27" s="637">
        <f>SUM(L27)</f>
        <v>22.54196</v>
      </c>
      <c r="J27" s="637">
        <f>SUM(L27)</f>
        <v>22.54196</v>
      </c>
      <c r="K27" s="638">
        <f>SUM(L27)</f>
        <v>22.54196</v>
      </c>
      <c r="L27" s="613">
        <v>22.54196</v>
      </c>
      <c r="M27" s="638">
        <f>SUM(L27)</f>
        <v>22.54196</v>
      </c>
      <c r="N27" s="638">
        <f t="shared" ref="N27:P31" si="10">SUM(L27)</f>
        <v>22.54196</v>
      </c>
      <c r="O27" s="639">
        <f t="shared" si="10"/>
        <v>22.54196</v>
      </c>
      <c r="P27" s="639">
        <f t="shared" si="10"/>
        <v>22.54196</v>
      </c>
    </row>
    <row r="28" spans="2:16" ht="19.5" hidden="1" x14ac:dyDescent="0.2">
      <c r="B28" s="370" t="s">
        <v>154</v>
      </c>
      <c r="C28" s="1651" t="s">
        <v>155</v>
      </c>
      <c r="D28" s="1652"/>
      <c r="E28" s="1652"/>
      <c r="F28" s="1653"/>
      <c r="G28" s="553"/>
      <c r="H28" s="313" t="s">
        <v>117</v>
      </c>
      <c r="I28" s="637">
        <f>SUM(L28)</f>
        <v>13.722939999999999</v>
      </c>
      <c r="J28" s="637">
        <f>SUM(L28)</f>
        <v>13.722939999999999</v>
      </c>
      <c r="K28" s="638">
        <f>SUM(L28)</f>
        <v>13.722939999999999</v>
      </c>
      <c r="L28" s="613">
        <v>13.722939999999999</v>
      </c>
      <c r="M28" s="638">
        <f>SUM(L28)</f>
        <v>13.722939999999999</v>
      </c>
      <c r="N28" s="638">
        <f t="shared" si="10"/>
        <v>13.722939999999999</v>
      </c>
      <c r="O28" s="639">
        <f t="shared" si="10"/>
        <v>13.722939999999999</v>
      </c>
      <c r="P28" s="639">
        <f t="shared" si="10"/>
        <v>13.722939999999999</v>
      </c>
    </row>
    <row r="29" spans="2:16" ht="19.5" hidden="1" x14ac:dyDescent="0.2">
      <c r="B29" s="370" t="s">
        <v>156</v>
      </c>
      <c r="C29" s="1651" t="s">
        <v>157</v>
      </c>
      <c r="D29" s="1652"/>
      <c r="E29" s="1652"/>
      <c r="F29" s="1653"/>
      <c r="G29" s="553"/>
      <c r="H29" s="313" t="s">
        <v>117</v>
      </c>
      <c r="I29" s="637">
        <f>SUM(L29)</f>
        <v>17.64</v>
      </c>
      <c r="J29" s="637">
        <f>SUM(L29)</f>
        <v>17.64</v>
      </c>
      <c r="K29" s="638">
        <f>SUM(L29)</f>
        <v>17.64</v>
      </c>
      <c r="L29" s="613">
        <v>17.64</v>
      </c>
      <c r="M29" s="638">
        <f>SUM(L29)</f>
        <v>17.64</v>
      </c>
      <c r="N29" s="638">
        <f t="shared" si="10"/>
        <v>17.64</v>
      </c>
      <c r="O29" s="639">
        <f t="shared" si="10"/>
        <v>17.64</v>
      </c>
      <c r="P29" s="639">
        <f t="shared" si="10"/>
        <v>17.64</v>
      </c>
    </row>
    <row r="30" spans="2:16" ht="19.5" hidden="1" x14ac:dyDescent="0.2">
      <c r="B30" s="376" t="s">
        <v>158</v>
      </c>
      <c r="C30" s="1651" t="s">
        <v>159</v>
      </c>
      <c r="D30" s="1652"/>
      <c r="E30" s="1652"/>
      <c r="F30" s="1653"/>
      <c r="G30" s="553"/>
      <c r="H30" s="313" t="s">
        <v>160</v>
      </c>
      <c r="I30" s="637">
        <f>SUM(L30)</f>
        <v>1.9600000000000002</v>
      </c>
      <c r="J30" s="637">
        <f>SUM(L30)</f>
        <v>1.9600000000000002</v>
      </c>
      <c r="K30" s="638">
        <f>SUM(L30)</f>
        <v>1.9600000000000002</v>
      </c>
      <c r="L30" s="613">
        <v>1.9600000000000002</v>
      </c>
      <c r="M30" s="638">
        <f>SUM(L30)</f>
        <v>1.9600000000000002</v>
      </c>
      <c r="N30" s="638">
        <f t="shared" si="10"/>
        <v>1.9600000000000002</v>
      </c>
      <c r="O30" s="639">
        <f t="shared" si="10"/>
        <v>1.9600000000000002</v>
      </c>
      <c r="P30" s="639">
        <f t="shared" si="10"/>
        <v>1.9600000000000002</v>
      </c>
    </row>
    <row r="31" spans="2:16" ht="19.5" hidden="1" x14ac:dyDescent="0.2">
      <c r="B31" s="370" t="s">
        <v>161</v>
      </c>
      <c r="C31" s="1651" t="s">
        <v>162</v>
      </c>
      <c r="D31" s="1652"/>
      <c r="E31" s="1652"/>
      <c r="F31" s="1653"/>
      <c r="G31" s="553"/>
      <c r="H31" s="313" t="s">
        <v>160</v>
      </c>
      <c r="I31" s="637">
        <f>SUM(L31)</f>
        <v>6.3699999999999992</v>
      </c>
      <c r="J31" s="637">
        <f>SUM(L31)</f>
        <v>6.3699999999999992</v>
      </c>
      <c r="K31" s="638">
        <f>SUM(L31)</f>
        <v>6.3699999999999992</v>
      </c>
      <c r="L31" s="613">
        <v>6.3699999999999992</v>
      </c>
      <c r="M31" s="638">
        <f>SUM(L31)</f>
        <v>6.3699999999999992</v>
      </c>
      <c r="N31" s="638">
        <f t="shared" si="10"/>
        <v>6.3699999999999992</v>
      </c>
      <c r="O31" s="639">
        <f t="shared" si="10"/>
        <v>6.3699999999999992</v>
      </c>
      <c r="P31" s="639">
        <f t="shared" si="10"/>
        <v>6.3699999999999992</v>
      </c>
    </row>
    <row r="32" spans="2:16" ht="18.75" x14ac:dyDescent="0.2">
      <c r="B32" s="1654" t="s">
        <v>163</v>
      </c>
      <c r="C32" s="1655"/>
      <c r="D32" s="1655"/>
      <c r="E32" s="1655"/>
      <c r="F32" s="1656"/>
      <c r="G32" s="552"/>
      <c r="H32" s="320"/>
      <c r="I32" s="617"/>
      <c r="J32" s="617"/>
      <c r="K32" s="617"/>
      <c r="L32" s="620"/>
      <c r="M32" s="617"/>
      <c r="N32" s="618"/>
      <c r="O32" s="619"/>
      <c r="P32" s="619"/>
    </row>
    <row r="33" spans="2:17" ht="19.5" hidden="1" x14ac:dyDescent="0.2">
      <c r="B33" s="370" t="s">
        <v>183</v>
      </c>
      <c r="C33" s="1651" t="s">
        <v>184</v>
      </c>
      <c r="D33" s="1652"/>
      <c r="E33" s="1652"/>
      <c r="F33" s="1653"/>
      <c r="G33" s="623"/>
      <c r="H33" s="323" t="s">
        <v>116</v>
      </c>
      <c r="I33" s="640"/>
      <c r="J33" s="640"/>
      <c r="K33" s="640"/>
      <c r="L33" s="613"/>
      <c r="M33" s="640"/>
      <c r="N33" s="640"/>
      <c r="O33" s="640"/>
      <c r="P33" s="640"/>
    </row>
    <row r="34" spans="2:17" ht="19.5" hidden="1" x14ac:dyDescent="0.2">
      <c r="B34" s="370" t="s">
        <v>185</v>
      </c>
      <c r="C34" s="1651" t="s">
        <v>186</v>
      </c>
      <c r="D34" s="1652"/>
      <c r="E34" s="1652"/>
      <c r="F34" s="1653"/>
      <c r="G34" s="623"/>
      <c r="H34" s="323" t="s">
        <v>116</v>
      </c>
      <c r="I34" s="640"/>
      <c r="J34" s="640"/>
      <c r="K34" s="640"/>
      <c r="L34" s="613"/>
      <c r="M34" s="640"/>
      <c r="N34" s="640"/>
      <c r="O34" s="640"/>
      <c r="P34" s="640"/>
    </row>
    <row r="35" spans="2:17" ht="19.5" x14ac:dyDescent="0.2">
      <c r="B35" s="370" t="s">
        <v>164</v>
      </c>
      <c r="C35" s="1651" t="s">
        <v>165</v>
      </c>
      <c r="D35" s="1652"/>
      <c r="E35" s="1652"/>
      <c r="F35" s="1653"/>
      <c r="G35" s="591" t="s">
        <v>526</v>
      </c>
      <c r="H35" s="323" t="s">
        <v>116</v>
      </c>
      <c r="I35" s="634">
        <f>SUM(L35-4.5)</f>
        <v>50.602459999999994</v>
      </c>
      <c r="J35" s="634">
        <f>SUM(L35-3)</f>
        <v>52.102459999999994</v>
      </c>
      <c r="K35" s="635">
        <f>SUM(L35-1.5)</f>
        <v>53.602459999999994</v>
      </c>
      <c r="L35" s="613">
        <v>55.102459999999994</v>
      </c>
      <c r="M35" s="635">
        <f>SUM(L35+1.5)</f>
        <v>56.602459999999994</v>
      </c>
      <c r="N35" s="635">
        <f>SUM(L35+3)</f>
        <v>58.102459999999994</v>
      </c>
      <c r="O35" s="635">
        <f>SUM(L35+4.5)</f>
        <v>59.602459999999994</v>
      </c>
      <c r="P35" s="635">
        <f>SUM(L35+6)</f>
        <v>61.102459999999994</v>
      </c>
    </row>
    <row r="36" spans="2:17" ht="19.5" x14ac:dyDescent="0.2">
      <c r="B36" s="370" t="s">
        <v>166</v>
      </c>
      <c r="C36" s="1651" t="s">
        <v>167</v>
      </c>
      <c r="D36" s="1652"/>
      <c r="E36" s="1652"/>
      <c r="F36" s="1653"/>
      <c r="G36" s="591" t="s">
        <v>527</v>
      </c>
      <c r="H36" s="323" t="s">
        <v>116</v>
      </c>
      <c r="I36" s="634">
        <f>SUM(L36-4.5)</f>
        <v>58.846219999999995</v>
      </c>
      <c r="J36" s="634">
        <f>SUM(L36-3)</f>
        <v>60.346219999999995</v>
      </c>
      <c r="K36" s="635">
        <f>SUM(L36-1.5)</f>
        <v>61.846219999999995</v>
      </c>
      <c r="L36" s="613">
        <v>63.346219999999995</v>
      </c>
      <c r="M36" s="635">
        <f>SUM(L36+1.5)</f>
        <v>64.846219999999988</v>
      </c>
      <c r="N36" s="635">
        <f>SUM(L36+3)</f>
        <v>66.346219999999988</v>
      </c>
      <c r="O36" s="635">
        <f>SUM(L36+4.5)</f>
        <v>67.846219999999988</v>
      </c>
      <c r="P36" s="635">
        <f>SUM(L36+6)</f>
        <v>69.346219999999988</v>
      </c>
    </row>
    <row r="37" spans="2:17" ht="19.5" x14ac:dyDescent="0.2">
      <c r="B37" s="370" t="s">
        <v>168</v>
      </c>
      <c r="C37" s="1651" t="s">
        <v>169</v>
      </c>
      <c r="D37" s="1652"/>
      <c r="E37" s="1652"/>
      <c r="F37" s="1653"/>
      <c r="G37" s="591" t="s">
        <v>528</v>
      </c>
      <c r="H37" s="323" t="s">
        <v>117</v>
      </c>
      <c r="I37" s="636">
        <f>SUM(K37)</f>
        <v>11.27</v>
      </c>
      <c r="J37" s="636">
        <f>SUM(L37)</f>
        <v>11.27</v>
      </c>
      <c r="K37" s="639">
        <f>SUM(L37)</f>
        <v>11.27</v>
      </c>
      <c r="L37" s="613">
        <v>11.27</v>
      </c>
      <c r="M37" s="639">
        <f>SUM(L37)</f>
        <v>11.27</v>
      </c>
      <c r="N37" s="639">
        <f t="shared" ref="N37:P38" si="11">SUM(L37)</f>
        <v>11.27</v>
      </c>
      <c r="O37" s="639">
        <f t="shared" si="11"/>
        <v>11.27</v>
      </c>
      <c r="P37" s="639">
        <f t="shared" si="11"/>
        <v>11.27</v>
      </c>
    </row>
    <row r="38" spans="2:17" ht="19.5" x14ac:dyDescent="0.2">
      <c r="B38" s="370" t="s">
        <v>170</v>
      </c>
      <c r="C38" s="1651" t="s">
        <v>171</v>
      </c>
      <c r="D38" s="1652"/>
      <c r="E38" s="1652"/>
      <c r="F38" s="1653"/>
      <c r="G38" s="590" t="s">
        <v>529</v>
      </c>
      <c r="H38" s="323" t="s">
        <v>117</v>
      </c>
      <c r="I38" s="637">
        <f>SUM(K38)</f>
        <v>11.81292</v>
      </c>
      <c r="J38" s="637">
        <f>SUM(L38)</f>
        <v>11.81292</v>
      </c>
      <c r="K38" s="638">
        <f>SUM(L38)</f>
        <v>11.81292</v>
      </c>
      <c r="L38" s="613">
        <v>11.81292</v>
      </c>
      <c r="M38" s="638">
        <f>SUM(L38)</f>
        <v>11.81292</v>
      </c>
      <c r="N38" s="638">
        <f t="shared" si="11"/>
        <v>11.81292</v>
      </c>
      <c r="O38" s="639">
        <f t="shared" si="11"/>
        <v>11.81292</v>
      </c>
      <c r="P38" s="639">
        <f t="shared" si="11"/>
        <v>11.81292</v>
      </c>
    </row>
    <row r="39" spans="2:17" ht="18.75" x14ac:dyDescent="0.2">
      <c r="B39" s="1654" t="s">
        <v>172</v>
      </c>
      <c r="C39" s="1655"/>
      <c r="D39" s="1655"/>
      <c r="E39" s="1655"/>
      <c r="F39" s="1656"/>
      <c r="G39" s="552"/>
      <c r="H39" s="320"/>
      <c r="I39" s="617"/>
      <c r="J39" s="617"/>
      <c r="K39" s="617"/>
      <c r="L39" s="620"/>
      <c r="M39" s="617"/>
      <c r="N39" s="618"/>
      <c r="O39" s="619"/>
      <c r="P39" s="619"/>
    </row>
    <row r="40" spans="2:17" ht="19.5" x14ac:dyDescent="0.2">
      <c r="B40" s="370" t="s">
        <v>173</v>
      </c>
      <c r="C40" s="1648" t="s">
        <v>174</v>
      </c>
      <c r="D40" s="1649"/>
      <c r="E40" s="1649"/>
      <c r="F40" s="1650"/>
      <c r="G40" s="590" t="s">
        <v>530</v>
      </c>
      <c r="H40" s="323" t="s">
        <v>116</v>
      </c>
      <c r="I40" s="634">
        <f>SUM(L40-1.8)</f>
        <v>49.056120000000007</v>
      </c>
      <c r="J40" s="634">
        <f>SUM(L40-1.2)</f>
        <v>49.656120000000001</v>
      </c>
      <c r="K40" s="635">
        <f>SUM(L40-0.6)</f>
        <v>50.256120000000003</v>
      </c>
      <c r="L40" s="613">
        <v>50.856120000000004</v>
      </c>
      <c r="M40" s="635">
        <f>SUM(L40+0.6)</f>
        <v>51.456120000000006</v>
      </c>
      <c r="N40" s="635">
        <f>SUM(L40+1.2)</f>
        <v>52.056120000000007</v>
      </c>
      <c r="O40" s="635">
        <f>SUM(L40+1.8)</f>
        <v>52.656120000000001</v>
      </c>
      <c r="P40" s="635">
        <f>SUM(L40+2.4)</f>
        <v>53.256120000000003</v>
      </c>
    </row>
    <row r="41" spans="2:17" ht="19.5" x14ac:dyDescent="0.2">
      <c r="B41" s="370" t="s">
        <v>175</v>
      </c>
      <c r="C41" s="1648" t="s">
        <v>176</v>
      </c>
      <c r="D41" s="1649"/>
      <c r="E41" s="1649"/>
      <c r="F41" s="1650"/>
      <c r="G41" s="590" t="s">
        <v>531</v>
      </c>
      <c r="H41" s="323" t="s">
        <v>117</v>
      </c>
      <c r="I41" s="634">
        <f>SUM(L41-2.1)</f>
        <v>23.685759999999998</v>
      </c>
      <c r="J41" s="634">
        <f>SUM(L41-1.4)</f>
        <v>24.385760000000001</v>
      </c>
      <c r="K41" s="635">
        <f>SUM(L41-0.7)</f>
        <v>25.085760000000001</v>
      </c>
      <c r="L41" s="613">
        <v>25.78576</v>
      </c>
      <c r="M41" s="635">
        <f>SUM(L41+0.7)</f>
        <v>26.485759999999999</v>
      </c>
      <c r="N41" s="635">
        <f>SUM(L41+1.4)</f>
        <v>27.185759999999998</v>
      </c>
      <c r="O41" s="635">
        <f>SUM(L41+2.1)</f>
        <v>27.885760000000001</v>
      </c>
      <c r="P41" s="635">
        <f>SUM(L41+2.8)</f>
        <v>28.585760000000001</v>
      </c>
    </row>
    <row r="42" spans="2:17" ht="19.5" x14ac:dyDescent="0.2">
      <c r="B42" s="370" t="s">
        <v>187</v>
      </c>
      <c r="C42" s="1648" t="s">
        <v>195</v>
      </c>
      <c r="D42" s="1649"/>
      <c r="E42" s="1649"/>
      <c r="F42" s="1650"/>
      <c r="G42" s="590" t="s">
        <v>532</v>
      </c>
      <c r="H42" s="323" t="s">
        <v>117</v>
      </c>
      <c r="I42" s="634">
        <f>SUM(L42-2.1)</f>
        <v>-2.1</v>
      </c>
      <c r="J42" s="634">
        <f>SUM(L42-1.4)</f>
        <v>-1.4</v>
      </c>
      <c r="K42" s="635">
        <f>SUM(L42-0.7)</f>
        <v>-0.7</v>
      </c>
      <c r="L42" s="613"/>
      <c r="M42" s="635">
        <f>SUM(L42+0.7)</f>
        <v>0.7</v>
      </c>
      <c r="N42" s="635">
        <f>SUM(L42+1.4)</f>
        <v>1.4</v>
      </c>
      <c r="O42" s="635">
        <f>SUM(L42+2.1)</f>
        <v>2.1</v>
      </c>
      <c r="P42" s="635">
        <f>SUM(L42+2.8)</f>
        <v>2.8</v>
      </c>
    </row>
    <row r="43" spans="2:17" ht="19.5" x14ac:dyDescent="0.2">
      <c r="B43" s="370" t="s">
        <v>177</v>
      </c>
      <c r="C43" s="1648" t="s">
        <v>178</v>
      </c>
      <c r="D43" s="1649"/>
      <c r="E43" s="1649"/>
      <c r="F43" s="1650"/>
      <c r="G43" s="590" t="s">
        <v>533</v>
      </c>
      <c r="H43" s="323" t="s">
        <v>117</v>
      </c>
      <c r="I43" s="637">
        <f>SUM(L43)</f>
        <v>33.81588</v>
      </c>
      <c r="J43" s="637">
        <f>SUM(L43)</f>
        <v>33.81588</v>
      </c>
      <c r="K43" s="638">
        <f>SUM(L43)</f>
        <v>33.81588</v>
      </c>
      <c r="L43" s="613">
        <v>33.81588</v>
      </c>
      <c r="M43" s="638">
        <f>SUM(L43+0.45)</f>
        <v>34.265880000000003</v>
      </c>
      <c r="N43" s="638">
        <f>SUM(L43+0.9)</f>
        <v>34.715879999999999</v>
      </c>
      <c r="O43" s="639">
        <f>SUM(L43+1.35)</f>
        <v>35.165880000000001</v>
      </c>
      <c r="P43" s="639">
        <f>SUM(L43+1.8)</f>
        <v>35.615879999999997</v>
      </c>
    </row>
    <row r="44" spans="2:17" ht="19.5" hidden="1" x14ac:dyDescent="0.2">
      <c r="B44" s="370" t="s">
        <v>179</v>
      </c>
      <c r="C44" s="1648" t="s">
        <v>180</v>
      </c>
      <c r="D44" s="1649"/>
      <c r="E44" s="1649"/>
      <c r="F44" s="1650"/>
      <c r="G44" s="624"/>
      <c r="H44" s="323" t="s">
        <v>117</v>
      </c>
      <c r="I44" s="614">
        <f>SUM(L44)</f>
        <v>0</v>
      </c>
      <c r="J44" s="614">
        <f>SUM(L44)</f>
        <v>0</v>
      </c>
      <c r="K44" s="615">
        <f>SUM(L44)</f>
        <v>0</v>
      </c>
      <c r="L44" s="621"/>
      <c r="M44" s="615">
        <f>SUM(L44+0.45)</f>
        <v>0.45</v>
      </c>
      <c r="N44" s="615">
        <f>SUM(L44+0.9)</f>
        <v>0.9</v>
      </c>
      <c r="O44" s="616">
        <f>SUM(L44+1.35)</f>
        <v>1.35</v>
      </c>
      <c r="P44" s="616">
        <f>SUM(L44+1.8)</f>
        <v>1.8</v>
      </c>
    </row>
    <row r="45" spans="2:17" ht="18.75" x14ac:dyDescent="0.3">
      <c r="G45" s="550"/>
      <c r="I45" s="371"/>
      <c r="J45" s="371"/>
      <c r="K45" s="371"/>
      <c r="L45" s="371"/>
      <c r="M45" s="371"/>
      <c r="N45" s="371"/>
      <c r="O45" s="371"/>
      <c r="P45" s="371"/>
    </row>
    <row r="46" spans="2:17" s="622" customFormat="1" ht="21" x14ac:dyDescent="0.3">
      <c r="C46" s="625"/>
      <c r="G46" s="629" t="s">
        <v>556</v>
      </c>
      <c r="H46" s="626"/>
      <c r="I46" s="627">
        <v>69.5</v>
      </c>
      <c r="J46" s="627">
        <v>71.5</v>
      </c>
      <c r="K46" s="627">
        <v>73.5</v>
      </c>
      <c r="L46" s="627">
        <v>73.5</v>
      </c>
      <c r="M46" s="627">
        <v>73.5</v>
      </c>
      <c r="N46" s="627">
        <v>75.5</v>
      </c>
      <c r="O46" s="627">
        <v>77.5</v>
      </c>
      <c r="P46" s="627">
        <v>79.5</v>
      </c>
      <c r="Q46" s="622" t="s">
        <v>557</v>
      </c>
    </row>
    <row r="47" spans="2:17" s="622" customFormat="1" ht="24" x14ac:dyDescent="0.4">
      <c r="C47" s="625"/>
      <c r="E47" s="631" t="s">
        <v>560</v>
      </c>
      <c r="G47" s="629" t="s">
        <v>561</v>
      </c>
      <c r="H47" s="626"/>
      <c r="I47" s="627"/>
      <c r="J47" s="627"/>
      <c r="K47" s="627"/>
      <c r="L47" s="679">
        <v>20</v>
      </c>
      <c r="M47" s="627"/>
      <c r="N47" s="627"/>
      <c r="O47" s="627"/>
      <c r="P47" s="627"/>
    </row>
    <row r="48" spans="2:17" s="622" customFormat="1" ht="21" x14ac:dyDescent="0.35">
      <c r="G48" s="630" t="s">
        <v>558</v>
      </c>
      <c r="H48" s="626"/>
      <c r="I48" s="627"/>
      <c r="J48" s="627"/>
      <c r="K48" s="627"/>
      <c r="L48" s="679">
        <v>18.5</v>
      </c>
      <c r="M48" s="627"/>
      <c r="N48" s="627"/>
      <c r="O48" s="627"/>
      <c r="P48" s="627"/>
    </row>
    <row r="49" spans="7:16" ht="21" x14ac:dyDescent="0.35">
      <c r="G49" s="630" t="s">
        <v>559</v>
      </c>
      <c r="H49" s="369"/>
      <c r="I49" s="628"/>
      <c r="J49" s="628"/>
      <c r="K49" s="628"/>
      <c r="L49" s="680">
        <v>16</v>
      </c>
      <c r="M49" s="628"/>
      <c r="N49" s="628"/>
      <c r="O49" s="628"/>
      <c r="P49" s="628"/>
    </row>
    <row r="50" spans="7:16" ht="21" x14ac:dyDescent="0.35">
      <c r="G50" s="630" t="s">
        <v>562</v>
      </c>
      <c r="H50" s="369"/>
      <c r="I50" s="628"/>
      <c r="J50" s="628"/>
      <c r="K50" s="628"/>
      <c r="L50" s="628">
        <v>12</v>
      </c>
      <c r="M50" s="628"/>
      <c r="N50" s="628"/>
      <c r="O50" s="628"/>
      <c r="P50" s="628"/>
    </row>
  </sheetData>
  <mergeCells count="40">
    <mergeCell ref="C10:F10"/>
    <mergeCell ref="B6:H6"/>
    <mergeCell ref="K6:P6"/>
    <mergeCell ref="B7:F7"/>
    <mergeCell ref="B8:F8"/>
    <mergeCell ref="C9:F9"/>
    <mergeCell ref="B22:F22"/>
    <mergeCell ref="C11:F11"/>
    <mergeCell ref="C12:F12"/>
    <mergeCell ref="C13:F13"/>
    <mergeCell ref="C14:F14"/>
    <mergeCell ref="C15:F15"/>
    <mergeCell ref="C16:F16"/>
    <mergeCell ref="C17:F17"/>
    <mergeCell ref="C18:F18"/>
    <mergeCell ref="C19:F19"/>
    <mergeCell ref="C20:F20"/>
    <mergeCell ref="C21:F21"/>
    <mergeCell ref="C34:F34"/>
    <mergeCell ref="C23:F23"/>
    <mergeCell ref="C24:F24"/>
    <mergeCell ref="B25:F25"/>
    <mergeCell ref="C26:F26"/>
    <mergeCell ref="C27:F27"/>
    <mergeCell ref="C28:F28"/>
    <mergeCell ref="C29:F29"/>
    <mergeCell ref="C30:F30"/>
    <mergeCell ref="C31:F31"/>
    <mergeCell ref="B32:F32"/>
    <mergeCell ref="C33:F33"/>
    <mergeCell ref="C41:F41"/>
    <mergeCell ref="C42:F42"/>
    <mergeCell ref="C43:F43"/>
    <mergeCell ref="C44:F44"/>
    <mergeCell ref="C35:F35"/>
    <mergeCell ref="C36:F36"/>
    <mergeCell ref="C37:F37"/>
    <mergeCell ref="C38:F38"/>
    <mergeCell ref="B39:F39"/>
    <mergeCell ref="C40:F40"/>
  </mergeCells>
  <phoneticPr fontId="128" type="noConversion"/>
  <pageMargins left="0.23622047244094491" right="0.23622047244094491" top="0.43307086614173229" bottom="0.19685039370078741" header="0.31496062992125984" footer="0.15748031496062992"/>
  <pageSetup paperSize="9" scale="60" orientation="landscape" horizontalDpi="1200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FF"/>
  </sheetPr>
  <dimension ref="A1:S48"/>
  <sheetViews>
    <sheetView zoomScale="90" zoomScaleNormal="90" workbookViewId="0">
      <selection activeCell="G17" sqref="G17"/>
    </sheetView>
  </sheetViews>
  <sheetFormatPr defaultColWidth="11.42578125" defaultRowHeight="12.75" x14ac:dyDescent="0.2"/>
  <cols>
    <col min="7" max="7" width="31.42578125" customWidth="1"/>
    <col min="17" max="17" width="6.7109375" customWidth="1"/>
    <col min="19" max="19" width="3.85546875" customWidth="1"/>
  </cols>
  <sheetData>
    <row r="1" spans="1:19" ht="30" x14ac:dyDescent="0.45">
      <c r="A1" s="270"/>
      <c r="B1" s="270"/>
      <c r="C1" s="270"/>
      <c r="D1" s="270"/>
      <c r="E1" s="270"/>
      <c r="F1" s="271" t="s">
        <v>467</v>
      </c>
      <c r="G1" s="271"/>
      <c r="H1" s="270"/>
      <c r="I1" s="270"/>
      <c r="J1" s="270"/>
      <c r="K1" s="271"/>
      <c r="L1" s="270"/>
      <c r="M1" s="270"/>
      <c r="N1" s="270"/>
      <c r="O1" s="270"/>
      <c r="P1" s="270"/>
      <c r="Q1" s="270"/>
      <c r="R1" s="270"/>
      <c r="S1" s="270"/>
    </row>
    <row r="2" spans="1:19" ht="20.25" x14ac:dyDescent="0.3">
      <c r="A2" s="543" t="s">
        <v>502</v>
      </c>
      <c r="B2" s="310"/>
      <c r="C2" s="356" t="s">
        <v>45</v>
      </c>
      <c r="D2" s="310"/>
      <c r="E2" s="310"/>
      <c r="F2" s="310"/>
      <c r="G2" s="310"/>
      <c r="H2" s="356" t="s">
        <v>126</v>
      </c>
      <c r="I2" s="356"/>
      <c r="J2" s="356"/>
      <c r="K2" s="310"/>
      <c r="L2" s="310"/>
      <c r="M2" s="310"/>
      <c r="N2" s="356" t="s">
        <v>73</v>
      </c>
      <c r="O2" s="356"/>
      <c r="P2" s="310"/>
      <c r="Q2" s="310"/>
      <c r="R2" s="356" t="s">
        <v>23</v>
      </c>
      <c r="S2" s="357"/>
    </row>
    <row r="3" spans="1:19" ht="21" x14ac:dyDescent="0.3">
      <c r="A3" s="556" t="s">
        <v>504</v>
      </c>
    </row>
    <row r="6" spans="1:19" ht="19.5" x14ac:dyDescent="0.2">
      <c r="B6" s="1658" t="s">
        <v>120</v>
      </c>
      <c r="C6" s="1658"/>
      <c r="D6" s="1658"/>
      <c r="E6" s="1658"/>
      <c r="F6" s="1658"/>
      <c r="G6" s="1658"/>
      <c r="H6" s="1658"/>
      <c r="I6" s="377"/>
      <c r="J6" s="377"/>
      <c r="K6" s="1670"/>
      <c r="L6" s="1670"/>
      <c r="M6" s="1670"/>
      <c r="N6" s="1670"/>
      <c r="O6" s="1670"/>
      <c r="P6" s="1670"/>
    </row>
    <row r="7" spans="1:19" ht="21" x14ac:dyDescent="0.2">
      <c r="B7" s="1659" t="s">
        <v>192</v>
      </c>
      <c r="C7" s="1660"/>
      <c r="D7" s="1660"/>
      <c r="E7" s="1660"/>
      <c r="F7" s="1671"/>
      <c r="G7" s="551"/>
      <c r="H7" s="361" t="s">
        <v>113</v>
      </c>
      <c r="I7" s="378" t="s">
        <v>322</v>
      </c>
      <c r="J7" s="378" t="s">
        <v>323</v>
      </c>
      <c r="K7" s="378" t="s">
        <v>121</v>
      </c>
      <c r="L7" s="379" t="s">
        <v>122</v>
      </c>
      <c r="M7" s="380" t="s">
        <v>123</v>
      </c>
      <c r="N7" s="381" t="s">
        <v>124</v>
      </c>
      <c r="O7" s="382" t="s">
        <v>188</v>
      </c>
      <c r="P7" s="382" t="s">
        <v>324</v>
      </c>
    </row>
    <row r="8" spans="1:19" ht="18.75" x14ac:dyDescent="0.2">
      <c r="B8" s="1654" t="s">
        <v>127</v>
      </c>
      <c r="C8" s="1655"/>
      <c r="D8" s="1655"/>
      <c r="E8" s="1655"/>
      <c r="F8" s="1672"/>
      <c r="G8" s="552"/>
      <c r="H8" s="320"/>
      <c r="I8" s="609"/>
      <c r="J8" s="609"/>
      <c r="K8" s="609"/>
      <c r="L8" s="610"/>
      <c r="M8" s="609"/>
      <c r="N8" s="611"/>
      <c r="O8" s="612"/>
      <c r="P8" s="612"/>
    </row>
    <row r="9" spans="1:19" ht="19.5" hidden="1" x14ac:dyDescent="0.2">
      <c r="B9" s="367" t="s">
        <v>128</v>
      </c>
      <c r="C9" s="1651" t="s">
        <v>353</v>
      </c>
      <c r="D9" s="1652"/>
      <c r="E9" s="1652"/>
      <c r="F9" s="1653"/>
      <c r="G9" s="590" t="s">
        <v>516</v>
      </c>
      <c r="H9" s="313" t="s">
        <v>117</v>
      </c>
      <c r="I9" s="634">
        <f>J9-1.8</f>
        <v>-5.4</v>
      </c>
      <c r="J9" s="634">
        <f>K9-1.8</f>
        <v>-3.6</v>
      </c>
      <c r="K9" s="635">
        <f>L9-1.8</f>
        <v>-1.8</v>
      </c>
      <c r="L9" s="613"/>
      <c r="M9" s="635">
        <f>L9+1.8</f>
        <v>1.8</v>
      </c>
      <c r="N9" s="635">
        <f t="shared" ref="N9:P9" si="0">M9+1.8</f>
        <v>3.6</v>
      </c>
      <c r="O9" s="635">
        <f t="shared" si="0"/>
        <v>5.4</v>
      </c>
      <c r="P9" s="635">
        <f t="shared" si="0"/>
        <v>7.2</v>
      </c>
    </row>
    <row r="10" spans="1:19" ht="19.5" x14ac:dyDescent="0.2">
      <c r="B10" s="367" t="s">
        <v>129</v>
      </c>
      <c r="C10" s="1651" t="s">
        <v>130</v>
      </c>
      <c r="D10" s="1652"/>
      <c r="E10" s="1652"/>
      <c r="F10" s="1653"/>
      <c r="G10" s="591" t="s">
        <v>508</v>
      </c>
      <c r="H10" s="313" t="s">
        <v>116</v>
      </c>
      <c r="I10" s="636">
        <f>SUM(L10-9)</f>
        <v>46</v>
      </c>
      <c r="J10" s="637">
        <f>SUM(L10-6)</f>
        <v>49</v>
      </c>
      <c r="K10" s="638">
        <f>SUM(L10-3)</f>
        <v>52</v>
      </c>
      <c r="L10" s="613">
        <v>55</v>
      </c>
      <c r="M10" s="638">
        <f>SUM(L10+3)</f>
        <v>58</v>
      </c>
      <c r="N10" s="639">
        <f t="shared" ref="N10:P13" si="1">SUM(M10+3)</f>
        <v>61</v>
      </c>
      <c r="O10" s="639">
        <f t="shared" si="1"/>
        <v>64</v>
      </c>
      <c r="P10" s="639">
        <f t="shared" si="1"/>
        <v>67</v>
      </c>
    </row>
    <row r="11" spans="1:19" ht="19.5" x14ac:dyDescent="0.2">
      <c r="B11" s="370" t="s">
        <v>131</v>
      </c>
      <c r="C11" s="1651" t="s">
        <v>354</v>
      </c>
      <c r="D11" s="1652"/>
      <c r="E11" s="1652"/>
      <c r="F11" s="1653"/>
      <c r="G11" s="590" t="s">
        <v>517</v>
      </c>
      <c r="H11" s="313" t="s">
        <v>116</v>
      </c>
      <c r="I11" s="636">
        <f>SUM(L11-9)</f>
        <v>-9</v>
      </c>
      <c r="J11" s="637">
        <f>SUM(L11-6)</f>
        <v>-6</v>
      </c>
      <c r="K11" s="638">
        <f>SUM(L11-3)</f>
        <v>-3</v>
      </c>
      <c r="L11" s="613"/>
      <c r="M11" s="638">
        <f>SUM(L11+3)</f>
        <v>3</v>
      </c>
      <c r="N11" s="639">
        <f t="shared" si="1"/>
        <v>6</v>
      </c>
      <c r="O11" s="639">
        <f t="shared" si="1"/>
        <v>9</v>
      </c>
      <c r="P11" s="639">
        <f t="shared" si="1"/>
        <v>12</v>
      </c>
    </row>
    <row r="12" spans="1:19" ht="19.5" x14ac:dyDescent="0.2">
      <c r="B12" s="370" t="s">
        <v>118</v>
      </c>
      <c r="C12" s="1651" t="s">
        <v>132</v>
      </c>
      <c r="D12" s="1652"/>
      <c r="E12" s="1652"/>
      <c r="F12" s="1653"/>
      <c r="G12" s="590" t="s">
        <v>509</v>
      </c>
      <c r="H12" s="393" t="s">
        <v>116</v>
      </c>
      <c r="I12" s="636">
        <f>SUM(L12-9)</f>
        <v>42</v>
      </c>
      <c r="J12" s="637">
        <f>SUM(L12-6)</f>
        <v>45</v>
      </c>
      <c r="K12" s="638">
        <f>SUM(L12-3)</f>
        <v>48</v>
      </c>
      <c r="L12" s="632">
        <v>51</v>
      </c>
      <c r="M12" s="638">
        <f>SUM(L12+3)</f>
        <v>54</v>
      </c>
      <c r="N12" s="639">
        <f t="shared" si="1"/>
        <v>57</v>
      </c>
      <c r="O12" s="639">
        <f t="shared" si="1"/>
        <v>60</v>
      </c>
      <c r="P12" s="639">
        <f t="shared" si="1"/>
        <v>63</v>
      </c>
    </row>
    <row r="13" spans="1:19" ht="19.5" x14ac:dyDescent="0.2">
      <c r="B13" s="370" t="s">
        <v>119</v>
      </c>
      <c r="C13" s="1651" t="s">
        <v>133</v>
      </c>
      <c r="D13" s="1652"/>
      <c r="E13" s="1652"/>
      <c r="F13" s="1653"/>
      <c r="G13" s="590" t="s">
        <v>545</v>
      </c>
      <c r="H13" s="456" t="s">
        <v>116</v>
      </c>
      <c r="I13" s="636">
        <f>SUM(L13-9)</f>
        <v>46</v>
      </c>
      <c r="J13" s="637">
        <f>SUM(L13-6)</f>
        <v>49</v>
      </c>
      <c r="K13" s="638">
        <f>SUM(L13-3)</f>
        <v>52</v>
      </c>
      <c r="L13" s="641">
        <v>55</v>
      </c>
      <c r="M13" s="638">
        <f>SUM(L13+3)</f>
        <v>58</v>
      </c>
      <c r="N13" s="639">
        <f t="shared" si="1"/>
        <v>61</v>
      </c>
      <c r="O13" s="639">
        <f t="shared" si="1"/>
        <v>64</v>
      </c>
      <c r="P13" s="639">
        <f t="shared" si="1"/>
        <v>67</v>
      </c>
    </row>
    <row r="14" spans="1:19" ht="19.5" x14ac:dyDescent="0.25">
      <c r="A14" s="649" t="s">
        <v>564</v>
      </c>
      <c r="B14" s="370" t="s">
        <v>182</v>
      </c>
      <c r="C14" s="1651" t="s">
        <v>193</v>
      </c>
      <c r="D14" s="1652"/>
      <c r="E14" s="1652"/>
      <c r="F14" s="1653"/>
      <c r="G14" s="590" t="s">
        <v>510</v>
      </c>
      <c r="H14" s="393" t="s">
        <v>116</v>
      </c>
      <c r="I14" s="634">
        <f>L14-4</f>
        <v>65.5</v>
      </c>
      <c r="J14" s="634">
        <f>L14-2</f>
        <v>67.5</v>
      </c>
      <c r="K14" s="635">
        <f>SUM(L14)</f>
        <v>69.5</v>
      </c>
      <c r="L14" s="633">
        <v>69.5</v>
      </c>
      <c r="M14" s="635">
        <f>L14</f>
        <v>69.5</v>
      </c>
      <c r="N14" s="635">
        <f>SUM(L14+2)</f>
        <v>71.5</v>
      </c>
      <c r="O14" s="635">
        <f>L14+4</f>
        <v>73.5</v>
      </c>
      <c r="P14" s="635">
        <f>L14+6</f>
        <v>75.5</v>
      </c>
    </row>
    <row r="15" spans="1:19" ht="19.5" x14ac:dyDescent="0.25">
      <c r="A15" s="649" t="s">
        <v>564</v>
      </c>
      <c r="B15" s="370" t="s">
        <v>134</v>
      </c>
      <c r="C15" s="1651" t="s">
        <v>135</v>
      </c>
      <c r="D15" s="1652"/>
      <c r="E15" s="1652"/>
      <c r="F15" s="1653"/>
      <c r="G15" s="591" t="s">
        <v>511</v>
      </c>
      <c r="H15" s="313" t="s">
        <v>116</v>
      </c>
      <c r="I15" s="634">
        <f>L15-4</f>
        <v>65.5</v>
      </c>
      <c r="J15" s="634">
        <f>L15-2</f>
        <v>67.5</v>
      </c>
      <c r="K15" s="635">
        <f>SUM(L15)</f>
        <v>69.5</v>
      </c>
      <c r="L15" s="613">
        <v>69.5</v>
      </c>
      <c r="M15" s="635">
        <f>L15</f>
        <v>69.5</v>
      </c>
      <c r="N15" s="635">
        <f>SUM(L15+2)</f>
        <v>71.5</v>
      </c>
      <c r="O15" s="635">
        <f>L15+4</f>
        <v>73.5</v>
      </c>
      <c r="P15" s="635">
        <f>L15+6</f>
        <v>75.5</v>
      </c>
    </row>
    <row r="16" spans="1:19" ht="19.5" x14ac:dyDescent="0.2">
      <c r="B16" s="370" t="s">
        <v>136</v>
      </c>
      <c r="C16" s="1651" t="s">
        <v>137</v>
      </c>
      <c r="D16" s="1652"/>
      <c r="E16" s="1652"/>
      <c r="F16" s="1653"/>
      <c r="G16" s="590" t="s">
        <v>512</v>
      </c>
      <c r="H16" s="313" t="s">
        <v>117</v>
      </c>
      <c r="I16" s="638">
        <f t="shared" ref="I16:J16" si="2">SUM(J16-0.45)</f>
        <v>10.650000000000002</v>
      </c>
      <c r="J16" s="638">
        <f t="shared" si="2"/>
        <v>11.100000000000001</v>
      </c>
      <c r="K16" s="638">
        <f>SUM(L16-0.45)</f>
        <v>11.55</v>
      </c>
      <c r="L16" s="641">
        <v>12</v>
      </c>
      <c r="M16" s="638">
        <f>SUM(L16+0.45)</f>
        <v>12.45</v>
      </c>
      <c r="N16" s="638">
        <f t="shared" ref="N16:P16" si="3">SUM(M16+0.45)</f>
        <v>12.899999999999999</v>
      </c>
      <c r="O16" s="638">
        <f t="shared" si="3"/>
        <v>13.349999999999998</v>
      </c>
      <c r="P16" s="638">
        <f t="shared" si="3"/>
        <v>13.799999999999997</v>
      </c>
    </row>
    <row r="17" spans="2:16" ht="19.5" x14ac:dyDescent="0.2">
      <c r="B17" s="484" t="s">
        <v>457</v>
      </c>
      <c r="C17" s="1662" t="s">
        <v>458</v>
      </c>
      <c r="D17" s="1663"/>
      <c r="E17" s="1663"/>
      <c r="F17" s="1664"/>
      <c r="G17" s="682" t="s">
        <v>574</v>
      </c>
      <c r="H17" s="483" t="s">
        <v>117</v>
      </c>
      <c r="I17" s="637">
        <f>SUM(L17-3)</f>
        <v>21.3</v>
      </c>
      <c r="J17" s="637">
        <f>SUM(L17-2)</f>
        <v>22.3</v>
      </c>
      <c r="K17" s="638">
        <f>SUM(L17-1)</f>
        <v>23.3</v>
      </c>
      <c r="L17" s="613">
        <v>24.3</v>
      </c>
      <c r="M17" s="638">
        <f>SUM(L17+1)</f>
        <v>25.3</v>
      </c>
      <c r="N17" s="638">
        <f t="shared" ref="N17:P17" si="4">SUM(L17+2)</f>
        <v>26.3</v>
      </c>
      <c r="O17" s="639">
        <f t="shared" si="4"/>
        <v>27.3</v>
      </c>
      <c r="P17" s="639">
        <f t="shared" si="4"/>
        <v>28.3</v>
      </c>
    </row>
    <row r="18" spans="2:16" ht="19.5" x14ac:dyDescent="0.2">
      <c r="B18" s="370" t="s">
        <v>139</v>
      </c>
      <c r="C18" s="1651" t="s">
        <v>355</v>
      </c>
      <c r="D18" s="1652"/>
      <c r="E18" s="1652"/>
      <c r="F18" s="1653"/>
      <c r="G18" s="591" t="s">
        <v>521</v>
      </c>
      <c r="H18" s="313" t="s">
        <v>117</v>
      </c>
      <c r="I18" s="637">
        <f>SUM(L18-2.25)</f>
        <v>16.25</v>
      </c>
      <c r="J18" s="637">
        <f>SUM(L18-1.5)</f>
        <v>17</v>
      </c>
      <c r="K18" s="638">
        <f>SUM(L18-0.75)</f>
        <v>17.75</v>
      </c>
      <c r="L18" s="613">
        <v>18.5</v>
      </c>
      <c r="M18" s="638">
        <f>SUM(L18+0.75)</f>
        <v>19.25</v>
      </c>
      <c r="N18" s="638">
        <f>SUM(L18+1.5)</f>
        <v>20</v>
      </c>
      <c r="O18" s="639">
        <f>SUM(M18+1.5)</f>
        <v>20.75</v>
      </c>
      <c r="P18" s="639">
        <f>SUM(N18+1.5)</f>
        <v>21.5</v>
      </c>
    </row>
    <row r="19" spans="2:16" ht="19.5" x14ac:dyDescent="0.2">
      <c r="B19" s="370" t="s">
        <v>140</v>
      </c>
      <c r="C19" s="1651" t="s">
        <v>141</v>
      </c>
      <c r="D19" s="1652"/>
      <c r="E19" s="1652"/>
      <c r="F19" s="1653"/>
      <c r="G19" s="590" t="s">
        <v>514</v>
      </c>
      <c r="H19" s="393" t="s">
        <v>117</v>
      </c>
      <c r="I19" s="635">
        <f t="shared" ref="I19:J20" si="5">SUM(J19-0.6)</f>
        <v>7.2000000000000011</v>
      </c>
      <c r="J19" s="635">
        <f t="shared" si="5"/>
        <v>7.8000000000000007</v>
      </c>
      <c r="K19" s="635">
        <f>SUM(L19-0.6)</f>
        <v>8.4</v>
      </c>
      <c r="L19" s="633">
        <v>9</v>
      </c>
      <c r="M19" s="635">
        <f>SUM(L19+0.6)</f>
        <v>9.6</v>
      </c>
      <c r="N19" s="635">
        <f t="shared" ref="N19:P20" si="6">SUM(M19+0.6)</f>
        <v>10.199999999999999</v>
      </c>
      <c r="O19" s="635">
        <f t="shared" si="6"/>
        <v>10.799999999999999</v>
      </c>
      <c r="P19" s="635">
        <f t="shared" si="6"/>
        <v>11.399999999999999</v>
      </c>
    </row>
    <row r="20" spans="2:16" ht="19.5" x14ac:dyDescent="0.2">
      <c r="B20" s="370" t="s">
        <v>142</v>
      </c>
      <c r="C20" s="1651" t="s">
        <v>143</v>
      </c>
      <c r="D20" s="1652"/>
      <c r="E20" s="1652"/>
      <c r="F20" s="1653"/>
      <c r="G20" s="590" t="s">
        <v>546</v>
      </c>
      <c r="H20" s="393" t="s">
        <v>117</v>
      </c>
      <c r="I20" s="635">
        <f t="shared" si="5"/>
        <v>11.200000000000001</v>
      </c>
      <c r="J20" s="635">
        <f t="shared" si="5"/>
        <v>11.8</v>
      </c>
      <c r="K20" s="635">
        <f>SUM(L20-0.6)</f>
        <v>12.4</v>
      </c>
      <c r="L20" s="642">
        <v>13</v>
      </c>
      <c r="M20" s="635">
        <f>SUM(L20+0.6)</f>
        <v>13.6</v>
      </c>
      <c r="N20" s="635">
        <f t="shared" si="6"/>
        <v>14.2</v>
      </c>
      <c r="O20" s="635">
        <f t="shared" si="6"/>
        <v>14.799999999999999</v>
      </c>
      <c r="P20" s="635">
        <f t="shared" si="6"/>
        <v>15.399999999999999</v>
      </c>
    </row>
    <row r="21" spans="2:16" ht="19.5" x14ac:dyDescent="0.2">
      <c r="B21" s="370" t="s">
        <v>144</v>
      </c>
      <c r="C21" s="1651" t="s">
        <v>145</v>
      </c>
      <c r="D21" s="1652"/>
      <c r="E21" s="1652"/>
      <c r="F21" s="1653"/>
      <c r="G21" s="591" t="s">
        <v>515</v>
      </c>
      <c r="H21" s="313" t="s">
        <v>116</v>
      </c>
      <c r="I21" s="635">
        <f t="shared" ref="I21:J21" si="7">SUM(J21-1.25)</f>
        <v>77.25</v>
      </c>
      <c r="J21" s="635">
        <f t="shared" si="7"/>
        <v>78.5</v>
      </c>
      <c r="K21" s="635">
        <f>SUM(L21-1.25)</f>
        <v>79.75</v>
      </c>
      <c r="L21" s="613">
        <v>81</v>
      </c>
      <c r="M21" s="635">
        <f>SUM(L21+1.25)</f>
        <v>82.25</v>
      </c>
      <c r="N21" s="635">
        <f t="shared" ref="N21:P21" si="8">SUM(M21+1.25)</f>
        <v>83.5</v>
      </c>
      <c r="O21" s="635">
        <f t="shared" si="8"/>
        <v>84.75</v>
      </c>
      <c r="P21" s="635">
        <f t="shared" si="8"/>
        <v>86</v>
      </c>
    </row>
    <row r="22" spans="2:16" ht="18.75" x14ac:dyDescent="0.2">
      <c r="B22" s="1654" t="s">
        <v>146</v>
      </c>
      <c r="C22" s="1655"/>
      <c r="D22" s="1655"/>
      <c r="E22" s="1655"/>
      <c r="F22" s="1656"/>
      <c r="G22" s="552"/>
      <c r="H22" s="320"/>
      <c r="I22" s="617"/>
      <c r="J22" s="617"/>
      <c r="K22" s="617"/>
      <c r="L22" s="643"/>
      <c r="M22" s="617"/>
      <c r="N22" s="618"/>
      <c r="O22" s="619"/>
      <c r="P22" s="619"/>
    </row>
    <row r="23" spans="2:16" ht="19.5" x14ac:dyDescent="0.2">
      <c r="B23" s="370" t="s">
        <v>147</v>
      </c>
      <c r="C23" s="1651" t="s">
        <v>356</v>
      </c>
      <c r="D23" s="1652"/>
      <c r="E23" s="1652"/>
      <c r="F23" s="1653"/>
      <c r="G23" s="592" t="s">
        <v>525</v>
      </c>
      <c r="H23" s="313" t="s">
        <v>117</v>
      </c>
      <c r="I23" s="634">
        <f>J23-1.8</f>
        <v>-5.4</v>
      </c>
      <c r="J23" s="634">
        <f>K23-1.8</f>
        <v>-3.6</v>
      </c>
      <c r="K23" s="635">
        <f>L23-1.8</f>
        <v>-1.8</v>
      </c>
      <c r="L23" s="642"/>
      <c r="M23" s="635">
        <f>L23+1.8</f>
        <v>1.8</v>
      </c>
      <c r="N23" s="635">
        <f t="shared" ref="N23:P23" si="9">M23+1.8</f>
        <v>3.6</v>
      </c>
      <c r="O23" s="635">
        <f t="shared" si="9"/>
        <v>5.4</v>
      </c>
      <c r="P23" s="635">
        <f t="shared" si="9"/>
        <v>7.2</v>
      </c>
    </row>
    <row r="24" spans="2:16" ht="19.5" x14ac:dyDescent="0.2">
      <c r="B24" s="370" t="s">
        <v>121</v>
      </c>
      <c r="C24" s="1665" t="s">
        <v>148</v>
      </c>
      <c r="D24" s="1665"/>
      <c r="E24" s="1665"/>
      <c r="F24" s="1665"/>
      <c r="G24" s="593" t="s">
        <v>524</v>
      </c>
      <c r="H24" s="313" t="s">
        <v>116</v>
      </c>
      <c r="I24" s="634">
        <f>L24-4</f>
        <v>66</v>
      </c>
      <c r="J24" s="634">
        <f>L24-2</f>
        <v>68</v>
      </c>
      <c r="K24" s="635">
        <f>SUM(L24)</f>
        <v>70</v>
      </c>
      <c r="L24" s="642">
        <v>70</v>
      </c>
      <c r="M24" s="635">
        <f>L24</f>
        <v>70</v>
      </c>
      <c r="N24" s="635">
        <f>SUM(L24+2)</f>
        <v>72</v>
      </c>
      <c r="O24" s="635">
        <f>L24+4</f>
        <v>74</v>
      </c>
      <c r="P24" s="635">
        <f>L24+6</f>
        <v>76</v>
      </c>
    </row>
    <row r="25" spans="2:16" ht="18.75" hidden="1" x14ac:dyDescent="0.2">
      <c r="B25" s="1666" t="s">
        <v>149</v>
      </c>
      <c r="C25" s="1666"/>
      <c r="D25" s="1666"/>
      <c r="E25" s="1666"/>
      <c r="F25" s="1666"/>
      <c r="G25" s="557"/>
      <c r="H25" s="314"/>
      <c r="I25" s="617"/>
      <c r="J25" s="617"/>
      <c r="K25" s="617"/>
      <c r="L25" s="643"/>
      <c r="M25" s="617"/>
      <c r="N25" s="618"/>
      <c r="O25" s="619"/>
      <c r="P25" s="619"/>
    </row>
    <row r="26" spans="2:16" ht="19.5" hidden="1" x14ac:dyDescent="0.2">
      <c r="B26" s="370" t="s">
        <v>150</v>
      </c>
      <c r="C26" s="1651" t="s">
        <v>151</v>
      </c>
      <c r="D26" s="1652"/>
      <c r="E26" s="1652"/>
      <c r="F26" s="1653"/>
      <c r="G26" s="645"/>
      <c r="H26" s="313" t="s">
        <v>117</v>
      </c>
      <c r="I26" s="637">
        <f>SUM(K26-1)</f>
        <v>-1.5</v>
      </c>
      <c r="J26" s="637">
        <f>SUM(L26-1)</f>
        <v>-1</v>
      </c>
      <c r="K26" s="638">
        <f>SUM(L26-0.5)</f>
        <v>-0.5</v>
      </c>
      <c r="L26" s="642"/>
      <c r="M26" s="638">
        <f>SUM(L26+0.5)</f>
        <v>0.5</v>
      </c>
      <c r="N26" s="638">
        <f>SUM(L26+1)</f>
        <v>1</v>
      </c>
      <c r="O26" s="639">
        <f>SUM(M26+1)</f>
        <v>1.5</v>
      </c>
      <c r="P26" s="639">
        <f>SUM(N26+1)</f>
        <v>2</v>
      </c>
    </row>
    <row r="27" spans="2:16" ht="19.5" hidden="1" x14ac:dyDescent="0.2">
      <c r="B27" s="370" t="s">
        <v>152</v>
      </c>
      <c r="C27" s="1651" t="s">
        <v>153</v>
      </c>
      <c r="D27" s="1652"/>
      <c r="E27" s="1652"/>
      <c r="F27" s="1653"/>
      <c r="G27" s="645"/>
      <c r="H27" s="313" t="s">
        <v>116</v>
      </c>
      <c r="I27" s="637">
        <f>SUM(L27)</f>
        <v>0</v>
      </c>
      <c r="J27" s="637">
        <f>SUM(L27)</f>
        <v>0</v>
      </c>
      <c r="K27" s="638">
        <f>SUM(L27)</f>
        <v>0</v>
      </c>
      <c r="L27" s="642"/>
      <c r="M27" s="638">
        <f>SUM(L27)</f>
        <v>0</v>
      </c>
      <c r="N27" s="638">
        <f t="shared" ref="N27:P31" si="10">SUM(L27)</f>
        <v>0</v>
      </c>
      <c r="O27" s="639">
        <f t="shared" si="10"/>
        <v>0</v>
      </c>
      <c r="P27" s="639">
        <f t="shared" si="10"/>
        <v>0</v>
      </c>
    </row>
    <row r="28" spans="2:16" ht="19.5" hidden="1" x14ac:dyDescent="0.2">
      <c r="B28" s="370" t="s">
        <v>154</v>
      </c>
      <c r="C28" s="1651" t="s">
        <v>155</v>
      </c>
      <c r="D28" s="1652"/>
      <c r="E28" s="1652"/>
      <c r="F28" s="1653"/>
      <c r="G28" s="645"/>
      <c r="H28" s="313" t="s">
        <v>117</v>
      </c>
      <c r="I28" s="637">
        <f>SUM(L28)</f>
        <v>0</v>
      </c>
      <c r="J28" s="637">
        <f>SUM(L28)</f>
        <v>0</v>
      </c>
      <c r="K28" s="638">
        <f>SUM(L28)</f>
        <v>0</v>
      </c>
      <c r="L28" s="642"/>
      <c r="M28" s="638">
        <f>SUM(L28)</f>
        <v>0</v>
      </c>
      <c r="N28" s="638">
        <f t="shared" si="10"/>
        <v>0</v>
      </c>
      <c r="O28" s="639">
        <f t="shared" si="10"/>
        <v>0</v>
      </c>
      <c r="P28" s="639">
        <f t="shared" si="10"/>
        <v>0</v>
      </c>
    </row>
    <row r="29" spans="2:16" ht="19.5" hidden="1" x14ac:dyDescent="0.2">
      <c r="B29" s="370" t="s">
        <v>156</v>
      </c>
      <c r="C29" s="1651" t="s">
        <v>157</v>
      </c>
      <c r="D29" s="1652"/>
      <c r="E29" s="1652"/>
      <c r="F29" s="1653"/>
      <c r="G29" s="645"/>
      <c r="H29" s="313" t="s">
        <v>117</v>
      </c>
      <c r="I29" s="637">
        <f>SUM(L29)</f>
        <v>0</v>
      </c>
      <c r="J29" s="637">
        <f>SUM(L29)</f>
        <v>0</v>
      </c>
      <c r="K29" s="638">
        <f>SUM(L29)</f>
        <v>0</v>
      </c>
      <c r="L29" s="642"/>
      <c r="M29" s="638">
        <f>SUM(L29)</f>
        <v>0</v>
      </c>
      <c r="N29" s="638">
        <f t="shared" si="10"/>
        <v>0</v>
      </c>
      <c r="O29" s="639">
        <f t="shared" si="10"/>
        <v>0</v>
      </c>
      <c r="P29" s="639">
        <f t="shared" si="10"/>
        <v>0</v>
      </c>
    </row>
    <row r="30" spans="2:16" ht="19.5" hidden="1" x14ac:dyDescent="0.2">
      <c r="B30" s="376" t="s">
        <v>158</v>
      </c>
      <c r="C30" s="1651" t="s">
        <v>159</v>
      </c>
      <c r="D30" s="1652"/>
      <c r="E30" s="1652"/>
      <c r="F30" s="1653"/>
      <c r="G30" s="645"/>
      <c r="H30" s="313" t="s">
        <v>160</v>
      </c>
      <c r="I30" s="637">
        <f>SUM(L30)</f>
        <v>0</v>
      </c>
      <c r="J30" s="637">
        <f>SUM(L30)</f>
        <v>0</v>
      </c>
      <c r="K30" s="638">
        <f>SUM(L30)</f>
        <v>0</v>
      </c>
      <c r="L30" s="642"/>
      <c r="M30" s="638">
        <f>SUM(L30)</f>
        <v>0</v>
      </c>
      <c r="N30" s="638">
        <f t="shared" si="10"/>
        <v>0</v>
      </c>
      <c r="O30" s="639">
        <f t="shared" si="10"/>
        <v>0</v>
      </c>
      <c r="P30" s="639">
        <f t="shared" si="10"/>
        <v>0</v>
      </c>
    </row>
    <row r="31" spans="2:16" ht="19.5" hidden="1" x14ac:dyDescent="0.2">
      <c r="B31" s="370" t="s">
        <v>161</v>
      </c>
      <c r="C31" s="1651" t="s">
        <v>162</v>
      </c>
      <c r="D31" s="1652"/>
      <c r="E31" s="1652"/>
      <c r="F31" s="1653"/>
      <c r="G31" s="645"/>
      <c r="H31" s="313" t="s">
        <v>160</v>
      </c>
      <c r="I31" s="637">
        <f>SUM(L31)</f>
        <v>0</v>
      </c>
      <c r="J31" s="637">
        <f>SUM(L31)</f>
        <v>0</v>
      </c>
      <c r="K31" s="638">
        <f>SUM(L31)</f>
        <v>0</v>
      </c>
      <c r="L31" s="642"/>
      <c r="M31" s="638">
        <f>SUM(L31)</f>
        <v>0</v>
      </c>
      <c r="N31" s="638">
        <f t="shared" si="10"/>
        <v>0</v>
      </c>
      <c r="O31" s="639">
        <f t="shared" si="10"/>
        <v>0</v>
      </c>
      <c r="P31" s="639">
        <f t="shared" si="10"/>
        <v>0</v>
      </c>
    </row>
    <row r="32" spans="2:16" ht="18.75" x14ac:dyDescent="0.2">
      <c r="B32" s="1654" t="s">
        <v>163</v>
      </c>
      <c r="C32" s="1655"/>
      <c r="D32" s="1655"/>
      <c r="E32" s="1655"/>
      <c r="F32" s="1656"/>
      <c r="G32" s="554"/>
      <c r="H32" s="314"/>
      <c r="I32" s="617"/>
      <c r="J32" s="617"/>
      <c r="K32" s="617"/>
      <c r="L32" s="643"/>
      <c r="M32" s="617"/>
      <c r="N32" s="618"/>
      <c r="O32" s="619"/>
      <c r="P32" s="619"/>
    </row>
    <row r="33" spans="2:17" ht="19.5" x14ac:dyDescent="0.2">
      <c r="B33" s="370" t="s">
        <v>183</v>
      </c>
      <c r="C33" s="1648" t="s">
        <v>184</v>
      </c>
      <c r="D33" s="1649"/>
      <c r="E33" s="1649"/>
      <c r="F33" s="1650"/>
      <c r="G33" s="591" t="s">
        <v>547</v>
      </c>
      <c r="H33" s="393" t="s">
        <v>116</v>
      </c>
      <c r="I33" s="640"/>
      <c r="J33" s="640"/>
      <c r="K33" s="640"/>
      <c r="L33" s="633">
        <v>9</v>
      </c>
      <c r="M33" s="640"/>
      <c r="N33" s="640"/>
      <c r="O33" s="640"/>
      <c r="P33" s="640"/>
    </row>
    <row r="34" spans="2:17" ht="19.5" hidden="1" x14ac:dyDescent="0.2">
      <c r="B34" s="404" t="s">
        <v>185</v>
      </c>
      <c r="C34" s="1667" t="s">
        <v>186</v>
      </c>
      <c r="D34" s="1668"/>
      <c r="E34" s="1668"/>
      <c r="F34" s="1669"/>
      <c r="G34" s="558"/>
      <c r="H34" s="405" t="s">
        <v>116</v>
      </c>
      <c r="I34" s="640"/>
      <c r="J34" s="640"/>
      <c r="K34" s="640"/>
      <c r="L34" s="644"/>
      <c r="M34" s="640"/>
      <c r="N34" s="640"/>
      <c r="O34" s="640"/>
      <c r="P34" s="640"/>
    </row>
    <row r="35" spans="2:17" ht="19.5" x14ac:dyDescent="0.2">
      <c r="B35" s="370" t="s">
        <v>164</v>
      </c>
      <c r="C35" s="1651" t="s">
        <v>165</v>
      </c>
      <c r="D35" s="1652"/>
      <c r="E35" s="1652"/>
      <c r="F35" s="1653"/>
      <c r="G35" s="591" t="s">
        <v>526</v>
      </c>
      <c r="H35" s="313" t="s">
        <v>116</v>
      </c>
      <c r="I35" s="634">
        <f>SUM(L35-4.5)</f>
        <v>44.7</v>
      </c>
      <c r="J35" s="634">
        <f>SUM(L35-3)</f>
        <v>46.2</v>
      </c>
      <c r="K35" s="635">
        <f>SUM(L35-1.5)</f>
        <v>47.7</v>
      </c>
      <c r="L35" s="613">
        <v>49.2</v>
      </c>
      <c r="M35" s="635">
        <f>SUM(L35+1.5)</f>
        <v>50.7</v>
      </c>
      <c r="N35" s="635">
        <f>SUM(L35+3)</f>
        <v>52.2</v>
      </c>
      <c r="O35" s="635">
        <f>SUM(L35+4.5)</f>
        <v>53.7</v>
      </c>
      <c r="P35" s="635">
        <f>SUM(L35+6)</f>
        <v>55.2</v>
      </c>
    </row>
    <row r="36" spans="2:17" ht="19.5" x14ac:dyDescent="0.2">
      <c r="B36" s="370" t="s">
        <v>166</v>
      </c>
      <c r="C36" s="1651" t="s">
        <v>167</v>
      </c>
      <c r="D36" s="1652"/>
      <c r="E36" s="1652"/>
      <c r="F36" s="1653"/>
      <c r="G36" s="591" t="s">
        <v>527</v>
      </c>
      <c r="H36" s="313" t="s">
        <v>116</v>
      </c>
      <c r="I36" s="634">
        <f>SUM(L36-4.5)</f>
        <v>43.9</v>
      </c>
      <c r="J36" s="634">
        <f>SUM(L36-3)</f>
        <v>45.4</v>
      </c>
      <c r="K36" s="635">
        <f>SUM(L36-1.5)</f>
        <v>46.9</v>
      </c>
      <c r="L36" s="641">
        <v>48.4</v>
      </c>
      <c r="M36" s="635">
        <f>SUM(L36+1.5)</f>
        <v>49.9</v>
      </c>
      <c r="N36" s="635">
        <f>SUM(L36+3)</f>
        <v>51.4</v>
      </c>
      <c r="O36" s="635">
        <f>SUM(L36+4.5)</f>
        <v>52.9</v>
      </c>
      <c r="P36" s="635">
        <f>SUM(L36+6)</f>
        <v>54.4</v>
      </c>
    </row>
    <row r="37" spans="2:17" ht="19.5" x14ac:dyDescent="0.2">
      <c r="B37" s="370" t="s">
        <v>168</v>
      </c>
      <c r="C37" s="1651" t="s">
        <v>169</v>
      </c>
      <c r="D37" s="1652"/>
      <c r="E37" s="1652"/>
      <c r="F37" s="1653"/>
      <c r="G37" s="591" t="s">
        <v>528</v>
      </c>
      <c r="H37" s="313" t="s">
        <v>117</v>
      </c>
      <c r="I37" s="636">
        <f>SUM(K37)</f>
        <v>8</v>
      </c>
      <c r="J37" s="636">
        <f>SUM(L37)</f>
        <v>8</v>
      </c>
      <c r="K37" s="639">
        <f>SUM(L37)</f>
        <v>8</v>
      </c>
      <c r="L37" s="641">
        <v>8</v>
      </c>
      <c r="M37" s="639">
        <f>SUM(L37)</f>
        <v>8</v>
      </c>
      <c r="N37" s="639">
        <f t="shared" ref="N37:P38" si="11">SUM(L37)</f>
        <v>8</v>
      </c>
      <c r="O37" s="639">
        <f t="shared" si="11"/>
        <v>8</v>
      </c>
      <c r="P37" s="639">
        <f t="shared" si="11"/>
        <v>8</v>
      </c>
    </row>
    <row r="38" spans="2:17" ht="19.5" x14ac:dyDescent="0.2">
      <c r="B38" s="370" t="s">
        <v>170</v>
      </c>
      <c r="C38" s="1651" t="s">
        <v>171</v>
      </c>
      <c r="D38" s="1652"/>
      <c r="E38" s="1652"/>
      <c r="F38" s="1653"/>
      <c r="G38" s="590" t="s">
        <v>529</v>
      </c>
      <c r="H38" s="313" t="s">
        <v>117</v>
      </c>
      <c r="I38" s="637">
        <f>SUM(K38)</f>
        <v>8</v>
      </c>
      <c r="J38" s="637">
        <f>SUM(L38)</f>
        <v>8</v>
      </c>
      <c r="K38" s="638">
        <f>SUM(L38)</f>
        <v>8</v>
      </c>
      <c r="L38" s="613">
        <v>8</v>
      </c>
      <c r="M38" s="638">
        <f>SUM(L38)</f>
        <v>8</v>
      </c>
      <c r="N38" s="638">
        <f t="shared" si="11"/>
        <v>8</v>
      </c>
      <c r="O38" s="639">
        <f t="shared" si="11"/>
        <v>8</v>
      </c>
      <c r="P38" s="639">
        <f t="shared" si="11"/>
        <v>8</v>
      </c>
    </row>
    <row r="39" spans="2:17" ht="18.75" hidden="1" x14ac:dyDescent="0.2">
      <c r="B39" s="1654" t="s">
        <v>172</v>
      </c>
      <c r="C39" s="1655"/>
      <c r="D39" s="1655"/>
      <c r="E39" s="1655"/>
      <c r="F39" s="1656"/>
      <c r="G39" s="554"/>
      <c r="H39" s="314"/>
      <c r="I39" s="617"/>
      <c r="J39" s="617"/>
      <c r="K39" s="617"/>
      <c r="L39" s="643"/>
      <c r="M39" s="617"/>
      <c r="N39" s="618"/>
      <c r="O39" s="619"/>
      <c r="P39" s="619"/>
    </row>
    <row r="40" spans="2:17" ht="19.5" hidden="1" x14ac:dyDescent="0.2">
      <c r="B40" s="370" t="s">
        <v>173</v>
      </c>
      <c r="C40" s="1648" t="s">
        <v>174</v>
      </c>
      <c r="D40" s="1649"/>
      <c r="E40" s="1649"/>
      <c r="F40" s="1650"/>
      <c r="G40" s="646"/>
      <c r="H40" s="313" t="s">
        <v>116</v>
      </c>
      <c r="I40" s="634">
        <f>SUM(L40-1.8)</f>
        <v>-1.8</v>
      </c>
      <c r="J40" s="634">
        <f>SUM(L40-1.2)</f>
        <v>-1.2</v>
      </c>
      <c r="K40" s="635">
        <f>SUM(L40-0.6)</f>
        <v>-0.6</v>
      </c>
      <c r="L40" s="642"/>
      <c r="M40" s="635">
        <f>SUM(L40+0.6)</f>
        <v>0.6</v>
      </c>
      <c r="N40" s="635">
        <f>SUM(L40+1.2)</f>
        <v>1.2</v>
      </c>
      <c r="O40" s="635">
        <f>SUM(L40+1.8)</f>
        <v>1.8</v>
      </c>
      <c r="P40" s="635">
        <f>SUM(L40+2.4)</f>
        <v>2.4</v>
      </c>
    </row>
    <row r="41" spans="2:17" ht="19.5" hidden="1" x14ac:dyDescent="0.2">
      <c r="B41" s="370" t="s">
        <v>175</v>
      </c>
      <c r="C41" s="1648" t="s">
        <v>176</v>
      </c>
      <c r="D41" s="1649"/>
      <c r="E41" s="1649"/>
      <c r="F41" s="1650"/>
      <c r="G41" s="646"/>
      <c r="H41" s="313" t="s">
        <v>117</v>
      </c>
      <c r="I41" s="634">
        <f>SUM(L41-2.1)</f>
        <v>-2.1</v>
      </c>
      <c r="J41" s="634">
        <f>SUM(L41-1.4)</f>
        <v>-1.4</v>
      </c>
      <c r="K41" s="635">
        <f>SUM(L41-0.7)</f>
        <v>-0.7</v>
      </c>
      <c r="L41" s="642"/>
      <c r="M41" s="635">
        <f>SUM(L41+0.7)</f>
        <v>0.7</v>
      </c>
      <c r="N41" s="635">
        <f>SUM(L41+1.4)</f>
        <v>1.4</v>
      </c>
      <c r="O41" s="635">
        <f>SUM(L41+2.1)</f>
        <v>2.1</v>
      </c>
      <c r="P41" s="635">
        <f>SUM(L41+2.8)</f>
        <v>2.8</v>
      </c>
    </row>
    <row r="42" spans="2:17" ht="19.5" hidden="1" x14ac:dyDescent="0.2">
      <c r="B42" s="370" t="s">
        <v>187</v>
      </c>
      <c r="C42" s="1648" t="s">
        <v>195</v>
      </c>
      <c r="D42" s="1649"/>
      <c r="E42" s="1649"/>
      <c r="F42" s="1650"/>
      <c r="G42" s="646"/>
      <c r="H42" s="313" t="s">
        <v>117</v>
      </c>
      <c r="I42" s="634">
        <f>SUM(L42-2.1)</f>
        <v>-2.1</v>
      </c>
      <c r="J42" s="634">
        <f>SUM(L42-1.4)</f>
        <v>-1.4</v>
      </c>
      <c r="K42" s="635">
        <f>SUM(L42-0.7)</f>
        <v>-0.7</v>
      </c>
      <c r="L42" s="642"/>
      <c r="M42" s="635">
        <f>SUM(L42+0.7)</f>
        <v>0.7</v>
      </c>
      <c r="N42" s="635">
        <f>SUM(L42+1.4)</f>
        <v>1.4</v>
      </c>
      <c r="O42" s="635">
        <f>SUM(L42+2.1)</f>
        <v>2.1</v>
      </c>
      <c r="P42" s="635">
        <f>SUM(L42+2.8)</f>
        <v>2.8</v>
      </c>
    </row>
    <row r="43" spans="2:17" ht="19.5" hidden="1" x14ac:dyDescent="0.2">
      <c r="B43" s="370" t="s">
        <v>177</v>
      </c>
      <c r="C43" s="1648" t="s">
        <v>178</v>
      </c>
      <c r="D43" s="1649"/>
      <c r="E43" s="1649"/>
      <c r="F43" s="1650"/>
      <c r="G43" s="646"/>
      <c r="H43" s="313" t="s">
        <v>117</v>
      </c>
      <c r="I43" s="637">
        <f>SUM(L43)</f>
        <v>0</v>
      </c>
      <c r="J43" s="637">
        <f>SUM(L43)</f>
        <v>0</v>
      </c>
      <c r="K43" s="638">
        <f>SUM(L43)</f>
        <v>0</v>
      </c>
      <c r="L43" s="642"/>
      <c r="M43" s="638">
        <f>SUM(L43+0.45)</f>
        <v>0.45</v>
      </c>
      <c r="N43" s="638">
        <f>SUM(L43+0.9)</f>
        <v>0.9</v>
      </c>
      <c r="O43" s="639">
        <f>SUM(L43+1.35)</f>
        <v>1.35</v>
      </c>
      <c r="P43" s="639">
        <f>SUM(L43+1.8)</f>
        <v>1.8</v>
      </c>
    </row>
    <row r="44" spans="2:17" ht="19.5" hidden="1" x14ac:dyDescent="0.2">
      <c r="B44" s="404" t="s">
        <v>179</v>
      </c>
      <c r="C44" s="1667" t="s">
        <v>180</v>
      </c>
      <c r="D44" s="1668"/>
      <c r="E44" s="1668"/>
      <c r="F44" s="1669"/>
      <c r="G44" s="647"/>
      <c r="H44" s="405" t="s">
        <v>117</v>
      </c>
      <c r="I44" s="637">
        <f>SUM(L44)</f>
        <v>0</v>
      </c>
      <c r="J44" s="637">
        <f>SUM(L44)</f>
        <v>0</v>
      </c>
      <c r="K44" s="638">
        <f>SUM(L44)</f>
        <v>0</v>
      </c>
      <c r="L44" s="644"/>
      <c r="M44" s="638">
        <f>SUM(L44+0.45)</f>
        <v>0.45</v>
      </c>
      <c r="N44" s="638">
        <f>SUM(L44+0.9)</f>
        <v>0.9</v>
      </c>
      <c r="O44" s="639">
        <f>SUM(L44+1.35)</f>
        <v>1.35</v>
      </c>
      <c r="P44" s="639">
        <f>SUM(L44+1.8)</f>
        <v>1.8</v>
      </c>
    </row>
    <row r="45" spans="2:17" ht="18.75" x14ac:dyDescent="0.3">
      <c r="G45" s="648"/>
      <c r="I45" s="371"/>
      <c r="J45" s="371"/>
      <c r="K45" s="371"/>
      <c r="L45" s="371"/>
      <c r="M45" s="371"/>
      <c r="N45" s="371"/>
      <c r="O45" s="371"/>
      <c r="P45" s="371"/>
    </row>
    <row r="46" spans="2:17" s="622" customFormat="1" ht="24" x14ac:dyDescent="0.4">
      <c r="C46" s="625"/>
      <c r="E46" s="631" t="s">
        <v>563</v>
      </c>
      <c r="G46" s="629" t="s">
        <v>556</v>
      </c>
      <c r="H46" s="626"/>
      <c r="I46" s="627">
        <v>65.5</v>
      </c>
      <c r="J46" s="627">
        <v>67.5</v>
      </c>
      <c r="K46" s="627">
        <v>69.5</v>
      </c>
      <c r="L46" s="627">
        <v>69.5</v>
      </c>
      <c r="M46" s="627">
        <v>69.5</v>
      </c>
      <c r="N46" s="627">
        <v>71.5</v>
      </c>
      <c r="O46" s="627">
        <v>73.5</v>
      </c>
      <c r="P46" s="627">
        <v>75.5</v>
      </c>
      <c r="Q46" s="622" t="s">
        <v>557</v>
      </c>
    </row>
    <row r="47" spans="2:17" ht="18" x14ac:dyDescent="0.25">
      <c r="I47" s="371"/>
      <c r="J47" s="371"/>
      <c r="K47" s="371"/>
      <c r="L47" s="371"/>
      <c r="M47" s="371"/>
      <c r="N47" s="371"/>
      <c r="O47" s="371"/>
      <c r="P47" s="371"/>
    </row>
    <row r="48" spans="2:17" ht="18" x14ac:dyDescent="0.25">
      <c r="I48" s="371"/>
      <c r="J48" s="371"/>
      <c r="K48" s="371"/>
      <c r="L48" s="371"/>
      <c r="M48" s="371"/>
      <c r="N48" s="371"/>
      <c r="O48" s="371"/>
      <c r="P48" s="371"/>
    </row>
  </sheetData>
  <mergeCells count="40">
    <mergeCell ref="C41:F41"/>
    <mergeCell ref="C42:F42"/>
    <mergeCell ref="C43:F43"/>
    <mergeCell ref="C44:F44"/>
    <mergeCell ref="C35:F35"/>
    <mergeCell ref="C36:F36"/>
    <mergeCell ref="C37:F37"/>
    <mergeCell ref="C38:F38"/>
    <mergeCell ref="B39:F39"/>
    <mergeCell ref="C40:F40"/>
    <mergeCell ref="C34:F34"/>
    <mergeCell ref="C23:F23"/>
    <mergeCell ref="C24:F24"/>
    <mergeCell ref="B25:F25"/>
    <mergeCell ref="C26:F26"/>
    <mergeCell ref="C27:F27"/>
    <mergeCell ref="C28:F28"/>
    <mergeCell ref="C29:F29"/>
    <mergeCell ref="C30:F30"/>
    <mergeCell ref="C31:F31"/>
    <mergeCell ref="B32:F32"/>
    <mergeCell ref="C33:F33"/>
    <mergeCell ref="B22:F22"/>
    <mergeCell ref="C11:F11"/>
    <mergeCell ref="C12:F12"/>
    <mergeCell ref="C13:F13"/>
    <mergeCell ref="C14:F14"/>
    <mergeCell ref="C15:F15"/>
    <mergeCell ref="C16:F16"/>
    <mergeCell ref="C17:F17"/>
    <mergeCell ref="C18:F18"/>
    <mergeCell ref="C19:F19"/>
    <mergeCell ref="C20:F20"/>
    <mergeCell ref="C21:F21"/>
    <mergeCell ref="C10:F10"/>
    <mergeCell ref="B6:H6"/>
    <mergeCell ref="K6:P6"/>
    <mergeCell ref="B7:F7"/>
    <mergeCell ref="B8:F8"/>
    <mergeCell ref="C9:F9"/>
  </mergeCells>
  <phoneticPr fontId="128" type="noConversion"/>
  <pageMargins left="0.25" right="0.17" top="0.55118110236220474" bottom="0.15748031496062992" header="0.31496062992125984" footer="0.15748031496062992"/>
  <pageSetup paperSize="9" scale="65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view="pageBreakPreview" zoomScale="80" zoomScaleNormal="100" zoomScaleSheetLayoutView="80" workbookViewId="0">
      <selection activeCell="I57" sqref="I57"/>
    </sheetView>
  </sheetViews>
  <sheetFormatPr defaultColWidth="11.42578125" defaultRowHeight="12.75" x14ac:dyDescent="0.2"/>
  <sheetData>
    <row r="1" spans="1:7" ht="30" x14ac:dyDescent="0.45">
      <c r="A1" s="383"/>
      <c r="B1" s="384" t="s">
        <v>181</v>
      </c>
      <c r="C1" s="384"/>
      <c r="D1" s="385"/>
      <c r="E1" s="385"/>
      <c r="F1" s="385"/>
      <c r="G1" s="386"/>
    </row>
  </sheetData>
  <phoneticPr fontId="128" type="noConversion"/>
  <pageMargins left="0.7" right="0.7" top="0.75" bottom="0.75" header="0.3" footer="0.3"/>
  <pageSetup paperSize="9" orientation="portrait" horizontalDpi="1200" verticalDpi="1200" r:id="rId1"/>
  <rowBreaks count="1" manualBreakCount="1">
    <brk id="56" max="6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16</vt:i4>
      </vt:variant>
      <vt:variant>
        <vt:lpstr>已命名的範圍</vt:lpstr>
      </vt:variant>
      <vt:variant>
        <vt:i4>22</vt:i4>
      </vt:variant>
    </vt:vector>
  </HeadingPairs>
  <TitlesOfParts>
    <vt:vector size="38" baseType="lpstr">
      <vt:lpstr>DESCRIBING SHEET</vt:lpstr>
      <vt:lpstr>COLOURWAYS</vt:lpstr>
      <vt:lpstr>FABRIC</vt:lpstr>
      <vt:lpstr>LINING</vt:lpstr>
      <vt:lpstr>ACCESSORIES</vt:lpstr>
      <vt:lpstr>EMBROIDERIES_PRINTS </vt:lpstr>
      <vt:lpstr>ARTWORKS</vt:lpstr>
      <vt:lpstr>REMARKS (2)</vt:lpstr>
      <vt:lpstr>REMARKS</vt:lpstr>
      <vt:lpstr>CHECKLIST BY STAGES</vt:lpstr>
      <vt:lpstr>Feuil1</vt:lpstr>
      <vt:lpstr>OUTER JACKET</vt:lpstr>
      <vt:lpstr>INNER JACKET</vt:lpstr>
      <vt:lpstr>M OUTER JACKET ALPHA SIZE SPEC</vt:lpstr>
      <vt:lpstr>M INNER JACKET ALPHA SIZE SPEC</vt:lpstr>
      <vt:lpstr>JACKET SKETCH MEASUREMENTS</vt:lpstr>
      <vt:lpstr>Excel_BuiltIn_Print_Area_1_1</vt:lpstr>
      <vt:lpstr>Excel_BuiltIn_Print_Area_1_1_1</vt:lpstr>
      <vt:lpstr>Excel_BuiltIn_Print_Area_1_1_1_1</vt:lpstr>
      <vt:lpstr>ACCESSORIES!Print_Area</vt:lpstr>
      <vt:lpstr>ARTWORKS!Print_Area</vt:lpstr>
      <vt:lpstr>'CHECKLIST BY STAGES'!Print_Area</vt:lpstr>
      <vt:lpstr>COLOURWAYS!Print_Area</vt:lpstr>
      <vt:lpstr>'DESCRIBING SHEET'!Print_Area</vt:lpstr>
      <vt:lpstr>'EMBROIDERIES_PRINTS '!Print_Area</vt:lpstr>
      <vt:lpstr>FABRIC!Print_Area</vt:lpstr>
      <vt:lpstr>'JACKET SKETCH MEASUREMENTS'!Print_Area</vt:lpstr>
      <vt:lpstr>'M OUTER JACKET ALPHA SIZE SPEC'!Print_Area</vt:lpstr>
      <vt:lpstr>'OUTER JACKET'!Print_Area</vt:lpstr>
      <vt:lpstr>REMARKS!Print_Area</vt:lpstr>
      <vt:lpstr>'REMARKS (2)'!Print_Area</vt:lpstr>
      <vt:lpstr>ACCESSORIES!Print_Titles</vt:lpstr>
      <vt:lpstr>ARTWORKS!Print_Titles</vt:lpstr>
      <vt:lpstr>'CHECKLIST BY STAGES'!Print_Titles</vt:lpstr>
      <vt:lpstr>'EMBROIDERIES_PRINTS '!Print_Titles</vt:lpstr>
      <vt:lpstr>FABRIC!Print_Titles</vt:lpstr>
      <vt:lpstr>REMARKS!Print_Titles</vt:lpstr>
      <vt:lpstr>'REMARKS (2)'!Print_Titles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Monika DRAKE</dc:creator>
  <cp:lastModifiedBy>Your User Name</cp:lastModifiedBy>
  <cp:lastPrinted>2018-01-30T08:57:07Z</cp:lastPrinted>
  <dcterms:created xsi:type="dcterms:W3CDTF">2010-03-04T13:53:49Z</dcterms:created>
  <dcterms:modified xsi:type="dcterms:W3CDTF">2018-01-30T09:11:16Z</dcterms:modified>
</cp:coreProperties>
</file>