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20" yWindow="460" windowWidth="19420" windowHeight="11020" tabRatio="500"/>
  </bookViews>
  <sheets>
    <sheet name="SPEC" sheetId="3" r:id="rId1"/>
    <sheet name="DIMENSION" sheetId="15" r:id="rId2"/>
    <sheet name="GRADE" sheetId="17" r:id="rId3"/>
    <sheet name="1ST" sheetId="8" state="hidden" r:id="rId4"/>
    <sheet name="2ND" sheetId="9" state="hidden" r:id="rId5"/>
    <sheet name="SMS" sheetId="10" state="hidden" r:id="rId6"/>
    <sheet name="PP" sheetId="11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8" i="17"/>
  <c r="AP38"/>
  <c r="AP19"/>
  <c r="O18"/>
  <c r="O38"/>
  <c r="O19"/>
  <c r="I22" i="15"/>
  <c r="I42"/>
  <c r="M25" i="17"/>
  <c r="I25"/>
  <c r="K25"/>
  <c r="Q25"/>
  <c r="S25"/>
  <c r="AL25"/>
  <c r="AN25"/>
  <c r="AR25"/>
  <c r="AT25"/>
  <c r="AG24" i="3"/>
  <c r="AG22"/>
  <c r="AT18" i="17"/>
  <c r="AR18"/>
  <c r="AN18"/>
  <c r="AL18"/>
  <c r="S17"/>
  <c r="S18"/>
  <c r="Q17"/>
  <c r="Q18"/>
  <c r="I17"/>
  <c r="I18"/>
  <c r="K17"/>
  <c r="K18"/>
  <c r="M17"/>
  <c r="M18"/>
  <c r="AN22" i="15"/>
  <c r="AN42"/>
  <c r="AN23"/>
  <c r="I23"/>
  <c r="AT38" i="17"/>
  <c r="AR38"/>
  <c r="AN38"/>
  <c r="AL38"/>
  <c r="AR36"/>
  <c r="AT36"/>
  <c r="AN36"/>
  <c r="AL36"/>
  <c r="AR35"/>
  <c r="AT35"/>
  <c r="AN35"/>
  <c r="AL35"/>
  <c r="AR34"/>
  <c r="AT34"/>
  <c r="AN34"/>
  <c r="AL34"/>
  <c r="AR32"/>
  <c r="AT32"/>
  <c r="AN32"/>
  <c r="AL32"/>
  <c r="AR31"/>
  <c r="AT31"/>
  <c r="AN31"/>
  <c r="AL31"/>
  <c r="AR30"/>
  <c r="AT30"/>
  <c r="AN30"/>
  <c r="AL30"/>
  <c r="AR29"/>
  <c r="AT29"/>
  <c r="AN29"/>
  <c r="AL29"/>
  <c r="AR28"/>
  <c r="AT28"/>
  <c r="AN28"/>
  <c r="AL28"/>
  <c r="AT27"/>
  <c r="AR27"/>
  <c r="AN27"/>
  <c r="AL27"/>
  <c r="AR24"/>
  <c r="AT24"/>
  <c r="AN24"/>
  <c r="AL24"/>
  <c r="AR23"/>
  <c r="AT23"/>
  <c r="AN23"/>
  <c r="AL23"/>
  <c r="AR22"/>
  <c r="AT22"/>
  <c r="AN22"/>
  <c r="AL22"/>
  <c r="AR20"/>
  <c r="AT20"/>
  <c r="AN20"/>
  <c r="AL20"/>
  <c r="AT19"/>
  <c r="AR19"/>
  <c r="AN19"/>
  <c r="AL19"/>
  <c r="AT17"/>
  <c r="AR17"/>
  <c r="AN17"/>
  <c r="AL17"/>
  <c r="AR15"/>
  <c r="AT15"/>
  <c r="AN15"/>
  <c r="AL15"/>
  <c r="AR14"/>
  <c r="AT14"/>
  <c r="AN14"/>
  <c r="AL14"/>
  <c r="AR13"/>
  <c r="AT13"/>
  <c r="AN13"/>
  <c r="AL13"/>
  <c r="AT12"/>
  <c r="AR12"/>
  <c r="AN12"/>
  <c r="AL12"/>
  <c r="AT11"/>
  <c r="AR11"/>
  <c r="AN11"/>
  <c r="AL11"/>
  <c r="S38"/>
  <c r="Q38"/>
  <c r="M38"/>
  <c r="K38"/>
  <c r="I38"/>
  <c r="S36"/>
  <c r="Q36"/>
  <c r="M36"/>
  <c r="K36"/>
  <c r="I36"/>
  <c r="S35"/>
  <c r="Q35"/>
  <c r="M35"/>
  <c r="K35"/>
  <c r="I35"/>
  <c r="Q34"/>
  <c r="S34"/>
  <c r="M34"/>
  <c r="K34"/>
  <c r="I34"/>
  <c r="S32"/>
  <c r="Q32"/>
  <c r="M32"/>
  <c r="K32"/>
  <c r="I32"/>
  <c r="S31"/>
  <c r="Q31"/>
  <c r="M31"/>
  <c r="K31"/>
  <c r="I31"/>
  <c r="Q30"/>
  <c r="S30"/>
  <c r="M30"/>
  <c r="K30"/>
  <c r="I30"/>
  <c r="Q29"/>
  <c r="S29"/>
  <c r="M29"/>
  <c r="K29"/>
  <c r="I29"/>
  <c r="Q28"/>
  <c r="S28"/>
  <c r="M28"/>
  <c r="K28"/>
  <c r="I28"/>
  <c r="S27"/>
  <c r="Q27"/>
  <c r="M27"/>
  <c r="K27"/>
  <c r="I27"/>
  <c r="S24"/>
  <c r="Q24"/>
  <c r="M24"/>
  <c r="K24"/>
  <c r="I24"/>
  <c r="S23"/>
  <c r="Q23"/>
  <c r="M23"/>
  <c r="K23"/>
  <c r="I23"/>
  <c r="S22"/>
  <c r="Q22"/>
  <c r="M22"/>
  <c r="K22"/>
  <c r="I22"/>
  <c r="S20"/>
  <c r="Q20"/>
  <c r="M20"/>
  <c r="K20"/>
  <c r="I20"/>
  <c r="S19"/>
  <c r="Q19"/>
  <c r="M19"/>
  <c r="K19"/>
  <c r="I19"/>
  <c r="Q15"/>
  <c r="S15"/>
  <c r="M15"/>
  <c r="K15"/>
  <c r="I15"/>
  <c r="S14"/>
  <c r="Q14"/>
  <c r="M14"/>
  <c r="K14"/>
  <c r="I14"/>
  <c r="S13"/>
  <c r="Q13"/>
  <c r="M13"/>
  <c r="K13"/>
  <c r="I13"/>
  <c r="S12"/>
  <c r="Q12"/>
  <c r="M12"/>
  <c r="K12"/>
  <c r="I12"/>
  <c r="S11"/>
  <c r="Q11"/>
  <c r="M11"/>
  <c r="K11"/>
  <c r="I11"/>
  <c r="E5" i="15"/>
  <c r="E4"/>
  <c r="AG19" i="3"/>
  <c r="AG23"/>
  <c r="AG33"/>
  <c r="R4" i="15"/>
  <c r="E5" i="17"/>
  <c r="E4"/>
  <c r="N4"/>
  <c r="W3"/>
  <c r="W5"/>
  <c r="N7"/>
  <c r="E6"/>
  <c r="E3" i="15"/>
  <c r="R3"/>
  <c r="Y3"/>
  <c r="N3" i="17"/>
  <c r="E3"/>
  <c r="G3" i="8"/>
  <c r="C1"/>
  <c r="G3" i="9"/>
  <c r="C1"/>
  <c r="G3" i="10"/>
  <c r="C1"/>
  <c r="G3" i="11"/>
  <c r="C1"/>
</calcChain>
</file>

<file path=xl/comments1.xml><?xml version="1.0" encoding="utf-8"?>
<comments xmlns="http://schemas.openxmlformats.org/spreadsheetml/2006/main">
  <authors>
    <author>jannah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jannah: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待確認 collar的部分</t>
        </r>
      </text>
    </comment>
  </commentList>
</comments>
</file>

<file path=xl/sharedStrings.xml><?xml version="1.0" encoding="utf-8"?>
<sst xmlns="http://schemas.openxmlformats.org/spreadsheetml/2006/main" count="413" uniqueCount="173">
  <si>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</si>
  <si>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</si>
  <si>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</si>
  <si>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</si>
  <si>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</si>
  <si>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</si>
  <si>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</si>
  <si>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</si>
  <si>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</si>
  <si>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</si>
  <si>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</si>
  <si>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</si>
  <si>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</si>
  <si>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</si>
  <si>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</si>
  <si>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</si>
  <si>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</si>
  <si>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</si>
  <si>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</si>
  <si>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</si>
  <si>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modified date:</t>
  </si>
  <si>
    <t>COMMENTS</t>
  </si>
  <si>
    <t>FABRIC + TRIM SPECIFICATION I</t>
  </si>
  <si>
    <t xml:space="preserve">season: </t>
  </si>
  <si>
    <t xml:space="preserve">originator: 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</si>
  <si>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</si>
  <si>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</si>
  <si>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</si>
  <si>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</si>
  <si>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</si>
  <si>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</si>
  <si>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</si>
  <si>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</si>
  <si>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</si>
  <si>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</si>
  <si>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</si>
  <si>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</si>
  <si>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</si>
  <si>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</si>
  <si>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</si>
  <si>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</si>
  <si>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</si>
  <si>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</si>
  <si>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</si>
  <si>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</si>
  <si>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</si>
  <si>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</si>
  <si>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</si>
  <si>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</si>
  <si>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</si>
  <si>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</si>
  <si>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</si>
  <si>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</si>
  <si>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</si>
  <si>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</si>
  <si>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</si>
  <si>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</si>
  <si>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</si>
  <si>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</si>
  <si>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</si>
  <si>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</si>
  <si>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</si>
  <si>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CUFF WIDTH</t>
  </si>
  <si>
    <t>CB SLEEVE LENGTH</t>
  </si>
  <si>
    <t>17</t>
  </si>
  <si>
    <t>18</t>
  </si>
  <si>
    <t>.75-, 1+</t>
  </si>
  <si>
    <t>19</t>
  </si>
  <si>
    <t>20</t>
  </si>
  <si>
    <t>TOTAL HOOD LENGTH (CB to CF)</t>
  </si>
  <si>
    <t>.375-, .375+</t>
  </si>
  <si>
    <t>.5-, .5+</t>
  </si>
  <si>
    <t xml:space="preserve">CF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</si>
  <si>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</si>
  <si>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</si>
  <si>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</si>
  <si>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</si>
  <si>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</si>
  <si>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</si>
  <si>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</si>
  <si>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</si>
  <si>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</si>
  <si>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</si>
  <si>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</si>
  <si>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</si>
  <si>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</si>
  <si>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</si>
  <si>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3b</t>
  </si>
  <si>
    <t>BOTTOM  (stretched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</si>
  <si>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</si>
  <si>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</si>
  <si>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</si>
  <si>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</si>
  <si>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</si>
  <si>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</si>
  <si>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</si>
  <si>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HOOD WIDTH (CB hood point 6", total)</t>
  </si>
  <si>
    <t>25a</t>
  </si>
  <si>
    <t>HPS HOOD HEIGHT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</si>
  <si>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</si>
  <si>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</si>
  <si>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</si>
  <si>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</si>
  <si>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</si>
  <si>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</si>
  <si>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</si>
  <si>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</si>
  <si>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</si>
  <si>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fit:</t>
    <phoneticPr fontId="0" type="noConversion"/>
  </si>
  <si>
    <t>.75-, .75+</t>
  </si>
  <si>
    <t>.5-, .75+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</si>
  <si>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</si>
  <si>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</si>
  <si>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</si>
  <si>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</si>
  <si>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</si>
  <si>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</si>
  <si>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ACCESSORIES</t>
  </si>
  <si>
    <t>EU-XS</t>
  </si>
  <si>
    <t>EU-S</t>
  </si>
  <si>
    <t>EU-M</t>
  </si>
  <si>
    <t>EU-L</t>
  </si>
  <si>
    <t>EU-XL</t>
  </si>
  <si>
    <t>EU-XXL</t>
  </si>
  <si>
    <t>WAIST (18.5" from HPS, total)</t>
  </si>
  <si>
    <t>.25-, .25+, .5+</t>
    <phoneticPr fontId="0" type="noConversion"/>
  </si>
  <si>
    <t>EA</t>
  </si>
  <si>
    <t>1-, 1+, 0+</t>
  </si>
  <si>
    <t>MENS GRADING</t>
  </si>
  <si>
    <t>2-, 3+, 2+</t>
    <phoneticPr fontId="0" type="noConversion"/>
  </si>
  <si>
    <t>WAIST (17" from HPS, total)</t>
  </si>
  <si>
    <t>2-, 2+</t>
  </si>
  <si>
    <t>1-, 1+, 1+, 0+</t>
  </si>
  <si>
    <t>.125-, .25-, 25+</t>
  </si>
  <si>
    <t>.5-, 1+</t>
  </si>
  <si>
    <t>LOWER ARM (12" below armhole, total)</t>
  </si>
  <si>
    <t>WOMENS GRADING</t>
  </si>
  <si>
    <t>MENS DIMENSIONS</t>
  </si>
  <si>
    <t>WOMENS DIMENSIONS</t>
  </si>
  <si>
    <t>WAIST (19" from HPS, total)</t>
  </si>
  <si>
    <t>L</t>
  </si>
  <si>
    <t>WAIST (16.5" from HPS, total)</t>
  </si>
  <si>
    <t>HOOD WIDTH (CB hood point 5", total)</t>
  </si>
  <si>
    <t>M</t>
  </si>
  <si>
    <t>MENS LARGE, WOMENS MEDIUM</t>
  </si>
  <si>
    <t>MENS XS~XXL, WOMENS XS~XL</t>
  </si>
  <si>
    <t>HYAK FULL ZIP HOODY</t>
  </si>
  <si>
    <t>340gms 80% cotton/20% polyester sweatshirt fabric</t>
  </si>
  <si>
    <t>80% cotton/20% polyester rib knit sweatshirt fabric</t>
  </si>
  <si>
    <t>use available color for proto</t>
  </si>
  <si>
    <t>please source</t>
  </si>
  <si>
    <t>use available for proto</t>
  </si>
  <si>
    <t>VSOL-56 DA8LH1 (E)</t>
  </si>
  <si>
    <t>YKK</t>
  </si>
  <si>
    <t>antique silver</t>
  </si>
  <si>
    <r>
      <t xml:space="preserve">shell fabric at hood, front body, back body, sleeves, pockets
facing fabric at CF interior facing, rolled facing at pocket edge
</t>
    </r>
    <r>
      <rPr>
        <sz val="6"/>
        <color rgb="FFFF0000"/>
        <rFont val="細明體"/>
        <family val="3"/>
        <charset val="136"/>
      </rPr>
      <t>大身布(1): 帽子, 正反面大身, 袖子, 手口袋, 前門襟內貼邊, 口袋貼邊</t>
    </r>
    <phoneticPr fontId="5" type="noConversion"/>
  </si>
  <si>
    <r>
      <t xml:space="preserve">shell fabric at </t>
    </r>
    <r>
      <rPr>
        <sz val="6"/>
        <color rgb="FFFF0000"/>
        <rFont val="Arial"/>
        <family val="2"/>
      </rPr>
      <t>collar,</t>
    </r>
    <r>
      <rPr>
        <sz val="6"/>
        <rFont val="Arial"/>
        <family val="2"/>
      </rPr>
      <t xml:space="preserve"> cuffs, hem
</t>
    </r>
    <r>
      <rPr>
        <sz val="6"/>
        <color rgb="FFFF0000"/>
        <rFont val="細明體"/>
        <family val="3"/>
        <charset val="136"/>
      </rPr>
      <t>螺紋布(2):袖口, 下擺</t>
    </r>
    <phoneticPr fontId="5" type="noConversion"/>
  </si>
  <si>
    <r>
      <t xml:space="preserve">lining </t>
    </r>
    <r>
      <rPr>
        <sz val="6"/>
        <color rgb="FFFF0000"/>
        <rFont val="細明體"/>
        <family val="3"/>
        <charset val="136"/>
      </rPr>
      <t>內裡布</t>
    </r>
    <phoneticPr fontId="5" type="noConversion"/>
  </si>
  <si>
    <r>
      <t xml:space="preserve">interior hood </t>
    </r>
    <r>
      <rPr>
        <sz val="6"/>
        <color rgb="FFFF0000"/>
        <rFont val="細明體"/>
        <family val="3"/>
        <charset val="136"/>
      </rPr>
      <t>帽子的內裡布</t>
    </r>
    <phoneticPr fontId="5" type="noConversion"/>
  </si>
  <si>
    <r>
      <t xml:space="preserve">CF zipper  </t>
    </r>
    <r>
      <rPr>
        <sz val="6"/>
        <color rgb="FFFF0000"/>
        <rFont val="細明體"/>
        <family val="3"/>
        <charset val="136"/>
      </rPr>
      <t>前中拉鍊</t>
    </r>
    <phoneticPr fontId="5" type="noConversion"/>
  </si>
  <si>
    <r>
      <t xml:space="preserve">#5 vislon, open end left insert, DA8LH1 
</t>
    </r>
    <r>
      <rPr>
        <sz val="6"/>
        <color rgb="FFFF0000"/>
        <rFont val="Arial"/>
        <family val="2"/>
      </rPr>
      <t>5</t>
    </r>
    <r>
      <rPr>
        <sz val="6"/>
        <color rgb="FFFF0000"/>
        <rFont val="細明體"/>
        <family val="3"/>
        <charset val="136"/>
      </rPr>
      <t>號塑鋼拉鍊</t>
    </r>
    <r>
      <rPr>
        <sz val="6"/>
        <color rgb="FFFF0000"/>
        <rFont val="Arial"/>
        <family val="2"/>
      </rPr>
      <t xml:space="preserve">, </t>
    </r>
    <r>
      <rPr>
        <sz val="6"/>
        <color rgb="FFFF0000"/>
        <rFont val="細明體"/>
        <family val="3"/>
        <charset val="136"/>
      </rPr>
      <t>開尾</t>
    </r>
    <r>
      <rPr>
        <sz val="6"/>
        <color rgb="FFFF0000"/>
        <rFont val="Arial"/>
        <family val="2"/>
      </rPr>
      <t xml:space="preserve">, </t>
    </r>
    <r>
      <rPr>
        <sz val="6"/>
        <color rgb="FFFF0000"/>
        <rFont val="細明體"/>
        <family val="3"/>
        <charset val="136"/>
      </rPr>
      <t>左插</t>
    </r>
    <r>
      <rPr>
        <sz val="6"/>
        <color rgb="FFFF0000"/>
        <rFont val="Arial"/>
        <family val="2"/>
      </rPr>
      <t xml:space="preserve">, DA8LH1 </t>
    </r>
    <r>
      <rPr>
        <sz val="6"/>
        <color rgb="FFFF0000"/>
        <rFont val="細明體"/>
        <family val="3"/>
        <charset val="136"/>
      </rPr>
      <t>拉頭</t>
    </r>
    <phoneticPr fontId="5" type="noConversion"/>
  </si>
  <si>
    <r>
      <t xml:space="preserve">herringbone cotton webbing/tape
</t>
    </r>
    <r>
      <rPr>
        <sz val="6"/>
        <color rgb="FFFF0000"/>
        <rFont val="細明體"/>
        <family val="3"/>
        <charset val="136"/>
      </rPr>
      <t>人字斜棉質領織帶</t>
    </r>
    <phoneticPr fontId="5" type="noConversion"/>
  </si>
  <si>
    <r>
      <t xml:space="preserve">interior back neckseam
</t>
    </r>
    <r>
      <rPr>
        <sz val="6"/>
        <color rgb="FFFF0000"/>
        <rFont val="細明體"/>
        <family val="3"/>
        <charset val="136"/>
      </rPr>
      <t>內後領織帶</t>
    </r>
    <phoneticPr fontId="5" type="noConversion"/>
  </si>
  <si>
    <r>
      <t xml:space="preserve">0.5" flat drawcord (end is folded and stitched, no tips)
</t>
    </r>
    <r>
      <rPr>
        <sz val="6"/>
        <color rgb="FFFF0000"/>
        <rFont val="Arial"/>
        <family val="2"/>
      </rPr>
      <t>0.5"</t>
    </r>
    <r>
      <rPr>
        <sz val="6"/>
        <color rgb="FFFF0000"/>
        <rFont val="細明體"/>
        <family val="3"/>
        <charset val="136"/>
      </rPr>
      <t>寬平穿繩(繩尾反摺壓線, 不加鴨嘴)</t>
    </r>
    <phoneticPr fontId="5" type="noConversion"/>
  </si>
  <si>
    <r>
      <t xml:space="preserve">front hood adjustment
</t>
    </r>
    <r>
      <rPr>
        <sz val="6"/>
        <color rgb="FFFF0000"/>
        <rFont val="細明體"/>
        <family val="3"/>
        <charset val="136"/>
      </rPr>
      <t>帽子調整帶</t>
    </r>
    <phoneticPr fontId="5" type="noConversion"/>
  </si>
  <si>
    <r>
      <t xml:space="preserve">metal eyelet (opening is 0.375")
</t>
    </r>
    <r>
      <rPr>
        <sz val="6"/>
        <color rgb="FFFF0000"/>
        <rFont val="細明體"/>
        <family val="3"/>
        <charset val="136"/>
      </rPr>
      <t>金屬雞眼開口寬度0.375"</t>
    </r>
    <phoneticPr fontId="5" type="noConversion"/>
  </si>
  <si>
    <r>
      <t xml:space="preserve">front hood adjustment drawcord exit
</t>
    </r>
    <r>
      <rPr>
        <sz val="6"/>
        <color rgb="FFFF0000"/>
        <rFont val="細明體"/>
        <family val="3"/>
        <charset val="136"/>
      </rPr>
      <t>帽子穿繩出口</t>
    </r>
    <phoneticPr fontId="5" type="noConversion"/>
  </si>
  <si>
    <r>
      <t>interior main label</t>
    </r>
    <r>
      <rPr>
        <sz val="6"/>
        <color rgb="FFFF0000"/>
        <rFont val="Arial"/>
        <family val="2"/>
      </rPr>
      <t xml:space="preserve">
</t>
    </r>
    <r>
      <rPr>
        <sz val="6"/>
        <color rgb="FFFF0000"/>
        <rFont val="細明體"/>
        <family val="3"/>
        <charset val="136"/>
      </rPr>
      <t>內主標</t>
    </r>
    <phoneticPr fontId="5" type="noConversion"/>
  </si>
  <si>
    <r>
      <t xml:space="preserve">interior back neck
</t>
    </r>
    <r>
      <rPr>
        <sz val="6"/>
        <color rgb="FFFF0000"/>
        <rFont val="細明體"/>
        <family val="3"/>
        <charset val="136"/>
      </rPr>
      <t>內後領處</t>
    </r>
    <phoneticPr fontId="5" type="noConversion"/>
  </si>
  <si>
    <r>
      <t xml:space="preserve">care label
</t>
    </r>
    <r>
      <rPr>
        <sz val="6"/>
        <color rgb="FFFF0000"/>
        <rFont val="細明體"/>
        <family val="3"/>
        <charset val="136"/>
      </rPr>
      <t>洗標</t>
    </r>
    <phoneticPr fontId="5" type="noConversion"/>
  </si>
  <si>
    <r>
      <t xml:space="preserve">interior left side seam
</t>
    </r>
    <r>
      <rPr>
        <sz val="6"/>
        <color rgb="FFFF0000"/>
        <rFont val="細明體"/>
        <family val="3"/>
        <charset val="136"/>
      </rPr>
      <t>內穿者左斜邊車縫處</t>
    </r>
    <phoneticPr fontId="5" type="noConversion"/>
  </si>
  <si>
    <r>
      <t xml:space="preserve">main hangtag
</t>
    </r>
    <r>
      <rPr>
        <sz val="6"/>
        <color rgb="FFFF0000"/>
        <rFont val="細明體"/>
        <family val="3"/>
        <charset val="136"/>
      </rPr>
      <t>主吊牌</t>
    </r>
    <phoneticPr fontId="5" type="noConversion"/>
  </si>
  <si>
    <r>
      <t xml:space="preserve">tag pin inserted throught left underarm seam
</t>
    </r>
    <r>
      <rPr>
        <sz val="6"/>
        <color rgb="FFFF0000"/>
        <rFont val="細明體"/>
        <family val="3"/>
        <charset val="136"/>
      </rPr>
      <t>吊牌用子彈掛於穿者左腋下接縫處</t>
    </r>
    <phoneticPr fontId="5" type="noConversion"/>
  </si>
</sst>
</file>

<file path=xl/styles.xml><?xml version="1.0" encoding="utf-8"?>
<styleSheet xmlns="http://schemas.openxmlformats.org/spreadsheetml/2006/main">
  <numFmts count="3">
    <numFmt numFmtId="176" formatCode="_(&quot;$&quot;* #,##0.00_);_(&quot;$&quot;* \(#,##0.00\);_(&quot;$&quot;* &quot;-&quot;??_);_(@_)"/>
    <numFmt numFmtId="177" formatCode="&quot;$&quot;#,##0.00"/>
    <numFmt numFmtId="178" formatCode="&quot;$&quot;#,##0.000"/>
  </numFmts>
  <fonts count="32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9"/>
      <name val="Geneva"/>
    </font>
    <font>
      <sz val="11"/>
      <name val="돋움"/>
      <charset val="129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8"/>
      <color theme="3"/>
      <name val="新細明體"/>
      <family val="2"/>
      <scheme val="major"/>
    </font>
    <font>
      <b/>
      <sz val="13"/>
      <color theme="3"/>
      <name val="新細明體"/>
      <family val="2"/>
      <scheme val="minor"/>
    </font>
    <font>
      <b/>
      <sz val="10"/>
      <name val="Arial"/>
      <family val="2"/>
    </font>
    <font>
      <b/>
      <sz val="12"/>
      <name val="Arial Black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7"/>
      <color rgb="FFFF0000"/>
      <name val="Arial"/>
      <family val="2"/>
    </font>
    <font>
      <b/>
      <i/>
      <sz val="7"/>
      <color theme="1"/>
      <name val="Arial"/>
      <family val="2"/>
    </font>
    <font>
      <sz val="6"/>
      <color rgb="FFFF0000"/>
      <name val="細明體"/>
      <family val="3"/>
      <charset val="136"/>
    </font>
    <font>
      <sz val="6"/>
      <color rgb="FFFF0000"/>
      <name val="Arial"/>
      <family val="2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01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0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Fill="1"/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77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78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78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7" fillId="0" borderId="4" xfId="0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 shrinkToFit="1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177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center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0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24" fillId="0" borderId="0" xfId="152" applyNumberFormat="1" applyFont="1" applyFill="1" applyBorder="1" applyAlignment="1" applyProtection="1">
      <alignment horizontal="left" vertical="center"/>
    </xf>
    <xf numFmtId="0" fontId="24" fillId="0" borderId="33" xfId="153" applyNumberFormat="1" applyFont="1" applyFill="1" applyBorder="1" applyAlignment="1" applyProtection="1">
      <alignment horizontal="left" shrinkToFit="1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25" fillId="0" borderId="16" xfId="153" applyNumberFormat="1" applyFont="1" applyFill="1" applyBorder="1" applyAlignment="1" applyProtection="1">
      <alignment horizontal="center" shrinkToFit="1"/>
    </xf>
    <xf numFmtId="0" fontId="25" fillId="0" borderId="17" xfId="153" applyNumberFormat="1" applyFont="1" applyFill="1" applyBorder="1" applyAlignment="1" applyProtection="1">
      <alignment horizontal="center" shrinkToFit="1"/>
    </xf>
    <xf numFmtId="0" fontId="25" fillId="0" borderId="18" xfId="153" applyNumberFormat="1" applyFont="1" applyFill="1" applyBorder="1" applyAlignment="1" applyProtection="1">
      <alignment horizontal="center" shrinkToFit="1"/>
    </xf>
    <xf numFmtId="0" fontId="2" fillId="0" borderId="22" xfId="153" applyNumberFormat="1" applyFont="1" applyBorder="1" applyAlignment="1">
      <alignment horizontal="left" vertical="center"/>
    </xf>
    <xf numFmtId="0" fontId="6" fillId="0" borderId="12" xfId="153" applyNumberFormat="1" applyBorder="1"/>
    <xf numFmtId="0" fontId="3" fillId="0" borderId="22" xfId="153" applyNumberFormat="1" applyFont="1" applyBorder="1" applyAlignment="1" applyProtection="1">
      <alignment horizontal="left" shrinkToFit="1"/>
      <protection locked="0"/>
    </xf>
    <xf numFmtId="14" fontId="3" fillId="0" borderId="22" xfId="153" applyNumberFormat="1" applyFont="1" applyBorder="1" applyAlignment="1" applyProtection="1">
      <alignment horizontal="center"/>
      <protection locked="0"/>
    </xf>
    <xf numFmtId="0" fontId="3" fillId="0" borderId="12" xfId="153" applyNumberFormat="1" applyFont="1" applyBorder="1" applyAlignment="1" applyProtection="1">
      <alignment horizontal="center"/>
      <protection locked="0"/>
    </xf>
    <xf numFmtId="0" fontId="3" fillId="0" borderId="3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>
      <alignment horizontal="center"/>
    </xf>
    <xf numFmtId="0" fontId="3" fillId="0" borderId="2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/>
    <xf numFmtId="0" fontId="24" fillId="0" borderId="0" xfId="153" applyNumberFormat="1" applyFont="1" applyFill="1" applyBorder="1" applyAlignment="1" applyProtection="1">
      <alignment horizontal="left" shrinkToFit="1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14" xfId="0" applyNumberFormat="1" applyBorder="1" applyAlignment="1">
      <alignment horizontal="center" shrinkToFit="1"/>
    </xf>
    <xf numFmtId="0" fontId="0" fillId="0" borderId="4" xfId="0" applyNumberFormat="1" applyBorder="1" applyAlignment="1">
      <alignment horizontal="center" shrinkToFit="1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protection locked="0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2" xfId="0" applyNumberFormat="1" applyFont="1" applyBorder="1" applyAlignment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5" xfId="0" applyNumberFormat="1" applyBorder="1"/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2" xfId="0" applyNumberFormat="1" applyFont="1" applyBorder="1" applyAlignment="1" applyProtection="1">
      <alignment horizontal="center" vertical="center"/>
      <protection locked="0"/>
    </xf>
    <xf numFmtId="0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6" fillId="0" borderId="5" xfId="0" applyNumberFormat="1" applyFon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3" fillId="0" borderId="30" xfId="0" applyNumberFormat="1" applyFont="1" applyFill="1" applyBorder="1" applyAlignment="1" applyProtection="1">
      <alignment horizontal="center" shrinkToFit="1"/>
      <protection locked="0"/>
    </xf>
    <xf numFmtId="0" fontId="6" fillId="0" borderId="31" xfId="0" applyNumberFormat="1" applyFont="1" applyFill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7" xfId="145" applyFont="1" applyBorder="1" applyAlignment="1">
      <alignment horizontal="left" vertical="center" wrapText="1"/>
    </xf>
    <xf numFmtId="0" fontId="6" fillId="0" borderId="28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0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301">
    <cellStyle name="Normal 2" xfId="35"/>
    <cellStyle name="Normal 2 2" xfId="208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一般" xfId="0" builtinId="0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7" builtinId="9" hidden="1"/>
    <cellStyle name="已瀏覽過的超連結" xfId="189" builtinId="9" hidden="1"/>
    <cellStyle name="已瀏覽過的超連結" xfId="191" builtinId="9" hidden="1"/>
    <cellStyle name="已瀏覽過的超連結" xfId="193" builtinId="9" hidden="1"/>
    <cellStyle name="已瀏覽過的超連結" xfId="195" builtinId="9" hidden="1"/>
    <cellStyle name="已瀏覽過的超連結" xfId="197" builtinId="9" hidden="1"/>
    <cellStyle name="已瀏覽過的超連結" xfId="199" builtinId="9" hidden="1"/>
    <cellStyle name="已瀏覽過的超連結" xfId="201" builtinId="9" hidden="1"/>
    <cellStyle name="已瀏覽過的超連結" xfId="203" builtinId="9" hidden="1"/>
    <cellStyle name="已瀏覽過的超連結" xfId="205" builtinId="9" hidden="1"/>
    <cellStyle name="已瀏覽過的超連結" xfId="207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貨幣" xfId="122" builtinId="4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6" builtinId="8" hidden="1"/>
    <cellStyle name="超連結" xfId="148" builtinId="8" hidden="1"/>
    <cellStyle name="超連結" xfId="150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6" builtinId="8" hidden="1"/>
    <cellStyle name="超連結" xfId="188" builtinId="8" hidden="1"/>
    <cellStyle name="超連結" xfId="190" builtinId="8" hidden="1"/>
    <cellStyle name="超連結" xfId="192" builtinId="8" hidden="1"/>
    <cellStyle name="超連結" xfId="194" builtinId="8" hidden="1"/>
    <cellStyle name="超連結" xfId="196" builtinId="8" hidden="1"/>
    <cellStyle name="超連結" xfId="198" builtinId="8" hidden="1"/>
    <cellStyle name="超連結" xfId="200" builtinId="8" hidden="1"/>
    <cellStyle name="超連結" xfId="202" builtinId="8" hidden="1"/>
    <cellStyle name="超連結" xfId="204" builtinId="8" hidden="1"/>
    <cellStyle name="超連結" xfId="206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표준_Book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6"/>
  <sheetViews>
    <sheetView tabSelected="1" showRuler="0" zoomScale="115" zoomScaleNormal="115" zoomScalePageLayoutView="150" workbookViewId="0">
      <selection activeCell="I23" sqref="I23:P23"/>
    </sheetView>
  </sheetViews>
  <sheetFormatPr defaultColWidth="9.84375" defaultRowHeight="13.5"/>
  <cols>
    <col min="1" max="5" width="3.69140625" style="3" customWidth="1"/>
    <col min="6" max="17" width="2.3046875" style="3" customWidth="1"/>
    <col min="18" max="20" width="1.4609375" style="3" customWidth="1"/>
    <col min="21" max="24" width="2.3046875" style="3" customWidth="1"/>
    <col min="25" max="30" width="1.4609375" style="3" customWidth="1"/>
    <col min="31" max="32" width="1.84375" style="6" customWidth="1"/>
    <col min="33" max="34" width="2.69140625" style="3" customWidth="1"/>
    <col min="35" max="37" width="5.3046875" style="3" customWidth="1"/>
    <col min="38" max="38" width="3" style="3" customWidth="1"/>
    <col min="39" max="41" width="2.3046875" style="3" customWidth="1"/>
    <col min="42" max="44" width="2.69140625" style="3" customWidth="1"/>
    <col min="45" max="52" width="2.3046875" style="3" customWidth="1"/>
    <col min="53" max="16384" width="9.84375" style="3"/>
  </cols>
  <sheetData>
    <row r="1" spans="1:52" ht="7.5" customHeight="1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10"/>
      <c r="AE1" s="7"/>
      <c r="AF1" s="7"/>
      <c r="AG1" s="10"/>
      <c r="AH1" s="10"/>
      <c r="AI1" s="10"/>
      <c r="AJ1" s="10"/>
      <c r="AK1" s="10"/>
      <c r="AL1" s="10"/>
      <c r="AM1" s="10"/>
      <c r="AN1" s="10"/>
    </row>
    <row r="2" spans="1:5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10"/>
      <c r="AE2" s="7"/>
      <c r="AF2" s="7"/>
      <c r="AG2" s="10"/>
      <c r="AH2" s="10"/>
      <c r="AI2" s="10"/>
      <c r="AJ2" s="10"/>
      <c r="AK2" s="10"/>
      <c r="AL2" s="10"/>
      <c r="AM2" s="10"/>
      <c r="AN2" s="10"/>
    </row>
    <row r="3" spans="1:52" s="11" customFormat="1" ht="9" customHeight="1">
      <c r="A3" s="74" t="s">
        <v>15</v>
      </c>
      <c r="B3" s="75"/>
      <c r="C3" s="75"/>
      <c r="D3" s="75"/>
      <c r="E3" s="76" t="s">
        <v>146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7"/>
      <c r="V3" s="74" t="s">
        <v>16</v>
      </c>
      <c r="W3" s="75"/>
      <c r="X3" s="75"/>
      <c r="Y3" s="75"/>
      <c r="Z3" s="75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9"/>
      <c r="AO3" s="74" t="s">
        <v>23</v>
      </c>
      <c r="AP3" s="92"/>
      <c r="AQ3" s="92"/>
      <c r="AR3" s="92"/>
      <c r="AS3" s="108"/>
      <c r="AT3" s="108"/>
      <c r="AU3" s="108"/>
      <c r="AV3" s="108"/>
      <c r="AW3" s="108"/>
      <c r="AX3" s="108"/>
      <c r="AY3" s="108"/>
      <c r="AZ3" s="109"/>
    </row>
    <row r="4" spans="1:52" s="11" customFormat="1" ht="9" customHeight="1">
      <c r="A4" s="93" t="s">
        <v>17</v>
      </c>
      <c r="B4" s="101"/>
      <c r="C4" s="101"/>
      <c r="D4" s="101"/>
      <c r="E4" s="102" t="s">
        <v>145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106"/>
      <c r="W4" s="107"/>
      <c r="X4" s="107"/>
      <c r="Y4" s="107"/>
      <c r="Z4" s="107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1"/>
      <c r="AO4" s="106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6"/>
    </row>
    <row r="5" spans="1:52" s="11" customFormat="1" ht="9" customHeight="1">
      <c r="A5" s="93" t="s">
        <v>18</v>
      </c>
      <c r="B5" s="101"/>
      <c r="C5" s="101"/>
      <c r="D5" s="101"/>
      <c r="E5" s="102" t="s">
        <v>144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  <c r="V5" s="93" t="s">
        <v>19</v>
      </c>
      <c r="W5" s="101"/>
      <c r="X5" s="101"/>
      <c r="Y5" s="101"/>
      <c r="Z5" s="101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O5" s="93" t="s">
        <v>24</v>
      </c>
      <c r="AP5" s="94"/>
      <c r="AQ5" s="94"/>
      <c r="AR5" s="94"/>
      <c r="AS5" s="119" t="s">
        <v>126</v>
      </c>
      <c r="AT5" s="94"/>
      <c r="AU5" s="94"/>
      <c r="AV5" s="94"/>
      <c r="AW5" s="94"/>
      <c r="AX5" s="94"/>
      <c r="AY5" s="94"/>
      <c r="AZ5" s="96"/>
    </row>
    <row r="6" spans="1:52" s="11" customFormat="1" ht="9" customHeight="1" thickBot="1">
      <c r="A6" s="93"/>
      <c r="B6" s="101"/>
      <c r="C6" s="101"/>
      <c r="D6" s="101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V6" s="93"/>
      <c r="W6" s="101"/>
      <c r="X6" s="101"/>
      <c r="Y6" s="101"/>
      <c r="Z6" s="101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O6" s="93" t="s">
        <v>0</v>
      </c>
      <c r="AP6" s="94"/>
      <c r="AQ6" s="94"/>
      <c r="AR6" s="94"/>
      <c r="AS6" s="95">
        <v>41292</v>
      </c>
      <c r="AT6" s="94"/>
      <c r="AU6" s="94"/>
      <c r="AV6" s="94"/>
      <c r="AW6" s="94"/>
      <c r="AX6" s="94"/>
      <c r="AY6" s="94"/>
      <c r="AZ6" s="96"/>
    </row>
    <row r="7" spans="1:52" s="11" customFormat="1" ht="9" customHeight="1" thickBot="1">
      <c r="A7" s="97"/>
      <c r="B7" s="98"/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V7" s="97"/>
      <c r="W7" s="98"/>
      <c r="X7" s="98"/>
      <c r="Y7" s="98"/>
      <c r="Z7" s="98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1"/>
      <c r="AO7" s="115" t="s">
        <v>36</v>
      </c>
      <c r="AP7" s="116"/>
      <c r="AQ7" s="116"/>
      <c r="AR7" s="117"/>
      <c r="AS7" s="112"/>
      <c r="AT7" s="113"/>
      <c r="AU7" s="113"/>
      <c r="AV7" s="113"/>
      <c r="AW7" s="113"/>
      <c r="AX7" s="113"/>
      <c r="AY7" s="113"/>
      <c r="AZ7" s="114"/>
    </row>
    <row r="8" spans="1:52" ht="3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52" ht="7.5" customHeight="1">
      <c r="A9" s="101" t="s">
        <v>1</v>
      </c>
      <c r="B9" s="101"/>
      <c r="C9" s="101"/>
      <c r="D9" s="101"/>
      <c r="E9" s="101"/>
      <c r="F9" s="122" t="s">
        <v>35</v>
      </c>
      <c r="G9" s="122"/>
      <c r="H9" s="122"/>
      <c r="I9" s="118" t="s">
        <v>2</v>
      </c>
      <c r="J9" s="118"/>
      <c r="K9" s="118"/>
      <c r="L9" s="118"/>
      <c r="M9" s="118"/>
      <c r="N9" s="118"/>
      <c r="O9" s="118"/>
      <c r="P9" s="118"/>
      <c r="Q9" s="118" t="s">
        <v>3</v>
      </c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" t="s">
        <v>5</v>
      </c>
      <c r="AC9" s="122" t="s">
        <v>4</v>
      </c>
      <c r="AD9" s="122"/>
      <c r="AE9" s="80" t="s">
        <v>33</v>
      </c>
      <c r="AF9" s="80"/>
      <c r="AG9" s="80" t="s">
        <v>34</v>
      </c>
      <c r="AH9" s="80"/>
      <c r="AI9" s="118" t="s">
        <v>6</v>
      </c>
      <c r="AJ9" s="118"/>
      <c r="AK9" s="118"/>
      <c r="AL9" s="118" t="s">
        <v>7</v>
      </c>
      <c r="AM9" s="118"/>
      <c r="AN9" s="118"/>
      <c r="AO9" s="118" t="s">
        <v>8</v>
      </c>
      <c r="AP9" s="118"/>
      <c r="AQ9" s="118"/>
      <c r="AR9" s="118" t="s">
        <v>9</v>
      </c>
      <c r="AS9" s="118"/>
      <c r="AT9" s="118"/>
      <c r="AU9" s="118" t="s">
        <v>21</v>
      </c>
      <c r="AV9" s="118"/>
      <c r="AW9" s="118"/>
      <c r="AX9" s="118"/>
      <c r="AY9" s="118"/>
      <c r="AZ9" s="118"/>
    </row>
    <row r="10" spans="1:52" ht="3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"/>
      <c r="AH10" s="9"/>
      <c r="AI10" s="12"/>
      <c r="AJ10" s="12"/>
      <c r="AK10" s="12"/>
      <c r="AL10" s="12"/>
      <c r="AM10" s="12"/>
      <c r="AN10" s="12"/>
      <c r="AO10" s="12"/>
      <c r="AP10" s="12"/>
    </row>
    <row r="11" spans="1:52" ht="9" customHeight="1">
      <c r="A11" s="81" t="s">
        <v>10</v>
      </c>
      <c r="B11" s="82"/>
      <c r="C11" s="82"/>
      <c r="D11" s="82"/>
      <c r="E11" s="83"/>
      <c r="F11" s="81"/>
      <c r="G11" s="82"/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6"/>
      <c r="AB11" s="2"/>
      <c r="AC11" s="123"/>
      <c r="AD11" s="125"/>
      <c r="AE11" s="87"/>
      <c r="AF11" s="88"/>
      <c r="AG11" s="87"/>
      <c r="AH11" s="88"/>
      <c r="AI11" s="123"/>
      <c r="AJ11" s="124"/>
      <c r="AK11" s="125"/>
      <c r="AL11" s="123"/>
      <c r="AM11" s="124"/>
      <c r="AN11" s="125"/>
      <c r="AO11" s="123"/>
      <c r="AP11" s="124"/>
      <c r="AQ11" s="125"/>
      <c r="AR11" s="123"/>
      <c r="AS11" s="124"/>
      <c r="AT11" s="125"/>
      <c r="AU11" s="123"/>
      <c r="AV11" s="124"/>
      <c r="AW11" s="124"/>
      <c r="AX11" s="124"/>
      <c r="AY11" s="124"/>
      <c r="AZ11" s="125"/>
    </row>
    <row r="12" spans="1:52" ht="35.5" customHeight="1">
      <c r="A12" s="44" t="s">
        <v>147</v>
      </c>
      <c r="B12" s="45"/>
      <c r="C12" s="45"/>
      <c r="D12" s="45"/>
      <c r="E12" s="46"/>
      <c r="F12" s="44"/>
      <c r="G12" s="45"/>
      <c r="H12" s="46"/>
      <c r="I12" s="44" t="s">
        <v>155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39">
        <v>1</v>
      </c>
      <c r="AC12" s="47"/>
      <c r="AD12" s="48"/>
      <c r="AE12" s="49"/>
      <c r="AF12" s="50"/>
      <c r="AG12" s="51"/>
      <c r="AH12" s="52"/>
      <c r="AI12" s="47" t="s">
        <v>149</v>
      </c>
      <c r="AJ12" s="53"/>
      <c r="AK12" s="48"/>
      <c r="AL12" s="47"/>
      <c r="AM12" s="53"/>
      <c r="AN12" s="48"/>
      <c r="AO12" s="47"/>
      <c r="AP12" s="53"/>
      <c r="AQ12" s="48"/>
      <c r="AR12" s="47"/>
      <c r="AS12" s="53"/>
      <c r="AT12" s="48"/>
      <c r="AU12" s="47"/>
      <c r="AV12" s="53"/>
      <c r="AW12" s="53"/>
      <c r="AX12" s="53"/>
      <c r="AY12" s="53"/>
      <c r="AZ12" s="48"/>
    </row>
    <row r="13" spans="1:52" ht="18" customHeight="1">
      <c r="A13" s="44" t="s">
        <v>148</v>
      </c>
      <c r="B13" s="45"/>
      <c r="C13" s="45"/>
      <c r="D13" s="45"/>
      <c r="E13" s="46"/>
      <c r="F13" s="44"/>
      <c r="G13" s="45"/>
      <c r="H13" s="46"/>
      <c r="I13" s="89" t="s">
        <v>156</v>
      </c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39">
        <v>2</v>
      </c>
      <c r="AC13" s="47"/>
      <c r="AD13" s="48"/>
      <c r="AE13" s="49"/>
      <c r="AF13" s="50"/>
      <c r="AG13" s="51"/>
      <c r="AH13" s="52"/>
      <c r="AI13" s="47" t="s">
        <v>149</v>
      </c>
      <c r="AJ13" s="53"/>
      <c r="AK13" s="48"/>
      <c r="AL13" s="47"/>
      <c r="AM13" s="53"/>
      <c r="AN13" s="48"/>
      <c r="AO13" s="47"/>
      <c r="AP13" s="53"/>
      <c r="AQ13" s="48"/>
      <c r="AR13" s="47"/>
      <c r="AS13" s="53"/>
      <c r="AT13" s="48"/>
      <c r="AU13" s="47"/>
      <c r="AV13" s="53"/>
      <c r="AW13" s="53"/>
      <c r="AX13" s="53"/>
      <c r="AY13" s="53"/>
      <c r="AZ13" s="48"/>
    </row>
    <row r="14" spans="1:52" ht="9" customHeight="1">
      <c r="A14" s="44"/>
      <c r="B14" s="45"/>
      <c r="C14" s="45"/>
      <c r="D14" s="45"/>
      <c r="E14" s="46"/>
      <c r="F14" s="44"/>
      <c r="G14" s="45"/>
      <c r="H14" s="46"/>
      <c r="I14" s="44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4"/>
      <c r="AC14" s="47"/>
      <c r="AD14" s="48"/>
      <c r="AE14" s="49"/>
      <c r="AF14" s="50"/>
      <c r="AG14" s="51"/>
      <c r="AH14" s="52"/>
      <c r="AI14" s="47"/>
      <c r="AJ14" s="53"/>
      <c r="AK14" s="48"/>
      <c r="AL14" s="47"/>
      <c r="AM14" s="53"/>
      <c r="AN14" s="48"/>
      <c r="AO14" s="47"/>
      <c r="AP14" s="53"/>
      <c r="AQ14" s="48"/>
      <c r="AR14" s="47"/>
      <c r="AS14" s="53"/>
      <c r="AT14" s="48"/>
      <c r="AU14" s="47"/>
      <c r="AV14" s="53"/>
      <c r="AW14" s="53"/>
      <c r="AX14" s="53"/>
      <c r="AY14" s="53"/>
      <c r="AZ14" s="48"/>
    </row>
    <row r="15" spans="1:52" s="5" customFormat="1" ht="9" customHeight="1">
      <c r="A15" s="41" t="s">
        <v>11</v>
      </c>
      <c r="B15" s="42"/>
      <c r="C15" s="42"/>
      <c r="D15" s="42"/>
      <c r="E15" s="43"/>
      <c r="F15" s="44"/>
      <c r="G15" s="45"/>
      <c r="H15" s="46"/>
      <c r="I15" s="44"/>
      <c r="J15" s="45"/>
      <c r="K15" s="45"/>
      <c r="L15" s="45"/>
      <c r="M15" s="45"/>
      <c r="N15" s="45"/>
      <c r="O15" s="45"/>
      <c r="P15" s="45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39"/>
      <c r="AC15" s="47"/>
      <c r="AD15" s="48"/>
      <c r="AE15" s="49"/>
      <c r="AF15" s="50"/>
      <c r="AG15" s="51"/>
      <c r="AH15" s="52"/>
      <c r="AI15" s="47"/>
      <c r="AJ15" s="53"/>
      <c r="AK15" s="48"/>
      <c r="AL15" s="47"/>
      <c r="AM15" s="53"/>
      <c r="AN15" s="48"/>
      <c r="AO15" s="47"/>
      <c r="AP15" s="53"/>
      <c r="AQ15" s="48"/>
      <c r="AR15" s="47"/>
      <c r="AS15" s="53"/>
      <c r="AT15" s="48"/>
      <c r="AU15" s="47"/>
      <c r="AV15" s="53"/>
      <c r="AW15" s="53"/>
      <c r="AX15" s="53"/>
      <c r="AY15" s="53"/>
      <c r="AZ15" s="48"/>
    </row>
    <row r="16" spans="1:52" s="5" customFormat="1" ht="18" customHeight="1">
      <c r="A16" s="44" t="s">
        <v>147</v>
      </c>
      <c r="B16" s="45"/>
      <c r="C16" s="45"/>
      <c r="D16" s="45"/>
      <c r="E16" s="46"/>
      <c r="F16" s="44"/>
      <c r="G16" s="45"/>
      <c r="H16" s="46"/>
      <c r="I16" s="44" t="s">
        <v>157</v>
      </c>
      <c r="J16" s="45"/>
      <c r="K16" s="45"/>
      <c r="L16" s="45"/>
      <c r="M16" s="45"/>
      <c r="N16" s="45"/>
      <c r="O16" s="45"/>
      <c r="P16" s="45"/>
      <c r="Q16" s="44" t="s">
        <v>158</v>
      </c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39"/>
      <c r="AC16" s="47"/>
      <c r="AD16" s="48"/>
      <c r="AE16" s="49"/>
      <c r="AF16" s="50"/>
      <c r="AG16" s="51"/>
      <c r="AH16" s="52"/>
      <c r="AI16" s="47" t="s">
        <v>149</v>
      </c>
      <c r="AJ16" s="53"/>
      <c r="AK16" s="48"/>
      <c r="AL16" s="47"/>
      <c r="AM16" s="53"/>
      <c r="AN16" s="48"/>
      <c r="AO16" s="47"/>
      <c r="AP16" s="53"/>
      <c r="AQ16" s="48"/>
      <c r="AR16" s="47"/>
      <c r="AS16" s="53"/>
      <c r="AT16" s="48"/>
      <c r="AU16" s="47"/>
      <c r="AV16" s="53"/>
      <c r="AW16" s="53"/>
      <c r="AX16" s="53"/>
      <c r="AY16" s="53"/>
      <c r="AZ16" s="48"/>
    </row>
    <row r="17" spans="1:52" s="5" customFormat="1" ht="9" customHeight="1">
      <c r="A17" s="41"/>
      <c r="B17" s="42"/>
      <c r="C17" s="42"/>
      <c r="D17" s="42"/>
      <c r="E17" s="43"/>
      <c r="F17" s="44"/>
      <c r="G17" s="45"/>
      <c r="H17" s="46"/>
      <c r="I17" s="44"/>
      <c r="J17" s="45"/>
      <c r="K17" s="45"/>
      <c r="L17" s="45"/>
      <c r="M17" s="45"/>
      <c r="N17" s="45"/>
      <c r="O17" s="45"/>
      <c r="P17" s="45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4"/>
      <c r="AC17" s="47"/>
      <c r="AD17" s="48"/>
      <c r="AE17" s="49"/>
      <c r="AF17" s="50"/>
      <c r="AG17" s="51"/>
      <c r="AH17" s="52"/>
      <c r="AI17" s="47"/>
      <c r="AJ17" s="53"/>
      <c r="AK17" s="48"/>
      <c r="AL17" s="47"/>
      <c r="AM17" s="53"/>
      <c r="AN17" s="48"/>
      <c r="AO17" s="47"/>
      <c r="AP17" s="53"/>
      <c r="AQ17" s="48"/>
      <c r="AR17" s="47"/>
      <c r="AS17" s="53"/>
      <c r="AT17" s="48"/>
      <c r="AU17" s="47"/>
      <c r="AV17" s="53"/>
      <c r="AW17" s="53"/>
      <c r="AX17" s="53"/>
      <c r="AY17" s="53"/>
      <c r="AZ17" s="48"/>
    </row>
    <row r="18" spans="1:52" s="5" customFormat="1" ht="9" customHeight="1">
      <c r="A18" s="41" t="s">
        <v>12</v>
      </c>
      <c r="B18" s="42"/>
      <c r="C18" s="42"/>
      <c r="D18" s="42"/>
      <c r="E18" s="43"/>
      <c r="F18" s="44"/>
      <c r="G18" s="45"/>
      <c r="H18" s="46"/>
      <c r="I18" s="44"/>
      <c r="J18" s="45"/>
      <c r="K18" s="45"/>
      <c r="L18" s="45"/>
      <c r="M18" s="45"/>
      <c r="N18" s="45"/>
      <c r="O18" s="45"/>
      <c r="P18" s="45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4"/>
      <c r="AC18" s="47"/>
      <c r="AD18" s="48"/>
      <c r="AE18" s="49"/>
      <c r="AF18" s="50"/>
      <c r="AG18" s="49"/>
      <c r="AH18" s="50"/>
      <c r="AI18" s="47"/>
      <c r="AJ18" s="53"/>
      <c r="AK18" s="48"/>
      <c r="AL18" s="47"/>
      <c r="AM18" s="53"/>
      <c r="AN18" s="48"/>
      <c r="AO18" s="47"/>
      <c r="AP18" s="53"/>
      <c r="AQ18" s="48"/>
      <c r="AR18" s="47"/>
      <c r="AS18" s="53"/>
      <c r="AT18" s="48"/>
      <c r="AU18" s="47"/>
      <c r="AV18" s="53"/>
      <c r="AW18" s="53"/>
      <c r="AX18" s="53"/>
      <c r="AY18" s="53"/>
      <c r="AZ18" s="48"/>
    </row>
    <row r="19" spans="1:52" s="6" customFormat="1" ht="25" customHeight="1">
      <c r="A19" s="44" t="s">
        <v>152</v>
      </c>
      <c r="B19" s="45"/>
      <c r="C19" s="45"/>
      <c r="D19" s="45"/>
      <c r="E19" s="46"/>
      <c r="F19" s="44" t="s">
        <v>153</v>
      </c>
      <c r="G19" s="45"/>
      <c r="H19" s="46"/>
      <c r="I19" s="44" t="s">
        <v>160</v>
      </c>
      <c r="J19" s="45"/>
      <c r="K19" s="45"/>
      <c r="L19" s="45"/>
      <c r="M19" s="45"/>
      <c r="N19" s="45"/>
      <c r="O19" s="45"/>
      <c r="P19" s="45"/>
      <c r="Q19" s="44" t="s">
        <v>159</v>
      </c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4"/>
      <c r="AC19" s="47">
        <v>1</v>
      </c>
      <c r="AD19" s="48"/>
      <c r="AE19" s="49"/>
      <c r="AF19" s="50"/>
      <c r="AG19" s="51">
        <f t="shared" ref="AG19" si="0">AC19*AE19</f>
        <v>0</v>
      </c>
      <c r="AH19" s="52"/>
      <c r="AI19" s="47" t="s">
        <v>151</v>
      </c>
      <c r="AJ19" s="53"/>
      <c r="AK19" s="48"/>
      <c r="AL19" s="47"/>
      <c r="AM19" s="53"/>
      <c r="AN19" s="48"/>
      <c r="AO19" s="47"/>
      <c r="AP19" s="53"/>
      <c r="AQ19" s="48"/>
      <c r="AR19" s="47"/>
      <c r="AS19" s="53"/>
      <c r="AT19" s="48"/>
      <c r="AU19" s="47"/>
      <c r="AV19" s="53"/>
      <c r="AW19" s="53"/>
      <c r="AX19" s="53"/>
      <c r="AY19" s="53"/>
      <c r="AZ19" s="48"/>
    </row>
    <row r="20" spans="1:52" s="5" customFormat="1" ht="9" customHeight="1">
      <c r="A20" s="44"/>
      <c r="B20" s="45"/>
      <c r="C20" s="45"/>
      <c r="D20" s="45"/>
      <c r="E20" s="46"/>
      <c r="F20" s="44"/>
      <c r="G20" s="45"/>
      <c r="H20" s="46"/>
      <c r="I20" s="44"/>
      <c r="J20" s="45"/>
      <c r="K20" s="45"/>
      <c r="L20" s="45"/>
      <c r="M20" s="45"/>
      <c r="N20" s="45"/>
      <c r="O20" s="45"/>
      <c r="P20" s="45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/>
      <c r="AC20" s="47"/>
      <c r="AD20" s="48"/>
      <c r="AE20" s="49"/>
      <c r="AF20" s="50"/>
      <c r="AG20" s="49"/>
      <c r="AH20" s="50"/>
      <c r="AI20" s="47"/>
      <c r="AJ20" s="69"/>
      <c r="AK20" s="70"/>
      <c r="AL20" s="47"/>
      <c r="AM20" s="53"/>
      <c r="AN20" s="48"/>
      <c r="AO20" s="47"/>
      <c r="AP20" s="69"/>
      <c r="AQ20" s="70"/>
      <c r="AR20" s="47"/>
      <c r="AS20" s="53"/>
      <c r="AT20" s="48"/>
      <c r="AU20" s="47"/>
      <c r="AV20" s="53"/>
      <c r="AW20" s="53"/>
      <c r="AX20" s="53"/>
      <c r="AY20" s="53"/>
      <c r="AZ20" s="48"/>
    </row>
    <row r="21" spans="1:52" s="5" customFormat="1" ht="9" customHeight="1">
      <c r="A21" s="41" t="s">
        <v>117</v>
      </c>
      <c r="B21" s="42"/>
      <c r="C21" s="42"/>
      <c r="D21" s="42"/>
      <c r="E21" s="43"/>
      <c r="F21" s="44"/>
      <c r="G21" s="45"/>
      <c r="H21" s="46"/>
      <c r="I21" s="44"/>
      <c r="J21" s="45"/>
      <c r="K21" s="45"/>
      <c r="L21" s="45"/>
      <c r="M21" s="45"/>
      <c r="N21" s="45"/>
      <c r="O21" s="45"/>
      <c r="P21" s="45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37"/>
      <c r="AC21" s="47"/>
      <c r="AD21" s="48"/>
      <c r="AE21" s="49"/>
      <c r="AF21" s="50"/>
      <c r="AG21" s="49"/>
      <c r="AH21" s="50"/>
      <c r="AI21" s="47"/>
      <c r="AJ21" s="53"/>
      <c r="AK21" s="48"/>
      <c r="AL21" s="47"/>
      <c r="AM21" s="53"/>
      <c r="AN21" s="48"/>
      <c r="AO21" s="47"/>
      <c r="AP21" s="53"/>
      <c r="AQ21" s="48"/>
      <c r="AR21" s="47"/>
      <c r="AS21" s="53"/>
      <c r="AT21" s="48"/>
      <c r="AU21" s="47"/>
      <c r="AV21" s="53"/>
      <c r="AW21" s="53"/>
      <c r="AX21" s="53"/>
      <c r="AY21" s="53"/>
      <c r="AZ21" s="48"/>
    </row>
    <row r="22" spans="1:52" s="5" customFormat="1" ht="20" customHeight="1">
      <c r="A22" s="44" t="s">
        <v>150</v>
      </c>
      <c r="B22" s="45"/>
      <c r="C22" s="45"/>
      <c r="D22" s="45"/>
      <c r="E22" s="46"/>
      <c r="F22" s="44"/>
      <c r="G22" s="45"/>
      <c r="H22" s="46"/>
      <c r="I22" s="44" t="s">
        <v>161</v>
      </c>
      <c r="J22" s="45"/>
      <c r="K22" s="45"/>
      <c r="L22" s="45"/>
      <c r="M22" s="45"/>
      <c r="N22" s="45"/>
      <c r="O22" s="45"/>
      <c r="P22" s="45"/>
      <c r="Q22" s="44" t="s">
        <v>162</v>
      </c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39"/>
      <c r="AC22" s="47"/>
      <c r="AD22" s="48"/>
      <c r="AE22" s="49"/>
      <c r="AF22" s="50"/>
      <c r="AG22" s="51">
        <f t="shared" ref="AG22" si="1">AC22*AE22</f>
        <v>0</v>
      </c>
      <c r="AH22" s="52"/>
      <c r="AI22" s="47" t="s">
        <v>151</v>
      </c>
      <c r="AJ22" s="53"/>
      <c r="AK22" s="48"/>
      <c r="AL22" s="47"/>
      <c r="AM22" s="53"/>
      <c r="AN22" s="48"/>
      <c r="AO22" s="47"/>
      <c r="AP22" s="69"/>
      <c r="AQ22" s="70"/>
      <c r="AR22" s="47"/>
      <c r="AS22" s="53"/>
      <c r="AT22" s="48"/>
      <c r="AU22" s="47"/>
      <c r="AV22" s="53"/>
      <c r="AW22" s="53"/>
      <c r="AX22" s="53"/>
      <c r="AY22" s="53"/>
      <c r="AZ22" s="48"/>
    </row>
    <row r="23" spans="1:52" s="5" customFormat="1" ht="32.5" customHeight="1">
      <c r="A23" s="44" t="s">
        <v>150</v>
      </c>
      <c r="B23" s="45"/>
      <c r="C23" s="45"/>
      <c r="D23" s="45"/>
      <c r="E23" s="46"/>
      <c r="F23" s="44"/>
      <c r="G23" s="45"/>
      <c r="H23" s="46"/>
      <c r="I23" s="44" t="s">
        <v>163</v>
      </c>
      <c r="J23" s="45"/>
      <c r="K23" s="45"/>
      <c r="L23" s="45"/>
      <c r="M23" s="45"/>
      <c r="N23" s="45"/>
      <c r="O23" s="45"/>
      <c r="P23" s="45"/>
      <c r="Q23" s="44" t="s">
        <v>164</v>
      </c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37"/>
      <c r="AC23" s="47"/>
      <c r="AD23" s="48"/>
      <c r="AE23" s="49"/>
      <c r="AF23" s="50"/>
      <c r="AG23" s="51">
        <f t="shared" ref="AG23" si="2">AC23*AE23</f>
        <v>0</v>
      </c>
      <c r="AH23" s="52"/>
      <c r="AI23" s="47" t="s">
        <v>151</v>
      </c>
      <c r="AJ23" s="53"/>
      <c r="AK23" s="48"/>
      <c r="AL23" s="47"/>
      <c r="AM23" s="53"/>
      <c r="AN23" s="48"/>
      <c r="AO23" s="47"/>
      <c r="AP23" s="69"/>
      <c r="AQ23" s="70"/>
      <c r="AR23" s="47"/>
      <c r="AS23" s="53"/>
      <c r="AT23" s="48"/>
      <c r="AU23" s="47"/>
      <c r="AV23" s="53"/>
      <c r="AW23" s="53"/>
      <c r="AX23" s="53"/>
      <c r="AY23" s="53"/>
      <c r="AZ23" s="48"/>
    </row>
    <row r="24" spans="1:52" ht="29.5" customHeight="1">
      <c r="A24" s="44" t="s">
        <v>150</v>
      </c>
      <c r="B24" s="45"/>
      <c r="C24" s="45"/>
      <c r="D24" s="45"/>
      <c r="E24" s="46"/>
      <c r="F24" s="44"/>
      <c r="G24" s="45"/>
      <c r="H24" s="46"/>
      <c r="I24" s="44" t="s">
        <v>165</v>
      </c>
      <c r="J24" s="45"/>
      <c r="K24" s="45"/>
      <c r="L24" s="45"/>
      <c r="M24" s="45"/>
      <c r="N24" s="45"/>
      <c r="O24" s="45"/>
      <c r="P24" s="45"/>
      <c r="Q24" s="44" t="s">
        <v>166</v>
      </c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39"/>
      <c r="AC24" s="47">
        <v>2</v>
      </c>
      <c r="AD24" s="48"/>
      <c r="AE24" s="49"/>
      <c r="AF24" s="50"/>
      <c r="AG24" s="51">
        <f t="shared" ref="AG24" si="3">AC24*AE24</f>
        <v>0</v>
      </c>
      <c r="AH24" s="52"/>
      <c r="AI24" s="47" t="s">
        <v>154</v>
      </c>
      <c r="AJ24" s="53"/>
      <c r="AK24" s="48"/>
      <c r="AL24" s="47"/>
      <c r="AM24" s="53"/>
      <c r="AN24" s="48"/>
      <c r="AO24" s="47"/>
      <c r="AP24" s="53"/>
      <c r="AQ24" s="48"/>
      <c r="AR24" s="47"/>
      <c r="AS24" s="53"/>
      <c r="AT24" s="48"/>
      <c r="AU24" s="47"/>
      <c r="AV24" s="53"/>
      <c r="AW24" s="53"/>
      <c r="AX24" s="53"/>
      <c r="AY24" s="53"/>
      <c r="AZ24" s="48"/>
    </row>
    <row r="25" spans="1:52" ht="9" customHeight="1">
      <c r="A25" s="44"/>
      <c r="B25" s="45"/>
      <c r="C25" s="45"/>
      <c r="D25" s="45"/>
      <c r="E25" s="46"/>
      <c r="F25" s="44"/>
      <c r="G25" s="45"/>
      <c r="H25" s="46"/>
      <c r="I25" s="44"/>
      <c r="J25" s="45"/>
      <c r="K25" s="45"/>
      <c r="L25" s="45"/>
      <c r="M25" s="45"/>
      <c r="N25" s="45"/>
      <c r="O25" s="45"/>
      <c r="P25" s="45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37"/>
      <c r="AC25" s="47"/>
      <c r="AD25" s="48"/>
      <c r="AE25" s="49"/>
      <c r="AF25" s="50"/>
      <c r="AG25" s="51"/>
      <c r="AH25" s="52"/>
      <c r="AI25" s="47"/>
      <c r="AJ25" s="53"/>
      <c r="AK25" s="48"/>
      <c r="AL25" s="47"/>
      <c r="AM25" s="53"/>
      <c r="AN25" s="48"/>
      <c r="AO25" s="47"/>
      <c r="AP25" s="53"/>
      <c r="AQ25" s="48"/>
      <c r="AR25" s="47"/>
      <c r="AS25" s="53"/>
      <c r="AT25" s="48"/>
      <c r="AU25" s="47"/>
      <c r="AV25" s="53"/>
      <c r="AW25" s="53"/>
      <c r="AX25" s="53"/>
      <c r="AY25" s="53"/>
      <c r="AZ25" s="48"/>
    </row>
    <row r="26" spans="1:52" s="5" customFormat="1" ht="9" customHeight="1">
      <c r="A26" s="41" t="s">
        <v>13</v>
      </c>
      <c r="B26" s="42"/>
      <c r="C26" s="42"/>
      <c r="D26" s="42"/>
      <c r="E26" s="43"/>
      <c r="F26" s="44"/>
      <c r="G26" s="45"/>
      <c r="H26" s="46"/>
      <c r="I26" s="44"/>
      <c r="J26" s="45"/>
      <c r="K26" s="45"/>
      <c r="L26" s="45"/>
      <c r="M26" s="45"/>
      <c r="N26" s="45"/>
      <c r="O26" s="45"/>
      <c r="P26" s="45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/>
      <c r="AC26" s="47"/>
      <c r="AD26" s="48"/>
      <c r="AE26" s="51"/>
      <c r="AF26" s="52"/>
      <c r="AG26" s="51"/>
      <c r="AH26" s="52"/>
      <c r="AI26" s="47"/>
      <c r="AJ26" s="53"/>
      <c r="AK26" s="48"/>
      <c r="AL26" s="47"/>
      <c r="AM26" s="53"/>
      <c r="AN26" s="48"/>
      <c r="AO26" s="47"/>
      <c r="AP26" s="53"/>
      <c r="AQ26" s="48"/>
      <c r="AR26" s="47"/>
      <c r="AS26" s="53"/>
      <c r="AT26" s="48"/>
      <c r="AU26" s="47"/>
      <c r="AV26" s="53"/>
      <c r="AW26" s="53"/>
      <c r="AX26" s="53"/>
      <c r="AY26" s="53"/>
      <c r="AZ26" s="48"/>
    </row>
    <row r="27" spans="1:52" s="5" customFormat="1" ht="19.5" customHeight="1">
      <c r="A27" s="44" t="s">
        <v>150</v>
      </c>
      <c r="B27" s="67"/>
      <c r="C27" s="67"/>
      <c r="D27" s="67"/>
      <c r="E27" s="68"/>
      <c r="F27" s="44"/>
      <c r="G27" s="45"/>
      <c r="H27" s="46"/>
      <c r="I27" s="44" t="s">
        <v>167</v>
      </c>
      <c r="J27" s="45"/>
      <c r="K27" s="45"/>
      <c r="L27" s="45"/>
      <c r="M27" s="45"/>
      <c r="N27" s="45"/>
      <c r="O27" s="45"/>
      <c r="P27" s="45"/>
      <c r="Q27" s="44" t="s">
        <v>168</v>
      </c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39"/>
      <c r="AC27" s="47"/>
      <c r="AD27" s="48"/>
      <c r="AE27" s="51"/>
      <c r="AF27" s="52"/>
      <c r="AG27" s="51"/>
      <c r="AH27" s="52"/>
      <c r="AI27" s="47" t="s">
        <v>151</v>
      </c>
      <c r="AJ27" s="53"/>
      <c r="AK27" s="48"/>
      <c r="AL27" s="47"/>
      <c r="AM27" s="126"/>
      <c r="AN27" s="127"/>
      <c r="AO27" s="47"/>
      <c r="AP27" s="126"/>
      <c r="AQ27" s="127"/>
      <c r="AR27" s="47"/>
      <c r="AS27" s="126"/>
      <c r="AT27" s="127"/>
      <c r="AU27" s="47"/>
      <c r="AV27" s="53"/>
      <c r="AW27" s="53"/>
      <c r="AX27" s="53"/>
      <c r="AY27" s="53"/>
      <c r="AZ27" s="48"/>
    </row>
    <row r="28" spans="1:52" ht="17.5" customHeight="1">
      <c r="A28" s="44" t="s">
        <v>150</v>
      </c>
      <c r="B28" s="67"/>
      <c r="C28" s="67"/>
      <c r="D28" s="67"/>
      <c r="E28" s="68"/>
      <c r="F28" s="44"/>
      <c r="G28" s="45"/>
      <c r="H28" s="46"/>
      <c r="I28" s="44" t="s">
        <v>169</v>
      </c>
      <c r="J28" s="45"/>
      <c r="K28" s="45"/>
      <c r="L28" s="45"/>
      <c r="M28" s="45"/>
      <c r="N28" s="45"/>
      <c r="O28" s="45"/>
      <c r="P28" s="45"/>
      <c r="Q28" s="44" t="s">
        <v>170</v>
      </c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39"/>
      <c r="AC28" s="47"/>
      <c r="AD28" s="48"/>
      <c r="AE28" s="51"/>
      <c r="AF28" s="52"/>
      <c r="AG28" s="51"/>
      <c r="AH28" s="52"/>
      <c r="AI28" s="47" t="s">
        <v>151</v>
      </c>
      <c r="AJ28" s="53"/>
      <c r="AK28" s="48"/>
      <c r="AL28" s="59"/>
      <c r="AM28" s="60"/>
      <c r="AN28" s="61"/>
      <c r="AO28" s="59"/>
      <c r="AP28" s="60"/>
      <c r="AQ28" s="61"/>
      <c r="AR28" s="59"/>
      <c r="AS28" s="60"/>
      <c r="AT28" s="61"/>
      <c r="AU28" s="47"/>
      <c r="AV28" s="53"/>
      <c r="AW28" s="53"/>
      <c r="AX28" s="53"/>
      <c r="AY28" s="53"/>
      <c r="AZ28" s="48"/>
    </row>
    <row r="29" spans="1:52" s="5" customFormat="1" ht="9" customHeight="1">
      <c r="A29" s="44"/>
      <c r="B29" s="67"/>
      <c r="C29" s="67"/>
      <c r="D29" s="67"/>
      <c r="E29" s="68"/>
      <c r="F29" s="44"/>
      <c r="G29" s="45"/>
      <c r="H29" s="46"/>
      <c r="I29" s="44"/>
      <c r="J29" s="45"/>
      <c r="K29" s="45"/>
      <c r="L29" s="45"/>
      <c r="M29" s="45"/>
      <c r="N29" s="45"/>
      <c r="O29" s="45"/>
      <c r="P29" s="45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14"/>
      <c r="AC29" s="47"/>
      <c r="AD29" s="48"/>
      <c r="AE29" s="51"/>
      <c r="AF29" s="52"/>
      <c r="AG29" s="51"/>
      <c r="AH29" s="52"/>
      <c r="AI29" s="47"/>
      <c r="AJ29" s="53"/>
      <c r="AK29" s="48"/>
      <c r="AL29" s="47"/>
      <c r="AM29" s="53"/>
      <c r="AN29" s="48"/>
      <c r="AO29" s="47"/>
      <c r="AP29" s="53"/>
      <c r="AQ29" s="48"/>
      <c r="AR29" s="47"/>
      <c r="AS29" s="53"/>
      <c r="AT29" s="48"/>
      <c r="AU29" s="47"/>
      <c r="AV29" s="53"/>
      <c r="AW29" s="53"/>
      <c r="AX29" s="53"/>
      <c r="AY29" s="53"/>
      <c r="AZ29" s="48"/>
    </row>
    <row r="30" spans="1:52" s="5" customFormat="1" ht="9" customHeight="1">
      <c r="A30" s="41" t="s">
        <v>14</v>
      </c>
      <c r="B30" s="42"/>
      <c r="C30" s="42"/>
      <c r="D30" s="42"/>
      <c r="E30" s="43"/>
      <c r="F30" s="44"/>
      <c r="G30" s="45"/>
      <c r="H30" s="46"/>
      <c r="I30" s="44"/>
      <c r="J30" s="45"/>
      <c r="K30" s="45"/>
      <c r="L30" s="45"/>
      <c r="M30" s="45"/>
      <c r="N30" s="45"/>
      <c r="O30" s="45"/>
      <c r="P30" s="45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"/>
      <c r="AC30" s="47"/>
      <c r="AD30" s="48"/>
      <c r="AE30" s="51"/>
      <c r="AF30" s="52"/>
      <c r="AG30" s="51"/>
      <c r="AH30" s="52"/>
      <c r="AI30" s="47"/>
      <c r="AJ30" s="53"/>
      <c r="AK30" s="48"/>
      <c r="AL30" s="47"/>
      <c r="AM30" s="53"/>
      <c r="AN30" s="48"/>
      <c r="AO30" s="47"/>
      <c r="AP30" s="53"/>
      <c r="AQ30" s="48"/>
      <c r="AR30" s="47"/>
      <c r="AS30" s="53"/>
      <c r="AT30" s="48"/>
      <c r="AU30" s="47"/>
      <c r="AV30" s="62"/>
      <c r="AW30" s="62"/>
      <c r="AX30" s="62"/>
      <c r="AY30" s="62"/>
      <c r="AZ30" s="63"/>
    </row>
    <row r="31" spans="1:52" ht="21.5" customHeight="1">
      <c r="A31" s="44" t="s">
        <v>150</v>
      </c>
      <c r="B31" s="67"/>
      <c r="C31" s="67"/>
      <c r="D31" s="67"/>
      <c r="E31" s="68"/>
      <c r="F31" s="44"/>
      <c r="G31" s="45"/>
      <c r="H31" s="46"/>
      <c r="I31" s="44" t="s">
        <v>171</v>
      </c>
      <c r="J31" s="45"/>
      <c r="K31" s="45"/>
      <c r="L31" s="45"/>
      <c r="M31" s="45"/>
      <c r="N31" s="45"/>
      <c r="O31" s="45"/>
      <c r="P31" s="45"/>
      <c r="Q31" s="44" t="s">
        <v>172</v>
      </c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39"/>
      <c r="AC31" s="47"/>
      <c r="AD31" s="48"/>
      <c r="AE31" s="51"/>
      <c r="AF31" s="52"/>
      <c r="AG31" s="51"/>
      <c r="AH31" s="52"/>
      <c r="AI31" s="47" t="s">
        <v>151</v>
      </c>
      <c r="AJ31" s="53"/>
      <c r="AK31" s="48"/>
      <c r="AL31" s="47"/>
      <c r="AM31" s="53"/>
      <c r="AN31" s="48"/>
      <c r="AO31" s="47"/>
      <c r="AP31" s="53"/>
      <c r="AQ31" s="48"/>
      <c r="AR31" s="47"/>
      <c r="AS31" s="53"/>
      <c r="AT31" s="48"/>
      <c r="AU31" s="47"/>
      <c r="AV31" s="53"/>
      <c r="AW31" s="53"/>
      <c r="AX31" s="53"/>
      <c r="AY31" s="53"/>
      <c r="AZ31" s="48"/>
    </row>
    <row r="32" spans="1:52" ht="9" customHeight="1" thickBot="1">
      <c r="A32" s="64"/>
      <c r="B32" s="65"/>
      <c r="C32" s="65"/>
      <c r="D32" s="65"/>
      <c r="E32" s="66"/>
      <c r="F32" s="44"/>
      <c r="G32" s="45"/>
      <c r="H32" s="46"/>
      <c r="I32" s="44"/>
      <c r="J32" s="45"/>
      <c r="K32" s="45"/>
      <c r="L32" s="45"/>
      <c r="M32" s="45"/>
      <c r="N32" s="45"/>
      <c r="O32" s="45"/>
      <c r="P32" s="45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38"/>
      <c r="AC32" s="47"/>
      <c r="AD32" s="48"/>
      <c r="AE32" s="51"/>
      <c r="AF32" s="52"/>
      <c r="AG32" s="51"/>
      <c r="AH32" s="52"/>
      <c r="AI32" s="47"/>
      <c r="AJ32" s="53"/>
      <c r="AK32" s="48"/>
      <c r="AL32" s="47"/>
      <c r="AM32" s="53"/>
      <c r="AN32" s="48"/>
      <c r="AO32" s="47"/>
      <c r="AP32" s="53"/>
      <c r="AQ32" s="48"/>
      <c r="AR32" s="47"/>
      <c r="AS32" s="53"/>
      <c r="AT32" s="48"/>
      <c r="AU32" s="47"/>
      <c r="AV32" s="53"/>
      <c r="AW32" s="53"/>
      <c r="AX32" s="53"/>
      <c r="AY32" s="53"/>
      <c r="AZ32" s="48"/>
    </row>
    <row r="33" spans="1:44" ht="9" customHeight="1" thickBot="1">
      <c r="AC33" s="54" t="s">
        <v>34</v>
      </c>
      <c r="AD33" s="55"/>
      <c r="AE33" s="55"/>
      <c r="AF33" s="56"/>
      <c r="AG33" s="57">
        <f>SUM(AG12:AH32)</f>
        <v>0</v>
      </c>
      <c r="AH33" s="58"/>
    </row>
    <row r="34" spans="1:44" ht="9" customHeight="1"/>
    <row r="35" spans="1:44" ht="9" customHeight="1">
      <c r="AE35" s="8"/>
      <c r="AF35" s="8"/>
    </row>
    <row r="36" spans="1:44" ht="9" customHeight="1">
      <c r="AE36" s="8"/>
      <c r="AF36" s="8"/>
    </row>
    <row r="37" spans="1:44" ht="9" customHeight="1">
      <c r="AE37" s="8"/>
      <c r="AF37" s="8"/>
    </row>
    <row r="38" spans="1:44" ht="9" customHeight="1">
      <c r="AE38" s="8"/>
      <c r="AF38" s="8"/>
    </row>
    <row r="39" spans="1:44" ht="9" customHeight="1"/>
    <row r="40" spans="1:44" s="11" customFormat="1" ht="9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6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s="11" customFormat="1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6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s="11" customFormat="1" ht="9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6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s="11" customFormat="1" ht="9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6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s="11" customFormat="1" ht="9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E44" s="6"/>
      <c r="AF44" s="6"/>
    </row>
    <row r="45" spans="1:44" s="11" customFormat="1" ht="9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E45" s="6"/>
      <c r="AF45" s="6"/>
    </row>
    <row r="46" spans="1:44">
      <c r="AD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>
      <c r="AD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>
      <c r="AD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>
      <c r="AD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1" spans="1:4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4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4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4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4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4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</sheetData>
  <mergeCells count="305">
    <mergeCell ref="AR25:AT25"/>
    <mergeCell ref="AO25:AQ25"/>
    <mergeCell ref="AI26:AK26"/>
    <mergeCell ref="AG29:AH29"/>
    <mergeCell ref="AC29:AD29"/>
    <mergeCell ref="AE29:AF29"/>
    <mergeCell ref="AL29:AN29"/>
    <mergeCell ref="AR30:AT30"/>
    <mergeCell ref="AU28:AZ28"/>
    <mergeCell ref="AO30:AQ30"/>
    <mergeCell ref="AU29:AZ29"/>
    <mergeCell ref="AO28:AQ28"/>
    <mergeCell ref="AO29:AQ29"/>
    <mergeCell ref="AR29:AT29"/>
    <mergeCell ref="AR28:AT28"/>
    <mergeCell ref="AU26:AZ26"/>
    <mergeCell ref="AR26:AT26"/>
    <mergeCell ref="AL25:AN25"/>
    <mergeCell ref="I25:P25"/>
    <mergeCell ref="AG25:AH25"/>
    <mergeCell ref="AU24:AZ24"/>
    <mergeCell ref="AE27:AF27"/>
    <mergeCell ref="AG27:AH27"/>
    <mergeCell ref="AE25:AF25"/>
    <mergeCell ref="AO24:AQ24"/>
    <mergeCell ref="AG26:AH26"/>
    <mergeCell ref="AE26:AF26"/>
    <mergeCell ref="AR24:AT24"/>
    <mergeCell ref="AI24:AK24"/>
    <mergeCell ref="AE24:AF24"/>
    <mergeCell ref="AI27:AK27"/>
    <mergeCell ref="AL27:AN27"/>
    <mergeCell ref="AR27:AT27"/>
    <mergeCell ref="AU27:AZ27"/>
    <mergeCell ref="AO27:AQ27"/>
    <mergeCell ref="AI25:AK25"/>
    <mergeCell ref="AO26:AQ26"/>
    <mergeCell ref="AL26:AN26"/>
    <mergeCell ref="AU25:AZ25"/>
    <mergeCell ref="AR22:AT22"/>
    <mergeCell ref="AR20:AT20"/>
    <mergeCell ref="AR21:AT21"/>
    <mergeCell ref="AU22:AZ22"/>
    <mergeCell ref="AU21:AZ21"/>
    <mergeCell ref="AU20:AZ20"/>
    <mergeCell ref="AU23:AZ23"/>
    <mergeCell ref="AR23:AT23"/>
    <mergeCell ref="AO23:AQ23"/>
    <mergeCell ref="AU11:AZ11"/>
    <mergeCell ref="AC11:AD11"/>
    <mergeCell ref="AI11:AK11"/>
    <mergeCell ref="AL11:AN11"/>
    <mergeCell ref="F11:H11"/>
    <mergeCell ref="AI14:AK14"/>
    <mergeCell ref="AU18:AZ18"/>
    <mergeCell ref="AO11:AQ11"/>
    <mergeCell ref="AR11:AT11"/>
    <mergeCell ref="AU12:AZ12"/>
    <mergeCell ref="AO16:AQ16"/>
    <mergeCell ref="AR14:AT14"/>
    <mergeCell ref="AR12:AT12"/>
    <mergeCell ref="AR18:AT18"/>
    <mergeCell ref="AR17:AT17"/>
    <mergeCell ref="AU13:AZ13"/>
    <mergeCell ref="AU16:AZ16"/>
    <mergeCell ref="AU14:AZ14"/>
    <mergeCell ref="AC16:AD16"/>
    <mergeCell ref="AR16:AT16"/>
    <mergeCell ref="AL15:AN15"/>
    <mergeCell ref="AO15:AQ15"/>
    <mergeCell ref="AR15:AT15"/>
    <mergeCell ref="AU15:AZ15"/>
    <mergeCell ref="AU9:AZ9"/>
    <mergeCell ref="E5:U5"/>
    <mergeCell ref="AA5:AN5"/>
    <mergeCell ref="AO5:AR5"/>
    <mergeCell ref="AS5:AZ5"/>
    <mergeCell ref="AA7:AN7"/>
    <mergeCell ref="AL14:AN14"/>
    <mergeCell ref="AI13:AK13"/>
    <mergeCell ref="AL13:AN13"/>
    <mergeCell ref="AO13:AQ13"/>
    <mergeCell ref="AR13:AT13"/>
    <mergeCell ref="A9:E9"/>
    <mergeCell ref="AI9:AK9"/>
    <mergeCell ref="AL9:AN9"/>
    <mergeCell ref="AO9:AQ9"/>
    <mergeCell ref="I9:P9"/>
    <mergeCell ref="F9:H9"/>
    <mergeCell ref="Q9:AA9"/>
    <mergeCell ref="AR9:AT9"/>
    <mergeCell ref="AC9:AD9"/>
    <mergeCell ref="AE9:AF9"/>
    <mergeCell ref="AO14:AQ14"/>
    <mergeCell ref="F13:H13"/>
    <mergeCell ref="F14:H14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V4:Z4"/>
    <mergeCell ref="AS3:AZ3"/>
    <mergeCell ref="A4:D4"/>
    <mergeCell ref="E4:U4"/>
    <mergeCell ref="AA4:AN4"/>
    <mergeCell ref="AO4:AR4"/>
    <mergeCell ref="AS4:AZ4"/>
    <mergeCell ref="AS7:AZ7"/>
    <mergeCell ref="AO7:AR7"/>
    <mergeCell ref="A1:AC2"/>
    <mergeCell ref="A3:D3"/>
    <mergeCell ref="E3:U3"/>
    <mergeCell ref="V3:Z3"/>
    <mergeCell ref="AA3:AN3"/>
    <mergeCell ref="AG9:AH9"/>
    <mergeCell ref="I14:AA14"/>
    <mergeCell ref="I12:AA12"/>
    <mergeCell ref="AE12:AF12"/>
    <mergeCell ref="A11:E11"/>
    <mergeCell ref="I11:AA11"/>
    <mergeCell ref="AE11:AF11"/>
    <mergeCell ref="AG11:AH11"/>
    <mergeCell ref="AE14:AF14"/>
    <mergeCell ref="A13:E13"/>
    <mergeCell ref="I13:AA13"/>
    <mergeCell ref="AC13:AD13"/>
    <mergeCell ref="F12:H12"/>
    <mergeCell ref="A12:E12"/>
    <mergeCell ref="A14:E14"/>
    <mergeCell ref="AC14:AD14"/>
    <mergeCell ref="AE13:AF13"/>
    <mergeCell ref="A17:E17"/>
    <mergeCell ref="AI20:AK20"/>
    <mergeCell ref="AI21:AK21"/>
    <mergeCell ref="AL21:AN21"/>
    <mergeCell ref="AL19:AN19"/>
    <mergeCell ref="AE19:AF19"/>
    <mergeCell ref="AC19:AD19"/>
    <mergeCell ref="F17:H17"/>
    <mergeCell ref="AL24:AN24"/>
    <mergeCell ref="A19:E19"/>
    <mergeCell ref="A21:E21"/>
    <mergeCell ref="I19:P19"/>
    <mergeCell ref="F24:H24"/>
    <mergeCell ref="AC23:AD23"/>
    <mergeCell ref="AE23:AF23"/>
    <mergeCell ref="AG23:AH23"/>
    <mergeCell ref="AI23:AK23"/>
    <mergeCell ref="AL23:AN23"/>
    <mergeCell ref="I21:P21"/>
    <mergeCell ref="Q20:AA20"/>
    <mergeCell ref="Q17:AA17"/>
    <mergeCell ref="A20:E20"/>
    <mergeCell ref="A22:E22"/>
    <mergeCell ref="F20:H20"/>
    <mergeCell ref="F16:H16"/>
    <mergeCell ref="I16:P16"/>
    <mergeCell ref="Q16:AA16"/>
    <mergeCell ref="AI17:AK17"/>
    <mergeCell ref="AO20:AQ20"/>
    <mergeCell ref="AG22:AH22"/>
    <mergeCell ref="AI22:AK22"/>
    <mergeCell ref="AL20:AN20"/>
    <mergeCell ref="AL22:AN22"/>
    <mergeCell ref="AO22:AQ22"/>
    <mergeCell ref="AO21:AQ21"/>
    <mergeCell ref="AL16:AN16"/>
    <mergeCell ref="AE16:AF16"/>
    <mergeCell ref="AG20:AH20"/>
    <mergeCell ref="AC21:AD21"/>
    <mergeCell ref="AG21:AH21"/>
    <mergeCell ref="AE22:AF22"/>
    <mergeCell ref="Q21:AA21"/>
    <mergeCell ref="I22:P22"/>
    <mergeCell ref="Q22:AA22"/>
    <mergeCell ref="AC22:AD22"/>
    <mergeCell ref="I20:P20"/>
    <mergeCell ref="F22:H22"/>
    <mergeCell ref="AE18:AF18"/>
    <mergeCell ref="Q19:AA19"/>
    <mergeCell ref="A25:E25"/>
    <mergeCell ref="AC25:AD25"/>
    <mergeCell ref="Q25:AA25"/>
    <mergeCell ref="F29:H29"/>
    <mergeCell ref="A29:E29"/>
    <mergeCell ref="A27:E27"/>
    <mergeCell ref="F27:H27"/>
    <mergeCell ref="I27:P27"/>
    <mergeCell ref="Q27:AA27"/>
    <mergeCell ref="AC27:AD27"/>
    <mergeCell ref="A28:E28"/>
    <mergeCell ref="F28:H28"/>
    <mergeCell ref="I28:P28"/>
    <mergeCell ref="F21:H21"/>
    <mergeCell ref="Q28:AA28"/>
    <mergeCell ref="AC28:AD28"/>
    <mergeCell ref="F25:H25"/>
    <mergeCell ref="F26:H26"/>
    <mergeCell ref="Q26:AA26"/>
    <mergeCell ref="I26:P26"/>
    <mergeCell ref="AC26:AD26"/>
    <mergeCell ref="AU19:AZ19"/>
    <mergeCell ref="AU17:AZ17"/>
    <mergeCell ref="AO12:AQ12"/>
    <mergeCell ref="AC18:AD18"/>
    <mergeCell ref="AI18:AK18"/>
    <mergeCell ref="AG12:AH12"/>
    <mergeCell ref="AG13:AH13"/>
    <mergeCell ref="AG14:AH14"/>
    <mergeCell ref="AG18:AH18"/>
    <mergeCell ref="AG19:AH19"/>
    <mergeCell ref="AG17:AH17"/>
    <mergeCell ref="AC12:AD12"/>
    <mergeCell ref="AI12:AK12"/>
    <mergeCell ref="AL12:AN12"/>
    <mergeCell ref="AO17:AQ17"/>
    <mergeCell ref="AO18:AQ18"/>
    <mergeCell ref="AL18:AN18"/>
    <mergeCell ref="AO19:AQ19"/>
    <mergeCell ref="AG16:AH16"/>
    <mergeCell ref="AI16:AK16"/>
    <mergeCell ref="AR19:AT19"/>
    <mergeCell ref="AL17:AN17"/>
    <mergeCell ref="AE17:AF17"/>
    <mergeCell ref="AC17:AD17"/>
    <mergeCell ref="F31:H31"/>
    <mergeCell ref="I31:P31"/>
    <mergeCell ref="Q31:AA31"/>
    <mergeCell ref="AC31:AD31"/>
    <mergeCell ref="AE31:AF31"/>
    <mergeCell ref="A32:E32"/>
    <mergeCell ref="F32:H32"/>
    <mergeCell ref="I32:P32"/>
    <mergeCell ref="Q32:AA32"/>
    <mergeCell ref="AC32:AD32"/>
    <mergeCell ref="AE32:AF32"/>
    <mergeCell ref="A31:E31"/>
    <mergeCell ref="A30:E30"/>
    <mergeCell ref="AC30:AD30"/>
    <mergeCell ref="A24:E24"/>
    <mergeCell ref="AE20:AF20"/>
    <mergeCell ref="AE21:AF21"/>
    <mergeCell ref="AC20:AD20"/>
    <mergeCell ref="I30:P30"/>
    <mergeCell ref="Q30:AA30"/>
    <mergeCell ref="A26:E26"/>
    <mergeCell ref="I29:P29"/>
    <mergeCell ref="Q29:AA29"/>
    <mergeCell ref="F30:H30"/>
    <mergeCell ref="AC33:AF33"/>
    <mergeCell ref="AG33:AH33"/>
    <mergeCell ref="AO32:AQ32"/>
    <mergeCell ref="AR32:AT32"/>
    <mergeCell ref="AU32:AZ32"/>
    <mergeCell ref="AL32:AN32"/>
    <mergeCell ref="AI32:AK32"/>
    <mergeCell ref="AI30:AK30"/>
    <mergeCell ref="AE28:AF28"/>
    <mergeCell ref="AI29:AK29"/>
    <mergeCell ref="AO31:AQ31"/>
    <mergeCell ref="AR31:AT31"/>
    <mergeCell ref="AG31:AH31"/>
    <mergeCell ref="AI31:AK31"/>
    <mergeCell ref="AL31:AN31"/>
    <mergeCell ref="AU31:AZ31"/>
    <mergeCell ref="AE30:AF30"/>
    <mergeCell ref="AG32:AH32"/>
    <mergeCell ref="AG30:AH30"/>
    <mergeCell ref="AG28:AH28"/>
    <mergeCell ref="AI28:AK28"/>
    <mergeCell ref="AL28:AN28"/>
    <mergeCell ref="AL30:AN30"/>
    <mergeCell ref="AU30:AZ30"/>
    <mergeCell ref="A15:E15"/>
    <mergeCell ref="F15:H15"/>
    <mergeCell ref="I15:P15"/>
    <mergeCell ref="Q15:AA15"/>
    <mergeCell ref="AC15:AD15"/>
    <mergeCell ref="AE15:AF15"/>
    <mergeCell ref="AG15:AH15"/>
    <mergeCell ref="AI15:AK15"/>
    <mergeCell ref="AC24:AD24"/>
    <mergeCell ref="F23:H23"/>
    <mergeCell ref="I23:P23"/>
    <mergeCell ref="Q23:AA23"/>
    <mergeCell ref="AI19:AK19"/>
    <mergeCell ref="A23:E23"/>
    <mergeCell ref="I24:P24"/>
    <mergeCell ref="Q24:AA24"/>
    <mergeCell ref="Q18:AA18"/>
    <mergeCell ref="A18:E18"/>
    <mergeCell ref="AG24:AH24"/>
    <mergeCell ref="A16:E16"/>
    <mergeCell ref="F18:H18"/>
    <mergeCell ref="F19:H19"/>
    <mergeCell ref="I17:P17"/>
    <mergeCell ref="I18:P18"/>
  </mergeCells>
  <phoneticPr fontId="5" type="noConversion"/>
  <pageMargins left="0.71" right="0.28000000000000003" top="0.16" bottom="0.31" header="0.16" footer="0.16"/>
  <pageSetup scale="62" orientation="landscape"/>
  <colBreaks count="1" manualBreakCount="1">
    <brk id="52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43"/>
  <sheetViews>
    <sheetView showRuler="0" topLeftCell="A21" zoomScale="145" zoomScaleNormal="145" zoomScalePageLayoutView="145" workbookViewId="0">
      <selection activeCell="I42" sqref="I42:J42"/>
    </sheetView>
  </sheetViews>
  <sheetFormatPr defaultColWidth="9.84375" defaultRowHeight="12.5"/>
  <cols>
    <col min="1" max="7" width="2.3046875" style="29" customWidth="1"/>
    <col min="8" max="8" width="2.4609375" style="29" customWidth="1"/>
    <col min="9" max="38" width="2.3046875" style="29" customWidth="1"/>
    <col min="39" max="39" width="2.4609375" style="29" customWidth="1"/>
    <col min="40" max="61" width="2.3046875" style="29" customWidth="1"/>
    <col min="62" max="16384" width="9.84375" style="29"/>
  </cols>
  <sheetData>
    <row r="1" spans="1:61" s="26" customFormat="1" ht="7.5" customHeight="1">
      <c r="A1" s="135" t="s">
        <v>100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</row>
    <row r="2" spans="1:61" s="26" customFormat="1" ht="10" customHeight="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</row>
    <row r="3" spans="1:61" s="27" customFormat="1">
      <c r="A3" s="137" t="s">
        <v>15</v>
      </c>
      <c r="B3" s="138"/>
      <c r="C3" s="138"/>
      <c r="D3" s="138"/>
      <c r="E3" s="139" t="str">
        <f>SPEC!E3</f>
        <v>HYAK FULL ZIP HOODY</v>
      </c>
      <c r="F3" s="140"/>
      <c r="G3" s="140"/>
      <c r="H3" s="140"/>
      <c r="I3" s="140"/>
      <c r="J3" s="140"/>
      <c r="K3" s="140"/>
      <c r="L3" s="141"/>
      <c r="M3" s="137" t="s">
        <v>16</v>
      </c>
      <c r="N3" s="138"/>
      <c r="O3" s="138"/>
      <c r="P3" s="138"/>
      <c r="Q3" s="138"/>
      <c r="R3" s="139">
        <f>SPEC!AA3</f>
        <v>0</v>
      </c>
      <c r="S3" s="139"/>
      <c r="T3" s="139"/>
      <c r="U3" s="137" t="s">
        <v>25</v>
      </c>
      <c r="V3" s="138"/>
      <c r="W3" s="138"/>
      <c r="X3" s="138"/>
      <c r="Y3" s="142">
        <f>SPEC!AS3</f>
        <v>0</v>
      </c>
      <c r="Z3" s="142"/>
      <c r="AA3" s="142"/>
      <c r="AB3" s="142"/>
      <c r="AC3" s="142"/>
      <c r="AD3" s="143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</row>
    <row r="4" spans="1:61" s="27" customFormat="1">
      <c r="A4" s="144" t="s">
        <v>17</v>
      </c>
      <c r="B4" s="145"/>
      <c r="C4" s="145"/>
      <c r="D4" s="145"/>
      <c r="E4" s="146" t="str">
        <f>SPEC!E4</f>
        <v>MENS XS~XXL, WOMENS XS~XL</v>
      </c>
      <c r="F4" s="147"/>
      <c r="G4" s="147"/>
      <c r="H4" s="147"/>
      <c r="I4" s="147"/>
      <c r="J4" s="147"/>
      <c r="K4" s="147"/>
      <c r="L4" s="148"/>
      <c r="M4" s="144" t="s">
        <v>19</v>
      </c>
      <c r="N4" s="145"/>
      <c r="O4" s="145"/>
      <c r="P4" s="145"/>
      <c r="Q4" s="145"/>
      <c r="R4" s="149">
        <f>SPEC!AA5</f>
        <v>0</v>
      </c>
      <c r="S4" s="149"/>
      <c r="T4" s="149"/>
      <c r="U4" s="152"/>
      <c r="V4" s="153"/>
      <c r="W4" s="153"/>
      <c r="X4" s="153"/>
      <c r="Y4" s="150"/>
      <c r="Z4" s="150"/>
      <c r="AA4" s="150"/>
      <c r="AB4" s="150"/>
      <c r="AC4" s="150"/>
      <c r="AD4" s="151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1" s="27" customFormat="1">
      <c r="A5" s="144" t="s">
        <v>18</v>
      </c>
      <c r="B5" s="145"/>
      <c r="C5" s="145"/>
      <c r="D5" s="145"/>
      <c r="E5" s="146" t="str">
        <f>SPEC!E5</f>
        <v>MENS LARGE, WOMENS MEDIUM</v>
      </c>
      <c r="F5" s="147"/>
      <c r="G5" s="147"/>
      <c r="H5" s="147"/>
      <c r="I5" s="147"/>
      <c r="J5" s="147"/>
      <c r="K5" s="147"/>
      <c r="L5" s="148"/>
      <c r="M5" s="144"/>
      <c r="N5" s="145"/>
      <c r="O5" s="145"/>
      <c r="P5" s="145"/>
      <c r="Q5" s="145"/>
      <c r="R5" s="149"/>
      <c r="S5" s="149"/>
      <c r="T5" s="149"/>
      <c r="U5" s="144" t="s">
        <v>26</v>
      </c>
      <c r="V5" s="145"/>
      <c r="W5" s="145"/>
      <c r="X5" s="145"/>
      <c r="Y5" s="150" t="s">
        <v>126</v>
      </c>
      <c r="Z5" s="150"/>
      <c r="AA5" s="150"/>
      <c r="AB5" s="150"/>
      <c r="AC5" s="150"/>
      <c r="AD5" s="151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61" s="27" customFormat="1">
      <c r="A6" s="144" t="s">
        <v>101</v>
      </c>
      <c r="B6" s="145"/>
      <c r="C6" s="145"/>
      <c r="D6" s="145"/>
      <c r="E6" s="149"/>
      <c r="F6" s="147"/>
      <c r="G6" s="147"/>
      <c r="H6" s="147"/>
      <c r="I6" s="147"/>
      <c r="J6" s="147"/>
      <c r="K6" s="147"/>
      <c r="L6" s="148"/>
      <c r="M6" s="144"/>
      <c r="N6" s="145"/>
      <c r="O6" s="145"/>
      <c r="P6" s="145"/>
      <c r="Q6" s="145"/>
      <c r="R6" s="149"/>
      <c r="S6" s="149"/>
      <c r="T6" s="149"/>
      <c r="U6" s="144" t="s">
        <v>27</v>
      </c>
      <c r="V6" s="145"/>
      <c r="W6" s="145"/>
      <c r="X6" s="145"/>
      <c r="Y6" s="163">
        <v>41292</v>
      </c>
      <c r="Z6" s="150"/>
      <c r="AA6" s="150"/>
      <c r="AB6" s="150"/>
      <c r="AC6" s="150"/>
      <c r="AD6" s="151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 spans="1:61" s="27" customFormat="1">
      <c r="A7" s="156"/>
      <c r="B7" s="157"/>
      <c r="C7" s="157"/>
      <c r="D7" s="157"/>
      <c r="E7" s="158"/>
      <c r="F7" s="159"/>
      <c r="G7" s="159"/>
      <c r="H7" s="159"/>
      <c r="I7" s="159"/>
      <c r="J7" s="159"/>
      <c r="K7" s="159"/>
      <c r="L7" s="160"/>
      <c r="M7" s="156" t="s">
        <v>102</v>
      </c>
      <c r="N7" s="157"/>
      <c r="O7" s="157"/>
      <c r="P7" s="157"/>
      <c r="Q7" s="157"/>
      <c r="R7" s="158" t="s">
        <v>103</v>
      </c>
      <c r="S7" s="158"/>
      <c r="T7" s="158"/>
      <c r="U7" s="156" t="s">
        <v>20</v>
      </c>
      <c r="V7" s="157"/>
      <c r="W7" s="157"/>
      <c r="X7" s="157"/>
      <c r="Y7" s="161"/>
      <c r="Z7" s="161"/>
      <c r="AA7" s="161"/>
      <c r="AB7" s="161"/>
      <c r="AC7" s="161"/>
      <c r="AD7" s="162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 spans="1:61" s="26" customFormat="1" ht="8.25" customHeight="1">
      <c r="A8" s="154" t="s">
        <v>104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F8" s="154" t="s">
        <v>104</v>
      </c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</row>
    <row r="9" spans="1:61" s="26" customFormat="1" ht="13" thickBot="1">
      <c r="A9" s="176" t="s">
        <v>105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F9" s="155" t="s">
        <v>105</v>
      </c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</row>
    <row r="10" spans="1:61" s="26" customFormat="1" ht="13" thickBot="1">
      <c r="A10" s="164" t="s">
        <v>137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6"/>
      <c r="AF10" s="164" t="s">
        <v>138</v>
      </c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6"/>
    </row>
    <row r="11" spans="1:61" s="28" customFormat="1">
      <c r="A11" s="167" t="s">
        <v>28</v>
      </c>
      <c r="B11" s="168"/>
      <c r="C11" s="169"/>
      <c r="D11" s="159"/>
      <c r="E11" s="159"/>
      <c r="F11" s="159"/>
      <c r="G11" s="159"/>
      <c r="H11" s="160"/>
      <c r="I11" s="170">
        <v>41296</v>
      </c>
      <c r="J11" s="171"/>
      <c r="K11" s="172"/>
      <c r="L11" s="173"/>
      <c r="M11" s="174"/>
      <c r="N11" s="171"/>
      <c r="O11" s="172"/>
      <c r="P11" s="173"/>
      <c r="Q11" s="174"/>
      <c r="R11" s="171"/>
      <c r="S11" s="172"/>
      <c r="T11" s="173"/>
      <c r="U11" s="172"/>
      <c r="V11" s="173"/>
      <c r="W11" s="174"/>
      <c r="X11" s="171"/>
      <c r="Y11" s="172"/>
      <c r="Z11" s="175"/>
      <c r="AA11" s="175"/>
      <c r="AB11" s="175"/>
      <c r="AC11" s="175"/>
      <c r="AD11" s="175"/>
      <c r="AF11" s="167" t="s">
        <v>28</v>
      </c>
      <c r="AG11" s="168"/>
      <c r="AH11" s="169"/>
      <c r="AI11" s="159"/>
      <c r="AJ11" s="159"/>
      <c r="AK11" s="159"/>
      <c r="AL11" s="159"/>
      <c r="AM11" s="160"/>
      <c r="AN11" s="170">
        <v>41296</v>
      </c>
      <c r="AO11" s="171"/>
      <c r="AP11" s="172"/>
      <c r="AQ11" s="173"/>
      <c r="AR11" s="174"/>
      <c r="AS11" s="171"/>
      <c r="AT11" s="172"/>
      <c r="AU11" s="173"/>
      <c r="AV11" s="174"/>
      <c r="AW11" s="171"/>
      <c r="AX11" s="172"/>
      <c r="AY11" s="173"/>
      <c r="AZ11" s="172"/>
      <c r="BA11" s="173"/>
      <c r="BB11" s="174"/>
      <c r="BC11" s="171"/>
      <c r="BD11" s="172"/>
      <c r="BE11" s="175"/>
      <c r="BF11" s="175"/>
      <c r="BG11" s="175"/>
      <c r="BH11" s="175"/>
      <c r="BI11" s="175"/>
    </row>
    <row r="12" spans="1:61" s="28" customFormat="1">
      <c r="A12" s="186"/>
      <c r="B12" s="186"/>
      <c r="C12" s="187"/>
      <c r="D12" s="187"/>
      <c r="E12" s="187"/>
      <c r="F12" s="187"/>
      <c r="G12" s="187"/>
      <c r="H12" s="188"/>
      <c r="I12" s="189" t="s">
        <v>106</v>
      </c>
      <c r="J12" s="190"/>
      <c r="K12" s="190"/>
      <c r="L12" s="191"/>
      <c r="M12" s="189"/>
      <c r="N12" s="190"/>
      <c r="O12" s="190"/>
      <c r="P12" s="191"/>
      <c r="Q12" s="189"/>
      <c r="R12" s="190"/>
      <c r="S12" s="190"/>
      <c r="T12" s="191"/>
      <c r="U12" s="190"/>
      <c r="V12" s="190"/>
      <c r="W12" s="190"/>
      <c r="X12" s="191"/>
      <c r="Y12" s="177"/>
      <c r="Z12" s="178"/>
      <c r="AA12" s="178"/>
      <c r="AB12" s="178"/>
      <c r="AC12" s="178"/>
      <c r="AD12" s="178"/>
      <c r="AF12" s="186"/>
      <c r="AG12" s="186"/>
      <c r="AH12" s="187"/>
      <c r="AI12" s="187"/>
      <c r="AJ12" s="187"/>
      <c r="AK12" s="187"/>
      <c r="AL12" s="187"/>
      <c r="AM12" s="188"/>
      <c r="AN12" s="189" t="s">
        <v>106</v>
      </c>
      <c r="AO12" s="190"/>
      <c r="AP12" s="190"/>
      <c r="AQ12" s="191"/>
      <c r="AR12" s="189"/>
      <c r="AS12" s="190"/>
      <c r="AT12" s="190"/>
      <c r="AU12" s="191"/>
      <c r="AV12" s="189"/>
      <c r="AW12" s="190"/>
      <c r="AX12" s="190"/>
      <c r="AY12" s="191"/>
      <c r="AZ12" s="190"/>
      <c r="BA12" s="190"/>
      <c r="BB12" s="190"/>
      <c r="BC12" s="191"/>
      <c r="BD12" s="177"/>
      <c r="BE12" s="178"/>
      <c r="BF12" s="178"/>
      <c r="BG12" s="178"/>
      <c r="BH12" s="178"/>
      <c r="BI12" s="178"/>
    </row>
    <row r="13" spans="1:61" s="28" customFormat="1">
      <c r="A13" s="179" t="s">
        <v>29</v>
      </c>
      <c r="B13" s="180"/>
      <c r="C13" s="179" t="s">
        <v>30</v>
      </c>
      <c r="D13" s="181"/>
      <c r="E13" s="181"/>
      <c r="F13" s="181"/>
      <c r="G13" s="181"/>
      <c r="H13" s="182"/>
      <c r="I13" s="183" t="s">
        <v>31</v>
      </c>
      <c r="J13" s="184"/>
      <c r="K13" s="185" t="s">
        <v>32</v>
      </c>
      <c r="L13" s="184"/>
      <c r="M13" s="183" t="s">
        <v>31</v>
      </c>
      <c r="N13" s="184"/>
      <c r="O13" s="185" t="s">
        <v>32</v>
      </c>
      <c r="P13" s="184"/>
      <c r="Q13" s="183" t="s">
        <v>31</v>
      </c>
      <c r="R13" s="184"/>
      <c r="S13" s="185" t="s">
        <v>32</v>
      </c>
      <c r="T13" s="184"/>
      <c r="U13" s="183" t="s">
        <v>31</v>
      </c>
      <c r="V13" s="184"/>
      <c r="W13" s="185" t="s">
        <v>32</v>
      </c>
      <c r="X13" s="184"/>
      <c r="Y13" s="192" t="s">
        <v>21</v>
      </c>
      <c r="Z13" s="193"/>
      <c r="AA13" s="193"/>
      <c r="AB13" s="193"/>
      <c r="AC13" s="193"/>
      <c r="AD13" s="194"/>
      <c r="AF13" s="179" t="s">
        <v>29</v>
      </c>
      <c r="AG13" s="180"/>
      <c r="AH13" s="179" t="s">
        <v>30</v>
      </c>
      <c r="AI13" s="181"/>
      <c r="AJ13" s="181"/>
      <c r="AK13" s="181"/>
      <c r="AL13" s="181"/>
      <c r="AM13" s="182"/>
      <c r="AN13" s="183" t="s">
        <v>31</v>
      </c>
      <c r="AO13" s="184"/>
      <c r="AP13" s="185" t="s">
        <v>32</v>
      </c>
      <c r="AQ13" s="184"/>
      <c r="AR13" s="183" t="s">
        <v>31</v>
      </c>
      <c r="AS13" s="184"/>
      <c r="AT13" s="185" t="s">
        <v>32</v>
      </c>
      <c r="AU13" s="184"/>
      <c r="AV13" s="183" t="s">
        <v>31</v>
      </c>
      <c r="AW13" s="184"/>
      <c r="AX13" s="185" t="s">
        <v>32</v>
      </c>
      <c r="AY13" s="184"/>
      <c r="AZ13" s="183" t="s">
        <v>31</v>
      </c>
      <c r="BA13" s="184"/>
      <c r="BB13" s="185" t="s">
        <v>32</v>
      </c>
      <c r="BC13" s="184"/>
      <c r="BD13" s="192" t="s">
        <v>21</v>
      </c>
      <c r="BE13" s="193"/>
      <c r="BF13" s="193"/>
      <c r="BG13" s="193"/>
      <c r="BH13" s="193"/>
      <c r="BI13" s="194"/>
    </row>
    <row r="14" spans="1:61" s="28" customFormat="1">
      <c r="A14" s="179" t="s">
        <v>107</v>
      </c>
      <c r="B14" s="180"/>
      <c r="C14" s="195"/>
      <c r="D14" s="187"/>
      <c r="E14" s="187"/>
      <c r="F14" s="187"/>
      <c r="G14" s="187"/>
      <c r="H14" s="188"/>
      <c r="I14" s="196" t="s">
        <v>140</v>
      </c>
      <c r="J14" s="197"/>
      <c r="K14" s="198"/>
      <c r="L14" s="199"/>
      <c r="M14" s="200"/>
      <c r="N14" s="200"/>
      <c r="O14" s="206"/>
      <c r="P14" s="207"/>
      <c r="Q14" s="200"/>
      <c r="R14" s="200"/>
      <c r="S14" s="200"/>
      <c r="T14" s="200"/>
      <c r="U14" s="200"/>
      <c r="V14" s="200"/>
      <c r="W14" s="198"/>
      <c r="X14" s="199"/>
      <c r="Y14" s="177"/>
      <c r="Z14" s="178"/>
      <c r="AA14" s="178"/>
      <c r="AB14" s="178"/>
      <c r="AC14" s="178"/>
      <c r="AD14" s="178"/>
      <c r="AF14" s="179" t="s">
        <v>107</v>
      </c>
      <c r="AG14" s="180"/>
      <c r="AH14" s="195"/>
      <c r="AI14" s="187"/>
      <c r="AJ14" s="187"/>
      <c r="AK14" s="187"/>
      <c r="AL14" s="187"/>
      <c r="AM14" s="188"/>
      <c r="AN14" s="196" t="s">
        <v>143</v>
      </c>
      <c r="AO14" s="197"/>
      <c r="AP14" s="198"/>
      <c r="AQ14" s="199"/>
      <c r="AR14" s="200"/>
      <c r="AS14" s="200"/>
      <c r="AT14" s="206"/>
      <c r="AU14" s="207"/>
      <c r="AV14" s="200"/>
      <c r="AW14" s="200"/>
      <c r="AX14" s="200"/>
      <c r="AY14" s="200"/>
      <c r="AZ14" s="200"/>
      <c r="BA14" s="200"/>
      <c r="BB14" s="198"/>
      <c r="BC14" s="199"/>
      <c r="BD14" s="177"/>
      <c r="BE14" s="178"/>
      <c r="BF14" s="178"/>
      <c r="BG14" s="178"/>
      <c r="BH14" s="178"/>
      <c r="BI14" s="178"/>
    </row>
    <row r="15" spans="1:61" s="28" customFormat="1" ht="9" customHeight="1">
      <c r="A15" s="201" t="s">
        <v>39</v>
      </c>
      <c r="B15" s="202"/>
      <c r="C15" s="203" t="s">
        <v>84</v>
      </c>
      <c r="D15" s="204"/>
      <c r="E15" s="204"/>
      <c r="F15" s="204"/>
      <c r="G15" s="204"/>
      <c r="H15" s="205"/>
      <c r="I15" s="130">
        <v>45</v>
      </c>
      <c r="J15" s="131"/>
      <c r="K15" s="130"/>
      <c r="L15" s="131"/>
      <c r="M15" s="130"/>
      <c r="N15" s="131"/>
      <c r="O15" s="130"/>
      <c r="P15" s="131"/>
      <c r="Q15" s="130"/>
      <c r="R15" s="131"/>
      <c r="S15" s="130"/>
      <c r="T15" s="131"/>
      <c r="U15" s="130"/>
      <c r="V15" s="131"/>
      <c r="W15" s="130"/>
      <c r="X15" s="131"/>
      <c r="Y15" s="132"/>
      <c r="Z15" s="133"/>
      <c r="AA15" s="133"/>
      <c r="AB15" s="133"/>
      <c r="AC15" s="133"/>
      <c r="AD15" s="134"/>
      <c r="AF15" s="201" t="s">
        <v>39</v>
      </c>
      <c r="AG15" s="202"/>
      <c r="AH15" s="203" t="s">
        <v>84</v>
      </c>
      <c r="AI15" s="204"/>
      <c r="AJ15" s="204"/>
      <c r="AK15" s="204"/>
      <c r="AL15" s="204"/>
      <c r="AM15" s="205"/>
      <c r="AN15" s="201">
        <v>38</v>
      </c>
      <c r="AO15" s="226"/>
      <c r="AP15" s="130"/>
      <c r="AQ15" s="131"/>
      <c r="AR15" s="130"/>
      <c r="AS15" s="131"/>
      <c r="AT15" s="130"/>
      <c r="AU15" s="131"/>
      <c r="AV15" s="130"/>
      <c r="AW15" s="131"/>
      <c r="AX15" s="130"/>
      <c r="AY15" s="131"/>
      <c r="AZ15" s="130"/>
      <c r="BA15" s="131"/>
      <c r="BB15" s="130"/>
      <c r="BC15" s="131"/>
      <c r="BD15" s="132"/>
      <c r="BE15" s="133"/>
      <c r="BF15" s="133"/>
      <c r="BG15" s="133"/>
      <c r="BH15" s="133"/>
      <c r="BI15" s="134"/>
    </row>
    <row r="16" spans="1:61" s="28" customFormat="1" ht="9" customHeight="1">
      <c r="A16" s="208" t="s">
        <v>41</v>
      </c>
      <c r="B16" s="209"/>
      <c r="C16" s="210" t="s">
        <v>139</v>
      </c>
      <c r="D16" s="211"/>
      <c r="E16" s="211"/>
      <c r="F16" s="211"/>
      <c r="G16" s="211"/>
      <c r="H16" s="212"/>
      <c r="I16" s="130">
        <v>45</v>
      </c>
      <c r="J16" s="131"/>
      <c r="K16" s="130"/>
      <c r="L16" s="131"/>
      <c r="M16" s="130"/>
      <c r="N16" s="131"/>
      <c r="O16" s="130"/>
      <c r="P16" s="131"/>
      <c r="Q16" s="130"/>
      <c r="R16" s="131"/>
      <c r="S16" s="130"/>
      <c r="T16" s="131"/>
      <c r="U16" s="130"/>
      <c r="V16" s="131"/>
      <c r="W16" s="130"/>
      <c r="X16" s="131"/>
      <c r="Y16" s="132"/>
      <c r="Z16" s="133"/>
      <c r="AA16" s="133"/>
      <c r="AB16" s="133"/>
      <c r="AC16" s="133"/>
      <c r="AD16" s="134"/>
      <c r="AF16" s="208" t="s">
        <v>41</v>
      </c>
      <c r="AG16" s="209"/>
      <c r="AH16" s="210" t="s">
        <v>141</v>
      </c>
      <c r="AI16" s="211"/>
      <c r="AJ16" s="211"/>
      <c r="AK16" s="211"/>
      <c r="AL16" s="211"/>
      <c r="AM16" s="212"/>
      <c r="AN16" s="208">
        <v>36</v>
      </c>
      <c r="AO16" s="227"/>
      <c r="AP16" s="130"/>
      <c r="AQ16" s="131"/>
      <c r="AR16" s="130"/>
      <c r="AS16" s="131"/>
      <c r="AT16" s="130"/>
      <c r="AU16" s="131"/>
      <c r="AV16" s="130"/>
      <c r="AW16" s="131"/>
      <c r="AX16" s="130"/>
      <c r="AY16" s="131"/>
      <c r="AZ16" s="130"/>
      <c r="BA16" s="131"/>
      <c r="BB16" s="130"/>
      <c r="BC16" s="131"/>
      <c r="BD16" s="132"/>
      <c r="BE16" s="133"/>
      <c r="BF16" s="133"/>
      <c r="BG16" s="133"/>
      <c r="BH16" s="133"/>
      <c r="BI16" s="134"/>
    </row>
    <row r="17" spans="1:61" s="28" customFormat="1" ht="9" customHeight="1">
      <c r="A17" s="208" t="s">
        <v>85</v>
      </c>
      <c r="B17" s="209"/>
      <c r="C17" s="213" t="s">
        <v>86</v>
      </c>
      <c r="D17" s="214"/>
      <c r="E17" s="214"/>
      <c r="F17" s="214"/>
      <c r="G17" s="214"/>
      <c r="H17" s="215"/>
      <c r="I17" s="130">
        <v>38</v>
      </c>
      <c r="J17" s="131"/>
      <c r="K17" s="130"/>
      <c r="L17" s="131"/>
      <c r="M17" s="130"/>
      <c r="N17" s="131"/>
      <c r="O17" s="130"/>
      <c r="P17" s="131"/>
      <c r="Q17" s="130"/>
      <c r="R17" s="131"/>
      <c r="S17" s="130"/>
      <c r="T17" s="131"/>
      <c r="U17" s="130"/>
      <c r="V17" s="131"/>
      <c r="W17" s="130"/>
      <c r="X17" s="131"/>
      <c r="Y17" s="132"/>
      <c r="Z17" s="133"/>
      <c r="AA17" s="133"/>
      <c r="AB17" s="133"/>
      <c r="AC17" s="133"/>
      <c r="AD17" s="134"/>
      <c r="AF17" s="208" t="s">
        <v>85</v>
      </c>
      <c r="AG17" s="209"/>
      <c r="AH17" s="213" t="s">
        <v>86</v>
      </c>
      <c r="AI17" s="214"/>
      <c r="AJ17" s="214"/>
      <c r="AK17" s="214"/>
      <c r="AL17" s="214"/>
      <c r="AM17" s="215"/>
      <c r="AN17" s="208">
        <v>36.5</v>
      </c>
      <c r="AO17" s="227"/>
      <c r="AP17" s="130"/>
      <c r="AQ17" s="131"/>
      <c r="AR17" s="130"/>
      <c r="AS17" s="131"/>
      <c r="AT17" s="130"/>
      <c r="AU17" s="131"/>
      <c r="AV17" s="130"/>
      <c r="AW17" s="131"/>
      <c r="AX17" s="130"/>
      <c r="AY17" s="131"/>
      <c r="AZ17" s="130"/>
      <c r="BA17" s="131"/>
      <c r="BB17" s="130"/>
      <c r="BC17" s="131"/>
      <c r="BD17" s="132"/>
      <c r="BE17" s="133"/>
      <c r="BF17" s="133"/>
      <c r="BG17" s="133"/>
      <c r="BH17" s="133"/>
      <c r="BI17" s="134"/>
    </row>
    <row r="18" spans="1:61" s="28" customFormat="1" ht="9" customHeight="1">
      <c r="A18" s="208" t="s">
        <v>87</v>
      </c>
      <c r="B18" s="209"/>
      <c r="C18" s="213" t="s">
        <v>88</v>
      </c>
      <c r="D18" s="216"/>
      <c r="E18" s="216"/>
      <c r="F18" s="216"/>
      <c r="G18" s="216"/>
      <c r="H18" s="217"/>
      <c r="I18" s="130">
        <v>39.5</v>
      </c>
      <c r="J18" s="131"/>
      <c r="K18" s="130"/>
      <c r="L18" s="131"/>
      <c r="M18" s="130"/>
      <c r="N18" s="131"/>
      <c r="O18" s="130"/>
      <c r="P18" s="131"/>
      <c r="Q18" s="130"/>
      <c r="R18" s="131"/>
      <c r="S18" s="130"/>
      <c r="T18" s="131"/>
      <c r="U18" s="130"/>
      <c r="V18" s="131"/>
      <c r="W18" s="130"/>
      <c r="X18" s="131"/>
      <c r="Y18" s="132"/>
      <c r="Z18" s="133"/>
      <c r="AA18" s="133"/>
      <c r="AB18" s="133"/>
      <c r="AC18" s="133"/>
      <c r="AD18" s="134"/>
      <c r="AF18" s="208" t="s">
        <v>87</v>
      </c>
      <c r="AG18" s="209"/>
      <c r="AH18" s="213" t="s">
        <v>88</v>
      </c>
      <c r="AI18" s="216"/>
      <c r="AJ18" s="216"/>
      <c r="AK18" s="216"/>
      <c r="AL18" s="216"/>
      <c r="AM18" s="217"/>
      <c r="AN18" s="128">
        <v>37.5</v>
      </c>
      <c r="AO18" s="129"/>
      <c r="AP18" s="130"/>
      <c r="AQ18" s="131"/>
      <c r="AR18" s="130"/>
      <c r="AS18" s="131"/>
      <c r="AT18" s="130"/>
      <c r="AU18" s="131"/>
      <c r="AV18" s="130"/>
      <c r="AW18" s="131"/>
      <c r="AX18" s="130"/>
      <c r="AY18" s="131"/>
      <c r="AZ18" s="130"/>
      <c r="BA18" s="131"/>
      <c r="BB18" s="130"/>
      <c r="BC18" s="131"/>
      <c r="BD18" s="132"/>
      <c r="BE18" s="133"/>
      <c r="BF18" s="133"/>
      <c r="BG18" s="133"/>
      <c r="BH18" s="133"/>
      <c r="BI18" s="134"/>
    </row>
    <row r="19" spans="1:61" s="28" customFormat="1" ht="9" customHeight="1">
      <c r="A19" s="208" t="s">
        <v>42</v>
      </c>
      <c r="B19" s="209"/>
      <c r="C19" s="213" t="s">
        <v>43</v>
      </c>
      <c r="D19" s="214"/>
      <c r="E19" s="214"/>
      <c r="F19" s="214"/>
      <c r="G19" s="214"/>
      <c r="H19" s="215"/>
      <c r="I19" s="130">
        <v>19</v>
      </c>
      <c r="J19" s="131"/>
      <c r="K19" s="130"/>
      <c r="L19" s="131"/>
      <c r="M19" s="130"/>
      <c r="N19" s="131"/>
      <c r="O19" s="130"/>
      <c r="P19" s="131"/>
      <c r="Q19" s="130"/>
      <c r="R19" s="131"/>
      <c r="S19" s="130"/>
      <c r="T19" s="131"/>
      <c r="U19" s="130"/>
      <c r="V19" s="131"/>
      <c r="W19" s="130"/>
      <c r="X19" s="131"/>
      <c r="Y19" s="132"/>
      <c r="Z19" s="133"/>
      <c r="AA19" s="133"/>
      <c r="AB19" s="133"/>
      <c r="AC19" s="133"/>
      <c r="AD19" s="134"/>
      <c r="AF19" s="208" t="s">
        <v>42</v>
      </c>
      <c r="AG19" s="209"/>
      <c r="AH19" s="213" t="s">
        <v>43</v>
      </c>
      <c r="AI19" s="214"/>
      <c r="AJ19" s="214"/>
      <c r="AK19" s="214"/>
      <c r="AL19" s="214"/>
      <c r="AM19" s="215"/>
      <c r="AN19" s="208">
        <v>15.75</v>
      </c>
      <c r="AO19" s="227"/>
      <c r="AP19" s="130"/>
      <c r="AQ19" s="131"/>
      <c r="AR19" s="130"/>
      <c r="AS19" s="131"/>
      <c r="AT19" s="130"/>
      <c r="AU19" s="131"/>
      <c r="AV19" s="130"/>
      <c r="AW19" s="131"/>
      <c r="AX19" s="130"/>
      <c r="AY19" s="131"/>
      <c r="AZ19" s="130"/>
      <c r="BA19" s="131"/>
      <c r="BB19" s="130"/>
      <c r="BC19" s="131"/>
      <c r="BD19" s="132"/>
      <c r="BE19" s="133"/>
      <c r="BF19" s="133"/>
      <c r="BG19" s="133"/>
      <c r="BH19" s="133"/>
      <c r="BI19" s="134"/>
    </row>
    <row r="20" spans="1:61" s="28" customFormat="1" ht="9" customHeight="1">
      <c r="A20" s="208"/>
      <c r="B20" s="209"/>
      <c r="C20" s="213"/>
      <c r="D20" s="214"/>
      <c r="E20" s="214"/>
      <c r="F20" s="214"/>
      <c r="G20" s="214"/>
      <c r="H20" s="215"/>
      <c r="I20" s="130"/>
      <c r="J20" s="131"/>
      <c r="K20" s="130"/>
      <c r="L20" s="131"/>
      <c r="M20" s="130"/>
      <c r="N20" s="131"/>
      <c r="O20" s="130"/>
      <c r="P20" s="131"/>
      <c r="Q20" s="130"/>
      <c r="R20" s="131"/>
      <c r="S20" s="130"/>
      <c r="T20" s="131"/>
      <c r="U20" s="130"/>
      <c r="V20" s="131"/>
      <c r="W20" s="130"/>
      <c r="X20" s="131"/>
      <c r="Y20" s="132"/>
      <c r="Z20" s="133"/>
      <c r="AA20" s="133"/>
      <c r="AB20" s="133"/>
      <c r="AC20" s="133"/>
      <c r="AD20" s="134"/>
      <c r="AF20" s="208"/>
      <c r="AG20" s="209"/>
      <c r="AH20" s="213"/>
      <c r="AI20" s="214"/>
      <c r="AJ20" s="214"/>
      <c r="AK20" s="214"/>
      <c r="AL20" s="214"/>
      <c r="AM20" s="215"/>
      <c r="AN20" s="208"/>
      <c r="AO20" s="227"/>
      <c r="AP20" s="130"/>
      <c r="AQ20" s="131"/>
      <c r="AR20" s="130"/>
      <c r="AS20" s="131"/>
      <c r="AT20" s="130"/>
      <c r="AU20" s="131"/>
      <c r="AV20" s="130"/>
      <c r="AW20" s="131"/>
      <c r="AX20" s="130"/>
      <c r="AY20" s="131"/>
      <c r="AZ20" s="130"/>
      <c r="BA20" s="131"/>
      <c r="BB20" s="130"/>
      <c r="BC20" s="131"/>
      <c r="BD20" s="132"/>
      <c r="BE20" s="133"/>
      <c r="BF20" s="133"/>
      <c r="BG20" s="133"/>
      <c r="BH20" s="133"/>
      <c r="BI20" s="134"/>
    </row>
    <row r="21" spans="1:61" s="28" customFormat="1" ht="9" customHeight="1">
      <c r="A21" s="208" t="s">
        <v>45</v>
      </c>
      <c r="B21" s="209"/>
      <c r="C21" s="213" t="s">
        <v>46</v>
      </c>
      <c r="D21" s="214"/>
      <c r="E21" s="214"/>
      <c r="F21" s="214"/>
      <c r="G21" s="214"/>
      <c r="H21" s="215"/>
      <c r="I21" s="130">
        <v>25.75</v>
      </c>
      <c r="J21" s="131"/>
      <c r="K21" s="130"/>
      <c r="L21" s="131"/>
      <c r="M21" s="130"/>
      <c r="N21" s="131"/>
      <c r="O21" s="130"/>
      <c r="P21" s="131"/>
      <c r="Q21" s="130"/>
      <c r="R21" s="131"/>
      <c r="S21" s="130"/>
      <c r="T21" s="131"/>
      <c r="U21" s="130"/>
      <c r="V21" s="131"/>
      <c r="W21" s="130"/>
      <c r="X21" s="131"/>
      <c r="Y21" s="132"/>
      <c r="Z21" s="133"/>
      <c r="AA21" s="133"/>
      <c r="AB21" s="133"/>
      <c r="AC21" s="133"/>
      <c r="AD21" s="134"/>
      <c r="AF21" s="208" t="s">
        <v>45</v>
      </c>
      <c r="AG21" s="209"/>
      <c r="AH21" s="213" t="s">
        <v>46</v>
      </c>
      <c r="AI21" s="214"/>
      <c r="AJ21" s="214"/>
      <c r="AK21" s="214"/>
      <c r="AL21" s="214"/>
      <c r="AM21" s="215"/>
      <c r="AN21" s="130">
        <v>23.5</v>
      </c>
      <c r="AO21" s="131"/>
      <c r="AP21" s="130"/>
      <c r="AQ21" s="131"/>
      <c r="AR21" s="130"/>
      <c r="AS21" s="131"/>
      <c r="AT21" s="130"/>
      <c r="AU21" s="131"/>
      <c r="AV21" s="130"/>
      <c r="AW21" s="131"/>
      <c r="AX21" s="130"/>
      <c r="AY21" s="131"/>
      <c r="AZ21" s="130"/>
      <c r="BA21" s="131"/>
      <c r="BB21" s="130"/>
      <c r="BC21" s="131"/>
      <c r="BD21" s="132"/>
      <c r="BE21" s="133"/>
      <c r="BF21" s="133"/>
      <c r="BG21" s="133"/>
      <c r="BH21" s="133"/>
      <c r="BI21" s="134"/>
    </row>
    <row r="22" spans="1:61" s="28" customFormat="1" ht="9" customHeight="1">
      <c r="A22" s="208" t="s">
        <v>47</v>
      </c>
      <c r="B22" s="209"/>
      <c r="C22" s="213" t="s">
        <v>48</v>
      </c>
      <c r="D22" s="214"/>
      <c r="E22" s="214"/>
      <c r="F22" s="214"/>
      <c r="G22" s="214"/>
      <c r="H22" s="215"/>
      <c r="I22" s="130">
        <f>I21+I29</f>
        <v>25.75</v>
      </c>
      <c r="J22" s="131"/>
      <c r="K22" s="130"/>
      <c r="L22" s="131"/>
      <c r="M22" s="130"/>
      <c r="N22" s="131"/>
      <c r="O22" s="130"/>
      <c r="P22" s="131"/>
      <c r="Q22" s="130"/>
      <c r="R22" s="131"/>
      <c r="S22" s="130"/>
      <c r="T22" s="131"/>
      <c r="U22" s="130"/>
      <c r="V22" s="131"/>
      <c r="W22" s="130"/>
      <c r="X22" s="131"/>
      <c r="Y22" s="132"/>
      <c r="Z22" s="133"/>
      <c r="AA22" s="133"/>
      <c r="AB22" s="133"/>
      <c r="AC22" s="133"/>
      <c r="AD22" s="134"/>
      <c r="AF22" s="208" t="s">
        <v>47</v>
      </c>
      <c r="AG22" s="209"/>
      <c r="AH22" s="213" t="s">
        <v>48</v>
      </c>
      <c r="AI22" s="214"/>
      <c r="AJ22" s="214"/>
      <c r="AK22" s="214"/>
      <c r="AL22" s="214"/>
      <c r="AM22" s="215"/>
      <c r="AN22" s="130">
        <f>AN21+AN29</f>
        <v>23.5</v>
      </c>
      <c r="AO22" s="131"/>
      <c r="AP22" s="130"/>
      <c r="AQ22" s="131"/>
      <c r="AR22" s="130"/>
      <c r="AS22" s="131"/>
      <c r="AT22" s="130"/>
      <c r="AU22" s="131"/>
      <c r="AV22" s="130"/>
      <c r="AW22" s="131"/>
      <c r="AX22" s="130"/>
      <c r="AY22" s="131"/>
      <c r="AZ22" s="130"/>
      <c r="BA22" s="131"/>
      <c r="BB22" s="130"/>
      <c r="BC22" s="131"/>
      <c r="BD22" s="132"/>
      <c r="BE22" s="133"/>
      <c r="BF22" s="133"/>
      <c r="BG22" s="133"/>
      <c r="BH22" s="133"/>
      <c r="BI22" s="134"/>
    </row>
    <row r="23" spans="1:61" s="28" customFormat="1" ht="9" customHeight="1">
      <c r="A23" s="208" t="s">
        <v>49</v>
      </c>
      <c r="B23" s="209"/>
      <c r="C23" s="213" t="s">
        <v>50</v>
      </c>
      <c r="D23" s="214"/>
      <c r="E23" s="214"/>
      <c r="F23" s="214"/>
      <c r="G23" s="214"/>
      <c r="H23" s="215"/>
      <c r="I23" s="130">
        <f>I21+I26-I27+I24</f>
        <v>28.75</v>
      </c>
      <c r="J23" s="131"/>
      <c r="K23" s="130"/>
      <c r="L23" s="131"/>
      <c r="M23" s="130"/>
      <c r="N23" s="131"/>
      <c r="O23" s="130"/>
      <c r="P23" s="131"/>
      <c r="Q23" s="130"/>
      <c r="R23" s="131"/>
      <c r="S23" s="130"/>
      <c r="T23" s="131"/>
      <c r="U23" s="130"/>
      <c r="V23" s="131"/>
      <c r="W23" s="130"/>
      <c r="X23" s="131"/>
      <c r="Y23" s="132"/>
      <c r="Z23" s="133"/>
      <c r="AA23" s="133"/>
      <c r="AB23" s="133"/>
      <c r="AC23" s="133"/>
      <c r="AD23" s="134"/>
      <c r="AF23" s="208" t="s">
        <v>49</v>
      </c>
      <c r="AG23" s="209"/>
      <c r="AH23" s="213" t="s">
        <v>50</v>
      </c>
      <c r="AI23" s="214"/>
      <c r="AJ23" s="214"/>
      <c r="AK23" s="214"/>
      <c r="AL23" s="214"/>
      <c r="AM23" s="215"/>
      <c r="AN23" s="130">
        <f>AN21+AN26-AN27+AN24</f>
        <v>26</v>
      </c>
      <c r="AO23" s="131"/>
      <c r="AP23" s="130"/>
      <c r="AQ23" s="131"/>
      <c r="AR23" s="130"/>
      <c r="AS23" s="131"/>
      <c r="AT23" s="130"/>
      <c r="AU23" s="131"/>
      <c r="AV23" s="130"/>
      <c r="AW23" s="131"/>
      <c r="AX23" s="130"/>
      <c r="AY23" s="131"/>
      <c r="AZ23" s="130"/>
      <c r="BA23" s="131"/>
      <c r="BB23" s="130"/>
      <c r="BC23" s="131"/>
      <c r="BD23" s="132"/>
      <c r="BE23" s="133"/>
      <c r="BF23" s="133"/>
      <c r="BG23" s="133"/>
      <c r="BH23" s="133"/>
      <c r="BI23" s="134"/>
    </row>
    <row r="24" spans="1:61" s="28" customFormat="1" ht="9" customHeight="1">
      <c r="A24" s="208" t="s">
        <v>51</v>
      </c>
      <c r="B24" s="209"/>
      <c r="C24" s="213" t="s">
        <v>52</v>
      </c>
      <c r="D24" s="214"/>
      <c r="E24" s="214"/>
      <c r="F24" s="214"/>
      <c r="G24" s="214"/>
      <c r="H24" s="215"/>
      <c r="I24" s="130">
        <v>0</v>
      </c>
      <c r="J24" s="131"/>
      <c r="K24" s="130"/>
      <c r="L24" s="131"/>
      <c r="M24" s="130"/>
      <c r="N24" s="131"/>
      <c r="O24" s="130"/>
      <c r="P24" s="131"/>
      <c r="Q24" s="130"/>
      <c r="R24" s="131"/>
      <c r="S24" s="130"/>
      <c r="T24" s="131"/>
      <c r="U24" s="130"/>
      <c r="V24" s="131"/>
      <c r="W24" s="130"/>
      <c r="X24" s="131"/>
      <c r="Y24" s="132"/>
      <c r="Z24" s="133"/>
      <c r="AA24" s="133"/>
      <c r="AB24" s="133"/>
      <c r="AC24" s="133"/>
      <c r="AD24" s="134"/>
      <c r="AF24" s="208" t="s">
        <v>51</v>
      </c>
      <c r="AG24" s="209"/>
      <c r="AH24" s="213" t="s">
        <v>52</v>
      </c>
      <c r="AI24" s="214"/>
      <c r="AJ24" s="214"/>
      <c r="AK24" s="214"/>
      <c r="AL24" s="214"/>
      <c r="AM24" s="215"/>
      <c r="AN24" s="130">
        <v>0</v>
      </c>
      <c r="AO24" s="131"/>
      <c r="AP24" s="130"/>
      <c r="AQ24" s="131"/>
      <c r="AR24" s="130"/>
      <c r="AS24" s="131"/>
      <c r="AT24" s="130"/>
      <c r="AU24" s="131"/>
      <c r="AV24" s="130"/>
      <c r="AW24" s="131"/>
      <c r="AX24" s="130"/>
      <c r="AY24" s="131"/>
      <c r="AZ24" s="130"/>
      <c r="BA24" s="131"/>
      <c r="BB24" s="130"/>
      <c r="BC24" s="131"/>
      <c r="BD24" s="132"/>
      <c r="BE24" s="133"/>
      <c r="BF24" s="133"/>
      <c r="BG24" s="133"/>
      <c r="BH24" s="133"/>
      <c r="BI24" s="134"/>
    </row>
    <row r="25" spans="1:61" s="28" customFormat="1" ht="9" customHeight="1">
      <c r="A25" s="208"/>
      <c r="B25" s="209"/>
      <c r="C25" s="213"/>
      <c r="D25" s="214"/>
      <c r="E25" s="214"/>
      <c r="F25" s="214"/>
      <c r="G25" s="214"/>
      <c r="H25" s="215"/>
      <c r="I25" s="130"/>
      <c r="J25" s="131"/>
      <c r="K25" s="130"/>
      <c r="L25" s="131"/>
      <c r="M25" s="130"/>
      <c r="N25" s="131"/>
      <c r="O25" s="130"/>
      <c r="P25" s="131"/>
      <c r="Q25" s="130"/>
      <c r="R25" s="131"/>
      <c r="S25" s="130"/>
      <c r="T25" s="131"/>
      <c r="U25" s="130"/>
      <c r="V25" s="131"/>
      <c r="W25" s="130"/>
      <c r="X25" s="131"/>
      <c r="Y25" s="132"/>
      <c r="Z25" s="133"/>
      <c r="AA25" s="133"/>
      <c r="AB25" s="133"/>
      <c r="AC25" s="133"/>
      <c r="AD25" s="134"/>
      <c r="AF25" s="208"/>
      <c r="AG25" s="209"/>
      <c r="AH25" s="213"/>
      <c r="AI25" s="214"/>
      <c r="AJ25" s="214"/>
      <c r="AK25" s="214"/>
      <c r="AL25" s="214"/>
      <c r="AM25" s="215"/>
      <c r="AN25" s="130"/>
      <c r="AO25" s="131"/>
      <c r="AP25" s="130"/>
      <c r="AQ25" s="131"/>
      <c r="AR25" s="130"/>
      <c r="AS25" s="131"/>
      <c r="AT25" s="130"/>
      <c r="AU25" s="131"/>
      <c r="AV25" s="130"/>
      <c r="AW25" s="131"/>
      <c r="AX25" s="130"/>
      <c r="AY25" s="131"/>
      <c r="AZ25" s="130"/>
      <c r="BA25" s="131"/>
      <c r="BB25" s="130"/>
      <c r="BC25" s="131"/>
      <c r="BD25" s="132"/>
      <c r="BE25" s="133"/>
      <c r="BF25" s="133"/>
      <c r="BG25" s="133"/>
      <c r="BH25" s="133"/>
      <c r="BI25" s="134"/>
    </row>
    <row r="26" spans="1:61" s="28" customFormat="1" ht="9" customHeight="1">
      <c r="A26" s="208" t="s">
        <v>53</v>
      </c>
      <c r="B26" s="209"/>
      <c r="C26" s="213" t="s">
        <v>54</v>
      </c>
      <c r="D26" s="218"/>
      <c r="E26" s="218"/>
      <c r="F26" s="218"/>
      <c r="G26" s="218"/>
      <c r="H26" s="219"/>
      <c r="I26" s="130">
        <v>3.5</v>
      </c>
      <c r="J26" s="131"/>
      <c r="K26" s="130"/>
      <c r="L26" s="131"/>
      <c r="M26" s="130"/>
      <c r="N26" s="131"/>
      <c r="O26" s="130"/>
      <c r="P26" s="131"/>
      <c r="Q26" s="130"/>
      <c r="R26" s="131"/>
      <c r="S26" s="130"/>
      <c r="T26" s="131"/>
      <c r="U26" s="130"/>
      <c r="V26" s="131"/>
      <c r="W26" s="130"/>
      <c r="X26" s="131"/>
      <c r="Y26" s="132"/>
      <c r="Z26" s="133"/>
      <c r="AA26" s="133"/>
      <c r="AB26" s="133"/>
      <c r="AC26" s="133"/>
      <c r="AD26" s="134"/>
      <c r="AF26" s="208" t="s">
        <v>53</v>
      </c>
      <c r="AG26" s="209"/>
      <c r="AH26" s="213" t="s">
        <v>54</v>
      </c>
      <c r="AI26" s="218"/>
      <c r="AJ26" s="218"/>
      <c r="AK26" s="218"/>
      <c r="AL26" s="218"/>
      <c r="AM26" s="219"/>
      <c r="AN26" s="130">
        <v>3</v>
      </c>
      <c r="AO26" s="131"/>
      <c r="AP26" s="130"/>
      <c r="AQ26" s="131"/>
      <c r="AR26" s="130"/>
      <c r="AS26" s="131"/>
      <c r="AT26" s="130"/>
      <c r="AU26" s="131"/>
      <c r="AV26" s="130"/>
      <c r="AW26" s="131"/>
      <c r="AX26" s="130"/>
      <c r="AY26" s="131"/>
      <c r="AZ26" s="130"/>
      <c r="BA26" s="131"/>
      <c r="BB26" s="130"/>
      <c r="BC26" s="131"/>
      <c r="BD26" s="132"/>
      <c r="BE26" s="133"/>
      <c r="BF26" s="133"/>
      <c r="BG26" s="133"/>
      <c r="BH26" s="133"/>
      <c r="BI26" s="134"/>
    </row>
    <row r="27" spans="1:61" s="28" customFormat="1" ht="9" customHeight="1">
      <c r="A27" s="208" t="s">
        <v>56</v>
      </c>
      <c r="B27" s="209"/>
      <c r="C27" s="213" t="s">
        <v>57</v>
      </c>
      <c r="D27" s="218"/>
      <c r="E27" s="218"/>
      <c r="F27" s="218"/>
      <c r="G27" s="218"/>
      <c r="H27" s="219"/>
      <c r="I27" s="130">
        <v>0.5</v>
      </c>
      <c r="J27" s="131"/>
      <c r="K27" s="130"/>
      <c r="L27" s="131"/>
      <c r="M27" s="130"/>
      <c r="N27" s="131"/>
      <c r="O27" s="130"/>
      <c r="P27" s="131"/>
      <c r="Q27" s="130"/>
      <c r="R27" s="131"/>
      <c r="S27" s="130"/>
      <c r="T27" s="131"/>
      <c r="U27" s="130"/>
      <c r="V27" s="131"/>
      <c r="W27" s="130"/>
      <c r="X27" s="131"/>
      <c r="Y27" s="132"/>
      <c r="Z27" s="133"/>
      <c r="AA27" s="133"/>
      <c r="AB27" s="133"/>
      <c r="AC27" s="133"/>
      <c r="AD27" s="134"/>
      <c r="AF27" s="208" t="s">
        <v>56</v>
      </c>
      <c r="AG27" s="209"/>
      <c r="AH27" s="213" t="s">
        <v>57</v>
      </c>
      <c r="AI27" s="218"/>
      <c r="AJ27" s="218"/>
      <c r="AK27" s="218"/>
      <c r="AL27" s="218"/>
      <c r="AM27" s="219"/>
      <c r="AN27" s="130">
        <v>0.5</v>
      </c>
      <c r="AO27" s="131"/>
      <c r="AP27" s="130"/>
      <c r="AQ27" s="131"/>
      <c r="AR27" s="130"/>
      <c r="AS27" s="131"/>
      <c r="AT27" s="130"/>
      <c r="AU27" s="131"/>
      <c r="AV27" s="130"/>
      <c r="AW27" s="131"/>
      <c r="AX27" s="130"/>
      <c r="AY27" s="131"/>
      <c r="AZ27" s="130"/>
      <c r="BA27" s="131"/>
      <c r="BB27" s="130"/>
      <c r="BC27" s="131"/>
      <c r="BD27" s="132"/>
      <c r="BE27" s="133"/>
      <c r="BF27" s="133"/>
      <c r="BG27" s="133"/>
      <c r="BH27" s="133"/>
      <c r="BI27" s="134"/>
    </row>
    <row r="28" spans="1:61" s="28" customFormat="1" ht="9" customHeight="1">
      <c r="A28" s="208" t="s">
        <v>58</v>
      </c>
      <c r="B28" s="209"/>
      <c r="C28" s="213" t="s">
        <v>89</v>
      </c>
      <c r="D28" s="218"/>
      <c r="E28" s="218"/>
      <c r="F28" s="218"/>
      <c r="G28" s="218"/>
      <c r="H28" s="219"/>
      <c r="I28" s="130">
        <v>9</v>
      </c>
      <c r="J28" s="131"/>
      <c r="K28" s="130"/>
      <c r="L28" s="131"/>
      <c r="M28" s="130"/>
      <c r="N28" s="131"/>
      <c r="O28" s="130"/>
      <c r="P28" s="131"/>
      <c r="Q28" s="130"/>
      <c r="R28" s="131"/>
      <c r="S28" s="130"/>
      <c r="T28" s="131"/>
      <c r="U28" s="130"/>
      <c r="V28" s="131"/>
      <c r="W28" s="130"/>
      <c r="X28" s="131"/>
      <c r="Y28" s="132"/>
      <c r="Z28" s="133"/>
      <c r="AA28" s="133"/>
      <c r="AB28" s="133"/>
      <c r="AC28" s="133"/>
      <c r="AD28" s="134"/>
      <c r="AF28" s="208" t="s">
        <v>58</v>
      </c>
      <c r="AG28" s="209"/>
      <c r="AH28" s="213" t="s">
        <v>89</v>
      </c>
      <c r="AI28" s="218"/>
      <c r="AJ28" s="218"/>
      <c r="AK28" s="218"/>
      <c r="AL28" s="218"/>
      <c r="AM28" s="219"/>
      <c r="AN28" s="130">
        <v>8</v>
      </c>
      <c r="AO28" s="131"/>
      <c r="AP28" s="130"/>
      <c r="AQ28" s="131"/>
      <c r="AR28" s="130"/>
      <c r="AS28" s="131"/>
      <c r="AT28" s="130"/>
      <c r="AU28" s="131"/>
      <c r="AV28" s="130"/>
      <c r="AW28" s="131"/>
      <c r="AX28" s="130"/>
      <c r="AY28" s="131"/>
      <c r="AZ28" s="130"/>
      <c r="BA28" s="131"/>
      <c r="BB28" s="130"/>
      <c r="BC28" s="131"/>
      <c r="BD28" s="132"/>
      <c r="BE28" s="133"/>
      <c r="BF28" s="133"/>
      <c r="BG28" s="133"/>
      <c r="BH28" s="133"/>
      <c r="BI28" s="134"/>
    </row>
    <row r="29" spans="1:61" s="28" customFormat="1" ht="9" customHeight="1">
      <c r="A29" s="208">
        <v>12</v>
      </c>
      <c r="B29" s="209"/>
      <c r="C29" s="213" t="s">
        <v>61</v>
      </c>
      <c r="D29" s="218"/>
      <c r="E29" s="218"/>
      <c r="F29" s="218"/>
      <c r="G29" s="218"/>
      <c r="H29" s="219"/>
      <c r="I29" s="130">
        <v>0</v>
      </c>
      <c r="J29" s="131"/>
      <c r="K29" s="130"/>
      <c r="L29" s="131"/>
      <c r="M29" s="130"/>
      <c r="N29" s="131"/>
      <c r="O29" s="130"/>
      <c r="P29" s="131"/>
      <c r="Q29" s="130"/>
      <c r="R29" s="131"/>
      <c r="S29" s="130"/>
      <c r="T29" s="131"/>
      <c r="U29" s="130"/>
      <c r="V29" s="131"/>
      <c r="W29" s="130"/>
      <c r="X29" s="131"/>
      <c r="Y29" s="132"/>
      <c r="Z29" s="133"/>
      <c r="AA29" s="133"/>
      <c r="AB29" s="133"/>
      <c r="AC29" s="133"/>
      <c r="AD29" s="134"/>
      <c r="AF29" s="208">
        <v>12</v>
      </c>
      <c r="AG29" s="209"/>
      <c r="AH29" s="213" t="s">
        <v>61</v>
      </c>
      <c r="AI29" s="218"/>
      <c r="AJ29" s="218"/>
      <c r="AK29" s="218"/>
      <c r="AL29" s="218"/>
      <c r="AM29" s="219"/>
      <c r="AN29" s="130">
        <v>0</v>
      </c>
      <c r="AO29" s="131"/>
      <c r="AP29" s="130"/>
      <c r="AQ29" s="131"/>
      <c r="AR29" s="130"/>
      <c r="AS29" s="131"/>
      <c r="AT29" s="130"/>
      <c r="AU29" s="131"/>
      <c r="AV29" s="130"/>
      <c r="AW29" s="131"/>
      <c r="AX29" s="130"/>
      <c r="AY29" s="131"/>
      <c r="AZ29" s="130"/>
      <c r="BA29" s="131"/>
      <c r="BB29" s="130"/>
      <c r="BC29" s="131"/>
      <c r="BD29" s="132"/>
      <c r="BE29" s="133"/>
      <c r="BF29" s="133"/>
      <c r="BG29" s="133"/>
      <c r="BH29" s="133"/>
      <c r="BI29" s="134"/>
    </row>
    <row r="30" spans="1:61" s="28" customFormat="1" ht="9" customHeight="1">
      <c r="A30" s="208"/>
      <c r="B30" s="209"/>
      <c r="C30" s="213"/>
      <c r="D30" s="214"/>
      <c r="E30" s="214"/>
      <c r="F30" s="214"/>
      <c r="G30" s="214"/>
      <c r="H30" s="215"/>
      <c r="I30" s="130"/>
      <c r="J30" s="131"/>
      <c r="K30" s="130"/>
      <c r="L30" s="131"/>
      <c r="M30" s="130"/>
      <c r="N30" s="131"/>
      <c r="O30" s="130"/>
      <c r="P30" s="131"/>
      <c r="Q30" s="130"/>
      <c r="R30" s="131"/>
      <c r="S30" s="130"/>
      <c r="T30" s="131"/>
      <c r="U30" s="130"/>
      <c r="V30" s="131"/>
      <c r="W30" s="130"/>
      <c r="X30" s="131"/>
      <c r="Y30" s="132"/>
      <c r="Z30" s="133"/>
      <c r="AA30" s="133"/>
      <c r="AB30" s="133"/>
      <c r="AC30" s="133"/>
      <c r="AD30" s="134"/>
      <c r="AF30" s="208"/>
      <c r="AG30" s="209"/>
      <c r="AH30" s="213"/>
      <c r="AI30" s="214"/>
      <c r="AJ30" s="214"/>
      <c r="AK30" s="214"/>
      <c r="AL30" s="214"/>
      <c r="AM30" s="215"/>
      <c r="AN30" s="208"/>
      <c r="AO30" s="227"/>
      <c r="AP30" s="130"/>
      <c r="AQ30" s="131"/>
      <c r="AR30" s="130"/>
      <c r="AS30" s="131"/>
      <c r="AT30" s="130"/>
      <c r="AU30" s="131"/>
      <c r="AV30" s="130"/>
      <c r="AW30" s="131"/>
      <c r="AX30" s="130"/>
      <c r="AY30" s="131"/>
      <c r="AZ30" s="130"/>
      <c r="BA30" s="131"/>
      <c r="BB30" s="130"/>
      <c r="BC30" s="131"/>
      <c r="BD30" s="132"/>
      <c r="BE30" s="133"/>
      <c r="BF30" s="133"/>
      <c r="BG30" s="133"/>
      <c r="BH30" s="133"/>
      <c r="BI30" s="134"/>
    </row>
    <row r="31" spans="1:61" s="28" customFormat="1" ht="9" customHeight="1">
      <c r="A31" s="208" t="s">
        <v>93</v>
      </c>
      <c r="B31" s="209"/>
      <c r="C31" s="213" t="s">
        <v>63</v>
      </c>
      <c r="D31" s="214"/>
      <c r="E31" s="214"/>
      <c r="F31" s="214"/>
      <c r="G31" s="214"/>
      <c r="H31" s="215"/>
      <c r="I31" s="130">
        <v>36.5</v>
      </c>
      <c r="J31" s="131"/>
      <c r="K31" s="130"/>
      <c r="L31" s="131"/>
      <c r="M31" s="130"/>
      <c r="N31" s="131"/>
      <c r="O31" s="130"/>
      <c r="P31" s="131"/>
      <c r="Q31" s="130"/>
      <c r="R31" s="131"/>
      <c r="S31" s="130"/>
      <c r="T31" s="131"/>
      <c r="U31" s="130"/>
      <c r="V31" s="131"/>
      <c r="W31" s="130"/>
      <c r="X31" s="131"/>
      <c r="Y31" s="132"/>
      <c r="Z31" s="133"/>
      <c r="AA31" s="133"/>
      <c r="AB31" s="133"/>
      <c r="AC31" s="133"/>
      <c r="AD31" s="134"/>
      <c r="AF31" s="208" t="s">
        <v>93</v>
      </c>
      <c r="AG31" s="209"/>
      <c r="AH31" s="213" t="s">
        <v>63</v>
      </c>
      <c r="AI31" s="214"/>
      <c r="AJ31" s="214"/>
      <c r="AK31" s="214"/>
      <c r="AL31" s="214"/>
      <c r="AM31" s="215"/>
      <c r="AN31" s="208">
        <v>33.5</v>
      </c>
      <c r="AO31" s="227"/>
      <c r="AP31" s="130"/>
      <c r="AQ31" s="131"/>
      <c r="AR31" s="130"/>
      <c r="AS31" s="131"/>
      <c r="AT31" s="130"/>
      <c r="AU31" s="131"/>
      <c r="AV31" s="130"/>
      <c r="AW31" s="131"/>
      <c r="AX31" s="130"/>
      <c r="AY31" s="131"/>
      <c r="AZ31" s="130"/>
      <c r="BA31" s="131"/>
      <c r="BB31" s="130"/>
      <c r="BC31" s="131"/>
      <c r="BD31" s="132"/>
      <c r="BE31" s="133"/>
      <c r="BF31" s="133"/>
      <c r="BG31" s="133"/>
      <c r="BH31" s="133"/>
      <c r="BI31" s="134"/>
    </row>
    <row r="32" spans="1:61" s="28" customFormat="1" ht="9" customHeight="1">
      <c r="A32" s="208" t="s">
        <v>90</v>
      </c>
      <c r="B32" s="209"/>
      <c r="C32" s="213" t="s">
        <v>91</v>
      </c>
      <c r="D32" s="214"/>
      <c r="E32" s="214"/>
      <c r="F32" s="214"/>
      <c r="G32" s="214"/>
      <c r="H32" s="215"/>
      <c r="I32" s="130">
        <v>19.75</v>
      </c>
      <c r="J32" s="131"/>
      <c r="K32" s="130"/>
      <c r="L32" s="131"/>
      <c r="M32" s="130"/>
      <c r="N32" s="131"/>
      <c r="O32" s="130"/>
      <c r="P32" s="131"/>
      <c r="Q32" s="130"/>
      <c r="R32" s="131"/>
      <c r="S32" s="130"/>
      <c r="T32" s="131"/>
      <c r="U32" s="130"/>
      <c r="V32" s="131"/>
      <c r="W32" s="130"/>
      <c r="X32" s="131"/>
      <c r="Y32" s="132"/>
      <c r="Z32" s="133"/>
      <c r="AA32" s="133"/>
      <c r="AB32" s="133"/>
      <c r="AC32" s="133"/>
      <c r="AD32" s="134"/>
      <c r="AF32" s="208" t="s">
        <v>90</v>
      </c>
      <c r="AG32" s="209"/>
      <c r="AH32" s="213" t="s">
        <v>91</v>
      </c>
      <c r="AI32" s="214"/>
      <c r="AJ32" s="214"/>
      <c r="AK32" s="214"/>
      <c r="AL32" s="214"/>
      <c r="AM32" s="215"/>
      <c r="AN32" s="208">
        <v>16.5</v>
      </c>
      <c r="AO32" s="227"/>
      <c r="AP32" s="130"/>
      <c r="AQ32" s="131"/>
      <c r="AR32" s="130"/>
      <c r="AS32" s="131"/>
      <c r="AT32" s="130"/>
      <c r="AU32" s="131"/>
      <c r="AV32" s="130"/>
      <c r="AW32" s="131"/>
      <c r="AX32" s="130"/>
      <c r="AY32" s="131"/>
      <c r="AZ32" s="130"/>
      <c r="BA32" s="131"/>
      <c r="BB32" s="130"/>
      <c r="BC32" s="131"/>
      <c r="BD32" s="132"/>
      <c r="BE32" s="133"/>
      <c r="BF32" s="133"/>
      <c r="BG32" s="133"/>
      <c r="BH32" s="133"/>
      <c r="BI32" s="134"/>
    </row>
    <row r="33" spans="1:61" s="28" customFormat="1" ht="9" customHeight="1">
      <c r="A33" s="208" t="s">
        <v>64</v>
      </c>
      <c r="B33" s="209"/>
      <c r="C33" s="220" t="s">
        <v>92</v>
      </c>
      <c r="D33" s="221"/>
      <c r="E33" s="221"/>
      <c r="F33" s="221"/>
      <c r="G33" s="221"/>
      <c r="H33" s="222"/>
      <c r="I33" s="130">
        <v>16.75</v>
      </c>
      <c r="J33" s="131"/>
      <c r="K33" s="130"/>
      <c r="L33" s="131"/>
      <c r="M33" s="130"/>
      <c r="N33" s="131"/>
      <c r="O33" s="130"/>
      <c r="P33" s="131"/>
      <c r="Q33" s="130"/>
      <c r="R33" s="131"/>
      <c r="S33" s="130"/>
      <c r="T33" s="131"/>
      <c r="U33" s="130"/>
      <c r="V33" s="131"/>
      <c r="W33" s="130"/>
      <c r="X33" s="131"/>
      <c r="Y33" s="132"/>
      <c r="Z33" s="133"/>
      <c r="AA33" s="133"/>
      <c r="AB33" s="133"/>
      <c r="AC33" s="133"/>
      <c r="AD33" s="134"/>
      <c r="AF33" s="208" t="s">
        <v>64</v>
      </c>
      <c r="AG33" s="209"/>
      <c r="AH33" s="213" t="s">
        <v>92</v>
      </c>
      <c r="AI33" s="218"/>
      <c r="AJ33" s="218"/>
      <c r="AK33" s="218"/>
      <c r="AL33" s="218"/>
      <c r="AM33" s="219"/>
      <c r="AN33" s="208">
        <v>13.5</v>
      </c>
      <c r="AO33" s="227"/>
      <c r="AP33" s="130"/>
      <c r="AQ33" s="131"/>
      <c r="AR33" s="130"/>
      <c r="AS33" s="131"/>
      <c r="AT33" s="130"/>
      <c r="AU33" s="131"/>
      <c r="AV33" s="130"/>
      <c r="AW33" s="131"/>
      <c r="AX33" s="130"/>
      <c r="AY33" s="131"/>
      <c r="AZ33" s="130"/>
      <c r="BA33" s="131"/>
      <c r="BB33" s="130"/>
      <c r="BC33" s="131"/>
      <c r="BD33" s="132"/>
      <c r="BE33" s="133"/>
      <c r="BF33" s="133"/>
      <c r="BG33" s="133"/>
      <c r="BH33" s="133"/>
      <c r="BI33" s="134"/>
    </row>
    <row r="34" spans="1:61" s="28" customFormat="1" ht="9" customHeight="1">
      <c r="A34" s="208" t="s">
        <v>65</v>
      </c>
      <c r="B34" s="209"/>
      <c r="C34" s="220" t="s">
        <v>94</v>
      </c>
      <c r="D34" s="221"/>
      <c r="E34" s="221"/>
      <c r="F34" s="221"/>
      <c r="G34" s="221"/>
      <c r="H34" s="222"/>
      <c r="I34" s="130">
        <v>13.5</v>
      </c>
      <c r="J34" s="131"/>
      <c r="K34" s="130"/>
      <c r="L34" s="131"/>
      <c r="M34" s="130"/>
      <c r="N34" s="131"/>
      <c r="O34" s="130"/>
      <c r="P34" s="131"/>
      <c r="Q34" s="130"/>
      <c r="R34" s="131"/>
      <c r="S34" s="130"/>
      <c r="T34" s="131"/>
      <c r="U34" s="130"/>
      <c r="V34" s="131"/>
      <c r="W34" s="130"/>
      <c r="X34" s="131"/>
      <c r="Y34" s="132"/>
      <c r="Z34" s="133"/>
      <c r="AA34" s="133"/>
      <c r="AB34" s="133"/>
      <c r="AC34" s="133"/>
      <c r="AD34" s="134"/>
      <c r="AF34" s="208" t="s">
        <v>65</v>
      </c>
      <c r="AG34" s="209"/>
      <c r="AH34" s="213" t="s">
        <v>135</v>
      </c>
      <c r="AI34" s="218"/>
      <c r="AJ34" s="218"/>
      <c r="AK34" s="218"/>
      <c r="AL34" s="218"/>
      <c r="AM34" s="219"/>
      <c r="AN34" s="208">
        <v>10.5</v>
      </c>
      <c r="AO34" s="227"/>
      <c r="AP34" s="130"/>
      <c r="AQ34" s="131"/>
      <c r="AR34" s="130"/>
      <c r="AS34" s="131"/>
      <c r="AT34" s="130"/>
      <c r="AU34" s="131"/>
      <c r="AV34" s="130"/>
      <c r="AW34" s="131"/>
      <c r="AX34" s="130"/>
      <c r="AY34" s="131"/>
      <c r="AZ34" s="130"/>
      <c r="BA34" s="131"/>
      <c r="BB34" s="130"/>
      <c r="BC34" s="131"/>
      <c r="BD34" s="132"/>
      <c r="BE34" s="133"/>
      <c r="BF34" s="133"/>
      <c r="BG34" s="133"/>
      <c r="BH34" s="133"/>
      <c r="BI34" s="134"/>
    </row>
    <row r="35" spans="1:61" s="28" customFormat="1" ht="9" customHeight="1">
      <c r="A35" s="208" t="s">
        <v>67</v>
      </c>
      <c r="B35" s="209"/>
      <c r="C35" s="213" t="s">
        <v>95</v>
      </c>
      <c r="D35" s="214"/>
      <c r="E35" s="214"/>
      <c r="F35" s="214"/>
      <c r="G35" s="214"/>
      <c r="H35" s="215"/>
      <c r="I35" s="130">
        <v>8.25</v>
      </c>
      <c r="J35" s="131"/>
      <c r="K35" s="130"/>
      <c r="L35" s="131"/>
      <c r="M35" s="130"/>
      <c r="N35" s="131"/>
      <c r="O35" s="130"/>
      <c r="P35" s="131"/>
      <c r="Q35" s="130"/>
      <c r="R35" s="131"/>
      <c r="S35" s="130"/>
      <c r="T35" s="131"/>
      <c r="U35" s="130"/>
      <c r="V35" s="131"/>
      <c r="W35" s="130"/>
      <c r="X35" s="131"/>
      <c r="Y35" s="132"/>
      <c r="Z35" s="133"/>
      <c r="AA35" s="133"/>
      <c r="AB35" s="133"/>
      <c r="AC35" s="133"/>
      <c r="AD35" s="134"/>
      <c r="AF35" s="208" t="s">
        <v>67</v>
      </c>
      <c r="AG35" s="209"/>
      <c r="AH35" s="213" t="s">
        <v>95</v>
      </c>
      <c r="AI35" s="214"/>
      <c r="AJ35" s="214"/>
      <c r="AK35" s="214"/>
      <c r="AL35" s="214"/>
      <c r="AM35" s="215"/>
      <c r="AN35" s="208">
        <v>7</v>
      </c>
      <c r="AO35" s="227"/>
      <c r="AP35" s="130"/>
      <c r="AQ35" s="131"/>
      <c r="AR35" s="130"/>
      <c r="AS35" s="131"/>
      <c r="AT35" s="130"/>
      <c r="AU35" s="131"/>
      <c r="AV35" s="130"/>
      <c r="AW35" s="131"/>
      <c r="AX35" s="130"/>
      <c r="AY35" s="131"/>
      <c r="AZ35" s="130"/>
      <c r="BA35" s="131"/>
      <c r="BB35" s="130"/>
      <c r="BC35" s="131"/>
      <c r="BD35" s="132"/>
      <c r="BE35" s="133"/>
      <c r="BF35" s="133"/>
      <c r="BG35" s="133"/>
      <c r="BH35" s="133"/>
      <c r="BI35" s="134"/>
    </row>
    <row r="36" spans="1:61" s="28" customFormat="1" ht="9" customHeight="1">
      <c r="A36" s="208" t="s">
        <v>68</v>
      </c>
      <c r="B36" s="209"/>
      <c r="C36" s="213" t="s">
        <v>62</v>
      </c>
      <c r="D36" s="214"/>
      <c r="E36" s="214"/>
      <c r="F36" s="214"/>
      <c r="G36" s="214"/>
      <c r="H36" s="215"/>
      <c r="I36" s="130">
        <v>3</v>
      </c>
      <c r="J36" s="131"/>
      <c r="K36" s="130"/>
      <c r="L36" s="131"/>
      <c r="M36" s="130"/>
      <c r="N36" s="131"/>
      <c r="O36" s="130"/>
      <c r="P36" s="131"/>
      <c r="Q36" s="130"/>
      <c r="R36" s="131"/>
      <c r="S36" s="130"/>
      <c r="T36" s="131"/>
      <c r="U36" s="130"/>
      <c r="V36" s="131"/>
      <c r="W36" s="130"/>
      <c r="X36" s="131"/>
      <c r="Y36" s="132"/>
      <c r="Z36" s="133"/>
      <c r="AA36" s="133"/>
      <c r="AB36" s="133"/>
      <c r="AC36" s="133"/>
      <c r="AD36" s="134"/>
      <c r="AF36" s="208" t="s">
        <v>68</v>
      </c>
      <c r="AG36" s="209"/>
      <c r="AH36" s="213" t="s">
        <v>62</v>
      </c>
      <c r="AI36" s="214"/>
      <c r="AJ36" s="214"/>
      <c r="AK36" s="214"/>
      <c r="AL36" s="214"/>
      <c r="AM36" s="215"/>
      <c r="AN36" s="208">
        <v>3</v>
      </c>
      <c r="AO36" s="227"/>
      <c r="AP36" s="130"/>
      <c r="AQ36" s="131"/>
      <c r="AR36" s="130"/>
      <c r="AS36" s="131"/>
      <c r="AT36" s="130"/>
      <c r="AU36" s="131"/>
      <c r="AV36" s="130"/>
      <c r="AW36" s="131"/>
      <c r="AX36" s="130"/>
      <c r="AY36" s="131"/>
      <c r="AZ36" s="130"/>
      <c r="BA36" s="131"/>
      <c r="BB36" s="130"/>
      <c r="BC36" s="131"/>
      <c r="BD36" s="132"/>
      <c r="BE36" s="133"/>
      <c r="BF36" s="133"/>
      <c r="BG36" s="133"/>
      <c r="BH36" s="133"/>
      <c r="BI36" s="134"/>
    </row>
    <row r="37" spans="1:61" s="28" customFormat="1" ht="9" customHeight="1">
      <c r="A37" s="208"/>
      <c r="B37" s="209"/>
      <c r="C37" s="213"/>
      <c r="D37" s="214"/>
      <c r="E37" s="214"/>
      <c r="F37" s="214"/>
      <c r="G37" s="214"/>
      <c r="H37" s="215"/>
      <c r="I37" s="130"/>
      <c r="J37" s="131"/>
      <c r="K37" s="130"/>
      <c r="L37" s="131"/>
      <c r="M37" s="130"/>
      <c r="N37" s="131"/>
      <c r="O37" s="130"/>
      <c r="P37" s="131"/>
      <c r="Q37" s="130"/>
      <c r="R37" s="131"/>
      <c r="S37" s="130"/>
      <c r="T37" s="131"/>
      <c r="U37" s="130"/>
      <c r="V37" s="131"/>
      <c r="W37" s="130"/>
      <c r="X37" s="131"/>
      <c r="Y37" s="132"/>
      <c r="Z37" s="133"/>
      <c r="AA37" s="133"/>
      <c r="AB37" s="133"/>
      <c r="AC37" s="133"/>
      <c r="AD37" s="134"/>
      <c r="AF37" s="208"/>
      <c r="AG37" s="209"/>
      <c r="AH37" s="213"/>
      <c r="AI37" s="214"/>
      <c r="AJ37" s="214"/>
      <c r="AK37" s="214"/>
      <c r="AL37" s="214"/>
      <c r="AM37" s="215"/>
      <c r="AN37" s="208"/>
      <c r="AO37" s="227"/>
      <c r="AP37" s="130"/>
      <c r="AQ37" s="131"/>
      <c r="AR37" s="130"/>
      <c r="AS37" s="131"/>
      <c r="AT37" s="130"/>
      <c r="AU37" s="131"/>
      <c r="AV37" s="130"/>
      <c r="AW37" s="131"/>
      <c r="AX37" s="130"/>
      <c r="AY37" s="131"/>
      <c r="AZ37" s="130"/>
      <c r="BA37" s="131"/>
      <c r="BB37" s="130"/>
      <c r="BC37" s="131"/>
      <c r="BD37" s="132"/>
      <c r="BE37" s="133"/>
      <c r="BF37" s="133"/>
      <c r="BG37" s="133"/>
      <c r="BH37" s="133"/>
      <c r="BI37" s="134"/>
    </row>
    <row r="38" spans="1:61" s="28" customFormat="1" ht="9" customHeight="1">
      <c r="A38" s="208">
        <v>23</v>
      </c>
      <c r="B38" s="209"/>
      <c r="C38" s="213" t="s">
        <v>69</v>
      </c>
      <c r="D38" s="214"/>
      <c r="E38" s="214"/>
      <c r="F38" s="214"/>
      <c r="G38" s="214"/>
      <c r="H38" s="215"/>
      <c r="I38" s="130">
        <v>21.75</v>
      </c>
      <c r="J38" s="131"/>
      <c r="K38" s="130"/>
      <c r="L38" s="131"/>
      <c r="M38" s="130"/>
      <c r="N38" s="131"/>
      <c r="O38" s="130"/>
      <c r="P38" s="131"/>
      <c r="Q38" s="130"/>
      <c r="R38" s="131"/>
      <c r="S38" s="130"/>
      <c r="T38" s="131"/>
      <c r="U38" s="130"/>
      <c r="V38" s="131"/>
      <c r="W38" s="130"/>
      <c r="X38" s="131"/>
      <c r="Y38" s="132"/>
      <c r="Z38" s="133"/>
      <c r="AA38" s="133"/>
      <c r="AB38" s="133"/>
      <c r="AC38" s="133"/>
      <c r="AD38" s="134"/>
      <c r="AF38" s="208">
        <v>23</v>
      </c>
      <c r="AG38" s="209"/>
      <c r="AH38" s="213" t="s">
        <v>69</v>
      </c>
      <c r="AI38" s="214"/>
      <c r="AJ38" s="214"/>
      <c r="AK38" s="214"/>
      <c r="AL38" s="214"/>
      <c r="AM38" s="215"/>
      <c r="AN38" s="208">
        <v>19</v>
      </c>
      <c r="AO38" s="227"/>
      <c r="AP38" s="130"/>
      <c r="AQ38" s="131"/>
      <c r="AR38" s="130"/>
      <c r="AS38" s="131"/>
      <c r="AT38" s="130"/>
      <c r="AU38" s="131"/>
      <c r="AV38" s="130"/>
      <c r="AW38" s="131"/>
      <c r="AX38" s="130"/>
      <c r="AY38" s="131"/>
      <c r="AZ38" s="130"/>
      <c r="BA38" s="131"/>
      <c r="BB38" s="130"/>
      <c r="BC38" s="131"/>
      <c r="BD38" s="132"/>
      <c r="BE38" s="133"/>
      <c r="BF38" s="133"/>
      <c r="BG38" s="133"/>
      <c r="BH38" s="133"/>
      <c r="BI38" s="134"/>
    </row>
    <row r="39" spans="1:61" s="28" customFormat="1" ht="9" customHeight="1">
      <c r="A39" s="208">
        <v>24</v>
      </c>
      <c r="B39" s="209"/>
      <c r="C39" s="213" t="s">
        <v>96</v>
      </c>
      <c r="D39" s="214"/>
      <c r="E39" s="214"/>
      <c r="F39" s="214"/>
      <c r="G39" s="214"/>
      <c r="H39" s="215"/>
      <c r="I39" s="130">
        <v>21.5</v>
      </c>
      <c r="J39" s="131"/>
      <c r="K39" s="130"/>
      <c r="L39" s="131"/>
      <c r="M39" s="130"/>
      <c r="N39" s="131"/>
      <c r="O39" s="130"/>
      <c r="P39" s="131"/>
      <c r="Q39" s="130"/>
      <c r="R39" s="131"/>
      <c r="S39" s="130"/>
      <c r="T39" s="131"/>
      <c r="U39" s="130"/>
      <c r="V39" s="131"/>
      <c r="W39" s="130"/>
      <c r="X39" s="131"/>
      <c r="Y39" s="132"/>
      <c r="Z39" s="133"/>
      <c r="AA39" s="133"/>
      <c r="AB39" s="133"/>
      <c r="AC39" s="133"/>
      <c r="AD39" s="134"/>
      <c r="AF39" s="208">
        <v>24</v>
      </c>
      <c r="AG39" s="209"/>
      <c r="AH39" s="213" t="s">
        <v>142</v>
      </c>
      <c r="AI39" s="214"/>
      <c r="AJ39" s="214"/>
      <c r="AK39" s="214"/>
      <c r="AL39" s="214"/>
      <c r="AM39" s="215"/>
      <c r="AN39" s="208">
        <v>20</v>
      </c>
      <c r="AO39" s="227"/>
      <c r="AP39" s="130"/>
      <c r="AQ39" s="131"/>
      <c r="AR39" s="130"/>
      <c r="AS39" s="131"/>
      <c r="AT39" s="130"/>
      <c r="AU39" s="131"/>
      <c r="AV39" s="130"/>
      <c r="AW39" s="131"/>
      <c r="AX39" s="130"/>
      <c r="AY39" s="131"/>
      <c r="AZ39" s="130"/>
      <c r="BA39" s="131"/>
      <c r="BB39" s="130"/>
      <c r="BC39" s="131"/>
      <c r="BD39" s="132"/>
      <c r="BE39" s="133"/>
      <c r="BF39" s="133"/>
      <c r="BG39" s="133"/>
      <c r="BH39" s="133"/>
      <c r="BI39" s="134"/>
    </row>
    <row r="40" spans="1:61" s="28" customFormat="1" ht="9" customHeight="1">
      <c r="A40" s="208" t="s">
        <v>97</v>
      </c>
      <c r="B40" s="209"/>
      <c r="C40" s="213" t="s">
        <v>98</v>
      </c>
      <c r="D40" s="214"/>
      <c r="E40" s="214"/>
      <c r="F40" s="214"/>
      <c r="G40" s="214"/>
      <c r="H40" s="215"/>
      <c r="I40" s="130">
        <v>14.25</v>
      </c>
      <c r="J40" s="131"/>
      <c r="K40" s="130"/>
      <c r="L40" s="131"/>
      <c r="M40" s="130"/>
      <c r="N40" s="131"/>
      <c r="O40" s="130"/>
      <c r="P40" s="131"/>
      <c r="Q40" s="130"/>
      <c r="R40" s="131"/>
      <c r="S40" s="130"/>
      <c r="T40" s="131"/>
      <c r="U40" s="130"/>
      <c r="V40" s="131"/>
      <c r="W40" s="130"/>
      <c r="X40" s="131"/>
      <c r="Y40" s="132"/>
      <c r="Z40" s="133"/>
      <c r="AA40" s="133"/>
      <c r="AB40" s="133"/>
      <c r="AC40" s="133"/>
      <c r="AD40" s="134"/>
      <c r="AF40" s="208" t="s">
        <v>97</v>
      </c>
      <c r="AG40" s="209"/>
      <c r="AH40" s="213" t="s">
        <v>98</v>
      </c>
      <c r="AI40" s="214"/>
      <c r="AJ40" s="214"/>
      <c r="AK40" s="214"/>
      <c r="AL40" s="214"/>
      <c r="AM40" s="215"/>
      <c r="AN40" s="208">
        <v>12.75</v>
      </c>
      <c r="AO40" s="227"/>
      <c r="AP40" s="130"/>
      <c r="AQ40" s="131"/>
      <c r="AR40" s="130"/>
      <c r="AS40" s="131"/>
      <c r="AT40" s="130"/>
      <c r="AU40" s="131"/>
      <c r="AV40" s="130"/>
      <c r="AW40" s="131"/>
      <c r="AX40" s="130"/>
      <c r="AY40" s="131"/>
      <c r="AZ40" s="130"/>
      <c r="BA40" s="131"/>
      <c r="BB40" s="130"/>
      <c r="BC40" s="131"/>
      <c r="BD40" s="132"/>
      <c r="BE40" s="133"/>
      <c r="BF40" s="133"/>
      <c r="BG40" s="133"/>
      <c r="BH40" s="133"/>
      <c r="BI40" s="134"/>
    </row>
    <row r="41" spans="1:61" s="28" customFormat="1" ht="9" customHeight="1">
      <c r="A41" s="208"/>
      <c r="B41" s="209"/>
      <c r="C41" s="213"/>
      <c r="D41" s="214"/>
      <c r="E41" s="214"/>
      <c r="F41" s="214"/>
      <c r="G41" s="214"/>
      <c r="H41" s="215"/>
      <c r="I41" s="130"/>
      <c r="J41" s="131"/>
      <c r="K41" s="130"/>
      <c r="L41" s="131"/>
      <c r="M41" s="130"/>
      <c r="N41" s="131"/>
      <c r="O41" s="130"/>
      <c r="P41" s="131"/>
      <c r="Q41" s="130"/>
      <c r="R41" s="131"/>
      <c r="S41" s="130"/>
      <c r="T41" s="131"/>
      <c r="U41" s="130"/>
      <c r="V41" s="131"/>
      <c r="W41" s="130"/>
      <c r="X41" s="131"/>
      <c r="Y41" s="132"/>
      <c r="Z41" s="133"/>
      <c r="AA41" s="133"/>
      <c r="AB41" s="133"/>
      <c r="AC41" s="133"/>
      <c r="AD41" s="134"/>
      <c r="AF41" s="208"/>
      <c r="AG41" s="209"/>
      <c r="AH41" s="223"/>
      <c r="AI41" s="224"/>
      <c r="AJ41" s="224"/>
      <c r="AK41" s="224"/>
      <c r="AL41" s="224"/>
      <c r="AM41" s="225"/>
      <c r="AN41" s="208"/>
      <c r="AO41" s="227"/>
      <c r="AP41" s="130"/>
      <c r="AQ41" s="131"/>
      <c r="AR41" s="130"/>
      <c r="AS41" s="131"/>
      <c r="AT41" s="130"/>
      <c r="AU41" s="131"/>
      <c r="AV41" s="130"/>
      <c r="AW41" s="131"/>
      <c r="AX41" s="130"/>
      <c r="AY41" s="131"/>
      <c r="AZ41" s="130"/>
      <c r="BA41" s="131"/>
      <c r="BB41" s="130"/>
      <c r="BC41" s="131"/>
      <c r="BD41" s="132"/>
      <c r="BE41" s="133"/>
      <c r="BF41" s="133"/>
      <c r="BG41" s="133"/>
      <c r="BH41" s="133"/>
      <c r="BI41" s="134"/>
    </row>
    <row r="42" spans="1:61" s="28" customFormat="1" ht="9" customHeight="1">
      <c r="A42" s="208" t="s">
        <v>99</v>
      </c>
      <c r="B42" s="209"/>
      <c r="C42" s="213" t="s">
        <v>72</v>
      </c>
      <c r="D42" s="214"/>
      <c r="E42" s="214"/>
      <c r="F42" s="214"/>
      <c r="G42" s="214"/>
      <c r="H42" s="215"/>
      <c r="I42" s="130">
        <f>I22-0.25</f>
        <v>25.5</v>
      </c>
      <c r="J42" s="131"/>
      <c r="K42" s="130"/>
      <c r="L42" s="131"/>
      <c r="M42" s="130"/>
      <c r="N42" s="131"/>
      <c r="O42" s="130"/>
      <c r="P42" s="131"/>
      <c r="Q42" s="130"/>
      <c r="R42" s="131"/>
      <c r="S42" s="130"/>
      <c r="T42" s="131"/>
      <c r="U42" s="130"/>
      <c r="V42" s="131"/>
      <c r="W42" s="130"/>
      <c r="X42" s="131"/>
      <c r="Y42" s="132"/>
      <c r="Z42" s="133"/>
      <c r="AA42" s="133"/>
      <c r="AB42" s="133"/>
      <c r="AC42" s="133"/>
      <c r="AD42" s="134"/>
      <c r="AF42" s="208" t="s">
        <v>99</v>
      </c>
      <c r="AG42" s="209"/>
      <c r="AH42" s="223" t="s">
        <v>72</v>
      </c>
      <c r="AI42" s="224"/>
      <c r="AJ42" s="224"/>
      <c r="AK42" s="224"/>
      <c r="AL42" s="224"/>
      <c r="AM42" s="225"/>
      <c r="AN42" s="208">
        <f>AN22-0.25</f>
        <v>23.25</v>
      </c>
      <c r="AO42" s="227"/>
      <c r="AP42" s="130"/>
      <c r="AQ42" s="131"/>
      <c r="AR42" s="130"/>
      <c r="AS42" s="131"/>
      <c r="AT42" s="130"/>
      <c r="AU42" s="131"/>
      <c r="AV42" s="130"/>
      <c r="AW42" s="131"/>
      <c r="AX42" s="130"/>
      <c r="AY42" s="131"/>
      <c r="AZ42" s="130"/>
      <c r="BA42" s="131"/>
      <c r="BB42" s="130"/>
      <c r="BC42" s="131"/>
      <c r="BD42" s="132"/>
      <c r="BE42" s="133"/>
      <c r="BF42" s="133"/>
      <c r="BG42" s="133"/>
      <c r="BH42" s="133"/>
      <c r="BI42" s="134"/>
    </row>
    <row r="43" spans="1:61" s="28" customFormat="1" ht="9" customHeight="1">
      <c r="A43" s="208"/>
      <c r="B43" s="209"/>
      <c r="C43" s="223"/>
      <c r="D43" s="224"/>
      <c r="E43" s="224"/>
      <c r="F43" s="224"/>
      <c r="G43" s="224"/>
      <c r="H43" s="225"/>
      <c r="I43" s="130"/>
      <c r="J43" s="131"/>
      <c r="K43" s="130"/>
      <c r="L43" s="131"/>
      <c r="M43" s="130"/>
      <c r="N43" s="131"/>
      <c r="O43" s="130"/>
      <c r="P43" s="131"/>
      <c r="Q43" s="130"/>
      <c r="R43" s="131"/>
      <c r="S43" s="130"/>
      <c r="T43" s="131"/>
      <c r="U43" s="130"/>
      <c r="V43" s="131"/>
      <c r="W43" s="130"/>
      <c r="X43" s="131"/>
      <c r="Y43" s="132"/>
      <c r="Z43" s="133"/>
      <c r="AA43" s="133"/>
      <c r="AB43" s="133"/>
      <c r="AC43" s="133"/>
      <c r="AD43" s="134"/>
      <c r="AF43" s="208"/>
      <c r="AG43" s="209"/>
      <c r="AH43" s="223"/>
      <c r="AI43" s="224"/>
      <c r="AJ43" s="224"/>
      <c r="AK43" s="224"/>
      <c r="AL43" s="224"/>
      <c r="AM43" s="225"/>
      <c r="AN43" s="130"/>
      <c r="AO43" s="131"/>
      <c r="AP43" s="130"/>
      <c r="AQ43" s="131"/>
      <c r="AR43" s="130"/>
      <c r="AS43" s="131"/>
      <c r="AT43" s="130"/>
      <c r="AU43" s="131"/>
      <c r="AV43" s="130"/>
      <c r="AW43" s="131"/>
      <c r="AX43" s="130"/>
      <c r="AY43" s="131"/>
      <c r="AZ43" s="130"/>
      <c r="BA43" s="131"/>
      <c r="BB43" s="130"/>
      <c r="BC43" s="131"/>
      <c r="BD43" s="132"/>
      <c r="BE43" s="133"/>
      <c r="BF43" s="133"/>
      <c r="BG43" s="133"/>
      <c r="BH43" s="133"/>
      <c r="BI43" s="134"/>
    </row>
  </sheetData>
  <mergeCells count="753">
    <mergeCell ref="BB42:BC42"/>
    <mergeCell ref="BD42:BI42"/>
    <mergeCell ref="AF43:AG43"/>
    <mergeCell ref="AH43:AM43"/>
    <mergeCell ref="AN43:AO43"/>
    <mergeCell ref="AP43:AQ43"/>
    <mergeCell ref="AR43:AS43"/>
    <mergeCell ref="AT43:AU43"/>
    <mergeCell ref="AV43:AW43"/>
    <mergeCell ref="AX43:AY43"/>
    <mergeCell ref="AZ43:BA43"/>
    <mergeCell ref="BB43:BC43"/>
    <mergeCell ref="BD43:BI43"/>
    <mergeCell ref="AF42:AG42"/>
    <mergeCell ref="AH42:AM42"/>
    <mergeCell ref="AN42:AO42"/>
    <mergeCell ref="AP42:AQ42"/>
    <mergeCell ref="AR42:AS42"/>
    <mergeCell ref="AT42:AU42"/>
    <mergeCell ref="AV42:AW42"/>
    <mergeCell ref="AX42:AY42"/>
    <mergeCell ref="AZ42:BA42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I41"/>
    <mergeCell ref="BB39:BC39"/>
    <mergeCell ref="BD39:BI39"/>
    <mergeCell ref="AF40:AG40"/>
    <mergeCell ref="AH40:AM40"/>
    <mergeCell ref="AN40:AO40"/>
    <mergeCell ref="AP40:AQ40"/>
    <mergeCell ref="AR40:AS40"/>
    <mergeCell ref="AT40:AU40"/>
    <mergeCell ref="AV40:AW40"/>
    <mergeCell ref="AX40:AY40"/>
    <mergeCell ref="AZ40:BA40"/>
    <mergeCell ref="BB40:BC40"/>
    <mergeCell ref="BD40:BI40"/>
    <mergeCell ref="AF39:AG39"/>
    <mergeCell ref="AH39:AM39"/>
    <mergeCell ref="AN39:AO39"/>
    <mergeCell ref="AP39:AQ39"/>
    <mergeCell ref="AR39:AS39"/>
    <mergeCell ref="AT39:AU39"/>
    <mergeCell ref="AV39:AW39"/>
    <mergeCell ref="AX39:AY39"/>
    <mergeCell ref="AZ39:BA39"/>
    <mergeCell ref="AN38:AO38"/>
    <mergeCell ref="AP38:AQ38"/>
    <mergeCell ref="AR38:AS38"/>
    <mergeCell ref="AT38:AU38"/>
    <mergeCell ref="AV38:AW38"/>
    <mergeCell ref="AX38:AY38"/>
    <mergeCell ref="AZ38:BA38"/>
    <mergeCell ref="BB38:BC38"/>
    <mergeCell ref="BD38:BI38"/>
    <mergeCell ref="BB36:BC36"/>
    <mergeCell ref="BD36:BI36"/>
    <mergeCell ref="AF37:AG37"/>
    <mergeCell ref="AH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I37"/>
    <mergeCell ref="AF36:AG36"/>
    <mergeCell ref="AH36:AM36"/>
    <mergeCell ref="AN36:AO36"/>
    <mergeCell ref="AP36:AQ36"/>
    <mergeCell ref="AR36:AS36"/>
    <mergeCell ref="AT36:AU36"/>
    <mergeCell ref="AV36:AW36"/>
    <mergeCell ref="AX36:AY36"/>
    <mergeCell ref="AZ36:BA36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I35"/>
    <mergeCell ref="BB33:BC33"/>
    <mergeCell ref="BD33:BI33"/>
    <mergeCell ref="AF34:AG34"/>
    <mergeCell ref="AH34:AM34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BD34:BI34"/>
    <mergeCell ref="AF33:AG33"/>
    <mergeCell ref="AH33:AM33"/>
    <mergeCell ref="AN33:AO33"/>
    <mergeCell ref="AP33:AQ33"/>
    <mergeCell ref="AR33:AS33"/>
    <mergeCell ref="AT33:AU33"/>
    <mergeCell ref="AV33:AW33"/>
    <mergeCell ref="AX33:AY33"/>
    <mergeCell ref="AZ33:BA33"/>
    <mergeCell ref="AN32:AO32"/>
    <mergeCell ref="AP32:AQ32"/>
    <mergeCell ref="AR32:AS32"/>
    <mergeCell ref="AT32:AU32"/>
    <mergeCell ref="AV32:AW32"/>
    <mergeCell ref="AX32:AY32"/>
    <mergeCell ref="AZ32:BA32"/>
    <mergeCell ref="BB32:BC32"/>
    <mergeCell ref="BD32:BI32"/>
    <mergeCell ref="BB30:BC30"/>
    <mergeCell ref="BD30:BI30"/>
    <mergeCell ref="AF31:AG31"/>
    <mergeCell ref="AH31:AM31"/>
    <mergeCell ref="AN31:AO31"/>
    <mergeCell ref="AP31:AQ31"/>
    <mergeCell ref="AR31:AS31"/>
    <mergeCell ref="AT31:AU31"/>
    <mergeCell ref="AV31:AW31"/>
    <mergeCell ref="AX31:AY31"/>
    <mergeCell ref="AZ31:BA31"/>
    <mergeCell ref="BB31:BC31"/>
    <mergeCell ref="BD31:BI31"/>
    <mergeCell ref="AF30:AG30"/>
    <mergeCell ref="AH30:AM30"/>
    <mergeCell ref="AN30:AO30"/>
    <mergeCell ref="AP30:AQ30"/>
    <mergeCell ref="AR30:AS30"/>
    <mergeCell ref="AT30:AU30"/>
    <mergeCell ref="AV30:AW30"/>
    <mergeCell ref="AX30:AY30"/>
    <mergeCell ref="AZ30:BA30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BD29:BI29"/>
    <mergeCell ref="BB27:BC27"/>
    <mergeCell ref="BD27:BI27"/>
    <mergeCell ref="AF28:AG28"/>
    <mergeCell ref="AH28:AM28"/>
    <mergeCell ref="AN28:AO28"/>
    <mergeCell ref="AP28:AQ28"/>
    <mergeCell ref="AR28:AS28"/>
    <mergeCell ref="AT28:AU28"/>
    <mergeCell ref="AV28:AW28"/>
    <mergeCell ref="AX28:AY28"/>
    <mergeCell ref="AZ28:BA28"/>
    <mergeCell ref="BB28:BC28"/>
    <mergeCell ref="BD28:BI28"/>
    <mergeCell ref="AF27:AG27"/>
    <mergeCell ref="AH27:AM27"/>
    <mergeCell ref="AN27:AO27"/>
    <mergeCell ref="AP27:AQ27"/>
    <mergeCell ref="AR27:AS27"/>
    <mergeCell ref="AT27:AU27"/>
    <mergeCell ref="AV27:AW27"/>
    <mergeCell ref="AX27:AY27"/>
    <mergeCell ref="AZ27:BA27"/>
    <mergeCell ref="AN26:AO26"/>
    <mergeCell ref="AP26:AQ26"/>
    <mergeCell ref="AR26:AS26"/>
    <mergeCell ref="AT26:AU26"/>
    <mergeCell ref="AV26:AW26"/>
    <mergeCell ref="AX26:AY26"/>
    <mergeCell ref="AZ26:BA26"/>
    <mergeCell ref="BB26:BC26"/>
    <mergeCell ref="BD26:BI26"/>
    <mergeCell ref="BB24:BC24"/>
    <mergeCell ref="BD24:BI24"/>
    <mergeCell ref="AF25:AG25"/>
    <mergeCell ref="AH25:AM25"/>
    <mergeCell ref="AN25:AO25"/>
    <mergeCell ref="AP25:AQ25"/>
    <mergeCell ref="AR25:AS25"/>
    <mergeCell ref="AT25:AU25"/>
    <mergeCell ref="AV25:AW25"/>
    <mergeCell ref="AX25:AY25"/>
    <mergeCell ref="AZ25:BA25"/>
    <mergeCell ref="BB25:BC25"/>
    <mergeCell ref="BD25:BI25"/>
    <mergeCell ref="AF24:AG24"/>
    <mergeCell ref="AH24:AM24"/>
    <mergeCell ref="AN24:AO24"/>
    <mergeCell ref="AP24:AQ24"/>
    <mergeCell ref="AR24:AS24"/>
    <mergeCell ref="AT24:AU24"/>
    <mergeCell ref="AV24:AW24"/>
    <mergeCell ref="AX24:AY24"/>
    <mergeCell ref="AZ24:BA24"/>
    <mergeCell ref="AN23:AO23"/>
    <mergeCell ref="AP23:AQ23"/>
    <mergeCell ref="AR23:AS23"/>
    <mergeCell ref="AT23:AU23"/>
    <mergeCell ref="AV23:AW23"/>
    <mergeCell ref="AX23:AY23"/>
    <mergeCell ref="AZ23:BA23"/>
    <mergeCell ref="BB23:BC23"/>
    <mergeCell ref="BD23:BI23"/>
    <mergeCell ref="BB21:BC21"/>
    <mergeCell ref="BD21:BI21"/>
    <mergeCell ref="AF22:AG22"/>
    <mergeCell ref="AH22:AM22"/>
    <mergeCell ref="AN22:AO22"/>
    <mergeCell ref="AP22:AQ22"/>
    <mergeCell ref="AR22:AS22"/>
    <mergeCell ref="AT22:AU22"/>
    <mergeCell ref="AV22:AW22"/>
    <mergeCell ref="AX22:AY22"/>
    <mergeCell ref="AZ22:BA22"/>
    <mergeCell ref="BB22:BC22"/>
    <mergeCell ref="BD22:BI22"/>
    <mergeCell ref="AF21:AG21"/>
    <mergeCell ref="AH21:AM21"/>
    <mergeCell ref="AN21:AO21"/>
    <mergeCell ref="AP21:AQ21"/>
    <mergeCell ref="AR21:AS21"/>
    <mergeCell ref="AT21:AU21"/>
    <mergeCell ref="AV21:AW21"/>
    <mergeCell ref="AX21:AY21"/>
    <mergeCell ref="AZ21:BA21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D20:BI20"/>
    <mergeCell ref="BB17:BC17"/>
    <mergeCell ref="BD17:BI17"/>
    <mergeCell ref="AF19:AG19"/>
    <mergeCell ref="AH19:AM19"/>
    <mergeCell ref="AN19:AO19"/>
    <mergeCell ref="AP19:AQ19"/>
    <mergeCell ref="AR19:AS19"/>
    <mergeCell ref="AT19:AU19"/>
    <mergeCell ref="AV19:AW19"/>
    <mergeCell ref="AX19:AY19"/>
    <mergeCell ref="AZ19:BA19"/>
    <mergeCell ref="BB19:BC19"/>
    <mergeCell ref="BD19:BI19"/>
    <mergeCell ref="AF17:AG17"/>
    <mergeCell ref="AH17:AM17"/>
    <mergeCell ref="AN17:AO17"/>
    <mergeCell ref="AP17:AQ17"/>
    <mergeCell ref="AR17:AS17"/>
    <mergeCell ref="AT17:AU17"/>
    <mergeCell ref="AV17:AW17"/>
    <mergeCell ref="AX17:AY17"/>
    <mergeCell ref="AZ17:BA17"/>
    <mergeCell ref="AF18:AG18"/>
    <mergeCell ref="AH18:AM18"/>
    <mergeCell ref="BB15:BC15"/>
    <mergeCell ref="BD15:BI15"/>
    <mergeCell ref="AN16:AO16"/>
    <mergeCell ref="AP16:AQ16"/>
    <mergeCell ref="AR16:AS16"/>
    <mergeCell ref="AT16:AU16"/>
    <mergeCell ref="AV16:AW16"/>
    <mergeCell ref="AX16:AY16"/>
    <mergeCell ref="AZ16:BA16"/>
    <mergeCell ref="BB16:BC16"/>
    <mergeCell ref="BD16:BI16"/>
    <mergeCell ref="AT13:AU13"/>
    <mergeCell ref="AV13:AW13"/>
    <mergeCell ref="AX13:AY13"/>
    <mergeCell ref="AZ13:BA13"/>
    <mergeCell ref="AN15:AO15"/>
    <mergeCell ref="AP15:AQ15"/>
    <mergeCell ref="AR15:AS15"/>
    <mergeCell ref="AT15:AU15"/>
    <mergeCell ref="AV15:AW15"/>
    <mergeCell ref="AX15:AY15"/>
    <mergeCell ref="AZ15:BA15"/>
    <mergeCell ref="AF12:AM12"/>
    <mergeCell ref="AN12:AQ12"/>
    <mergeCell ref="AR12:AU12"/>
    <mergeCell ref="AV12:AY12"/>
    <mergeCell ref="AZ12:BC12"/>
    <mergeCell ref="BD12:BI12"/>
    <mergeCell ref="BB13:BC13"/>
    <mergeCell ref="BD13:BI13"/>
    <mergeCell ref="AF14:AG14"/>
    <mergeCell ref="AH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I14"/>
    <mergeCell ref="AF13:AG13"/>
    <mergeCell ref="AH13:AM13"/>
    <mergeCell ref="AN13:AO13"/>
    <mergeCell ref="AP13:AQ13"/>
    <mergeCell ref="AR13:AS13"/>
    <mergeCell ref="Y42:AD42"/>
    <mergeCell ref="A43:B43"/>
    <mergeCell ref="C43:H43"/>
    <mergeCell ref="I43:J43"/>
    <mergeCell ref="K43:L43"/>
    <mergeCell ref="M43:N43"/>
    <mergeCell ref="O43:P43"/>
    <mergeCell ref="Q43:R43"/>
    <mergeCell ref="O42:P42"/>
    <mergeCell ref="Q42:R42"/>
    <mergeCell ref="S42:T42"/>
    <mergeCell ref="Y43:AD43"/>
    <mergeCell ref="S43:T43"/>
    <mergeCell ref="U43:V43"/>
    <mergeCell ref="W43:X43"/>
    <mergeCell ref="A42:B42"/>
    <mergeCell ref="C42:H42"/>
    <mergeCell ref="I42:J42"/>
    <mergeCell ref="K42:L42"/>
    <mergeCell ref="M42:N42"/>
    <mergeCell ref="U42:V42"/>
    <mergeCell ref="W42:X42"/>
    <mergeCell ref="U41:V41"/>
    <mergeCell ref="W41:X41"/>
    <mergeCell ref="Y41:AD41"/>
    <mergeCell ref="AF41:AG41"/>
    <mergeCell ref="AH41:AM41"/>
    <mergeCell ref="A41:B41"/>
    <mergeCell ref="C41:H41"/>
    <mergeCell ref="I41:J41"/>
    <mergeCell ref="K41:L41"/>
    <mergeCell ref="M41:N41"/>
    <mergeCell ref="O41:P41"/>
    <mergeCell ref="Q41:R41"/>
    <mergeCell ref="S41:T41"/>
    <mergeCell ref="A39:B39"/>
    <mergeCell ref="C39:H39"/>
    <mergeCell ref="I39:J39"/>
    <mergeCell ref="K39:L39"/>
    <mergeCell ref="M39:N39"/>
    <mergeCell ref="U39:V39"/>
    <mergeCell ref="W39:X39"/>
    <mergeCell ref="Y39:AD39"/>
    <mergeCell ref="A40:B40"/>
    <mergeCell ref="C40:H40"/>
    <mergeCell ref="I40:J40"/>
    <mergeCell ref="K40:L40"/>
    <mergeCell ref="M40:N40"/>
    <mergeCell ref="O40:P40"/>
    <mergeCell ref="Q40:R40"/>
    <mergeCell ref="O39:P39"/>
    <mergeCell ref="Q39:R39"/>
    <mergeCell ref="S39:T39"/>
    <mergeCell ref="Y40:AD40"/>
    <mergeCell ref="S40:T40"/>
    <mergeCell ref="U40:V40"/>
    <mergeCell ref="W40:X40"/>
    <mergeCell ref="U38:V38"/>
    <mergeCell ref="W38:X38"/>
    <mergeCell ref="Y38:AD38"/>
    <mergeCell ref="AF38:AG38"/>
    <mergeCell ref="AH38:AM38"/>
    <mergeCell ref="A38:B38"/>
    <mergeCell ref="C38:H38"/>
    <mergeCell ref="I38:J38"/>
    <mergeCell ref="K38:L38"/>
    <mergeCell ref="M38:N38"/>
    <mergeCell ref="O38:P38"/>
    <mergeCell ref="Q38:R38"/>
    <mergeCell ref="S38:T38"/>
    <mergeCell ref="A36:B36"/>
    <mergeCell ref="C36:H36"/>
    <mergeCell ref="I36:J36"/>
    <mergeCell ref="K36:L36"/>
    <mergeCell ref="M36:N36"/>
    <mergeCell ref="U36:V36"/>
    <mergeCell ref="W36:X36"/>
    <mergeCell ref="Y36:AD36"/>
    <mergeCell ref="A37:B37"/>
    <mergeCell ref="C37:H37"/>
    <mergeCell ref="I37:J37"/>
    <mergeCell ref="K37:L37"/>
    <mergeCell ref="M37:N37"/>
    <mergeCell ref="O37:P37"/>
    <mergeCell ref="Q37:R37"/>
    <mergeCell ref="O36:P36"/>
    <mergeCell ref="Q36:R36"/>
    <mergeCell ref="S36:T36"/>
    <mergeCell ref="Y37:AD37"/>
    <mergeCell ref="S37:T37"/>
    <mergeCell ref="U37:V37"/>
    <mergeCell ref="W37:X37"/>
    <mergeCell ref="U35:V35"/>
    <mergeCell ref="W35:X35"/>
    <mergeCell ref="Y35:AD35"/>
    <mergeCell ref="AF35:AG35"/>
    <mergeCell ref="AH35:AM35"/>
    <mergeCell ref="A35:B35"/>
    <mergeCell ref="C35:H35"/>
    <mergeCell ref="I35:J35"/>
    <mergeCell ref="K35:L35"/>
    <mergeCell ref="M35:N35"/>
    <mergeCell ref="O35:P35"/>
    <mergeCell ref="Q35:R35"/>
    <mergeCell ref="S35:T35"/>
    <mergeCell ref="A33:B33"/>
    <mergeCell ref="C33:H33"/>
    <mergeCell ref="I33:J33"/>
    <mergeCell ref="K33:L33"/>
    <mergeCell ref="M33:N33"/>
    <mergeCell ref="U33:V33"/>
    <mergeCell ref="W33:X33"/>
    <mergeCell ref="Y33:AD33"/>
    <mergeCell ref="A34:B34"/>
    <mergeCell ref="C34:H34"/>
    <mergeCell ref="I34:J34"/>
    <mergeCell ref="K34:L34"/>
    <mergeCell ref="M34:N34"/>
    <mergeCell ref="O34:P34"/>
    <mergeCell ref="Q34:R34"/>
    <mergeCell ref="O33:P33"/>
    <mergeCell ref="Q33:R33"/>
    <mergeCell ref="S33:T33"/>
    <mergeCell ref="Y34:AD34"/>
    <mergeCell ref="S34:T34"/>
    <mergeCell ref="U34:V34"/>
    <mergeCell ref="W34:X34"/>
    <mergeCell ref="U32:V32"/>
    <mergeCell ref="W32:X32"/>
    <mergeCell ref="Y32:AD32"/>
    <mergeCell ref="AF32:AG32"/>
    <mergeCell ref="AH32:AM32"/>
    <mergeCell ref="A32:B32"/>
    <mergeCell ref="C32:H32"/>
    <mergeCell ref="I32:J32"/>
    <mergeCell ref="K32:L32"/>
    <mergeCell ref="M32:N32"/>
    <mergeCell ref="O32:P32"/>
    <mergeCell ref="Q32:R32"/>
    <mergeCell ref="S32:T32"/>
    <mergeCell ref="A30:B30"/>
    <mergeCell ref="C30:H30"/>
    <mergeCell ref="I30:J30"/>
    <mergeCell ref="K30:L30"/>
    <mergeCell ref="M30:N30"/>
    <mergeCell ref="U30:V30"/>
    <mergeCell ref="W30:X30"/>
    <mergeCell ref="Y30:AD30"/>
    <mergeCell ref="A31:B31"/>
    <mergeCell ref="C31:H31"/>
    <mergeCell ref="I31:J31"/>
    <mergeCell ref="K31:L31"/>
    <mergeCell ref="M31:N31"/>
    <mergeCell ref="O31:P31"/>
    <mergeCell ref="Q31:R31"/>
    <mergeCell ref="O30:P30"/>
    <mergeCell ref="Q30:R30"/>
    <mergeCell ref="S30:T30"/>
    <mergeCell ref="Y31:AD31"/>
    <mergeCell ref="S31:T31"/>
    <mergeCell ref="U31:V31"/>
    <mergeCell ref="W31:X31"/>
    <mergeCell ref="U29:V29"/>
    <mergeCell ref="W29:X29"/>
    <mergeCell ref="Y29:AD29"/>
    <mergeCell ref="AF29:AG29"/>
    <mergeCell ref="AH29:AM29"/>
    <mergeCell ref="A29:B29"/>
    <mergeCell ref="C29:H29"/>
    <mergeCell ref="I29:J29"/>
    <mergeCell ref="K29:L29"/>
    <mergeCell ref="M29:N29"/>
    <mergeCell ref="O29:P29"/>
    <mergeCell ref="Q29:R29"/>
    <mergeCell ref="S29:T29"/>
    <mergeCell ref="A27:B27"/>
    <mergeCell ref="C27:H27"/>
    <mergeCell ref="I27:J27"/>
    <mergeCell ref="K27:L27"/>
    <mergeCell ref="M27:N27"/>
    <mergeCell ref="U27:V27"/>
    <mergeCell ref="W27:X27"/>
    <mergeCell ref="Y27:AD27"/>
    <mergeCell ref="A28:B28"/>
    <mergeCell ref="C28:H28"/>
    <mergeCell ref="I28:J28"/>
    <mergeCell ref="K28:L28"/>
    <mergeCell ref="M28:N28"/>
    <mergeCell ref="O28:P28"/>
    <mergeCell ref="Q28:R28"/>
    <mergeCell ref="O27:P27"/>
    <mergeCell ref="Q27:R27"/>
    <mergeCell ref="S27:T27"/>
    <mergeCell ref="Y28:AD28"/>
    <mergeCell ref="S28:T28"/>
    <mergeCell ref="U28:V28"/>
    <mergeCell ref="W28:X28"/>
    <mergeCell ref="U26:V26"/>
    <mergeCell ref="W26:X26"/>
    <mergeCell ref="Y26:AD26"/>
    <mergeCell ref="AF26:AG26"/>
    <mergeCell ref="AH26:AM26"/>
    <mergeCell ref="A26:B26"/>
    <mergeCell ref="C26:H26"/>
    <mergeCell ref="I26:J26"/>
    <mergeCell ref="K26:L26"/>
    <mergeCell ref="M26:N26"/>
    <mergeCell ref="O26:P26"/>
    <mergeCell ref="Q26:R26"/>
    <mergeCell ref="S26:T26"/>
    <mergeCell ref="A24:B24"/>
    <mergeCell ref="C24:H24"/>
    <mergeCell ref="I24:J24"/>
    <mergeCell ref="K24:L24"/>
    <mergeCell ref="M24:N24"/>
    <mergeCell ref="U24:V24"/>
    <mergeCell ref="W24:X24"/>
    <mergeCell ref="Y24:AD24"/>
    <mergeCell ref="A25:B25"/>
    <mergeCell ref="C25:H25"/>
    <mergeCell ref="I25:J25"/>
    <mergeCell ref="K25:L25"/>
    <mergeCell ref="M25:N25"/>
    <mergeCell ref="O25:P25"/>
    <mergeCell ref="Q25:R25"/>
    <mergeCell ref="O24:P24"/>
    <mergeCell ref="Q24:R24"/>
    <mergeCell ref="S24:T24"/>
    <mergeCell ref="Y25:AD25"/>
    <mergeCell ref="S25:T25"/>
    <mergeCell ref="U25:V25"/>
    <mergeCell ref="W25:X25"/>
    <mergeCell ref="A22:B22"/>
    <mergeCell ref="C22:H22"/>
    <mergeCell ref="I22:J22"/>
    <mergeCell ref="K22:L22"/>
    <mergeCell ref="M22:N22"/>
    <mergeCell ref="AF20:AG20"/>
    <mergeCell ref="AH20:AM20"/>
    <mergeCell ref="A20:B20"/>
    <mergeCell ref="C20:H20"/>
    <mergeCell ref="I20:J20"/>
    <mergeCell ref="K20:L20"/>
    <mergeCell ref="M20:N20"/>
    <mergeCell ref="O20:P20"/>
    <mergeCell ref="Q20:R20"/>
    <mergeCell ref="S20:T20"/>
    <mergeCell ref="A21:B21"/>
    <mergeCell ref="C21:H21"/>
    <mergeCell ref="I21:J21"/>
    <mergeCell ref="K21:L21"/>
    <mergeCell ref="M21:N21"/>
    <mergeCell ref="U21:V21"/>
    <mergeCell ref="W21:X21"/>
    <mergeCell ref="O22:P22"/>
    <mergeCell ref="Q22:R22"/>
    <mergeCell ref="U23:V23"/>
    <mergeCell ref="W23:X23"/>
    <mergeCell ref="Y23:AD23"/>
    <mergeCell ref="AF23:AG23"/>
    <mergeCell ref="AH23:AM23"/>
    <mergeCell ref="A23:B23"/>
    <mergeCell ref="C23:H23"/>
    <mergeCell ref="I23:J23"/>
    <mergeCell ref="K23:L23"/>
    <mergeCell ref="M23:N23"/>
    <mergeCell ref="O23:P23"/>
    <mergeCell ref="Q23:R23"/>
    <mergeCell ref="S23:T23"/>
    <mergeCell ref="O17:P17"/>
    <mergeCell ref="Q17:R17"/>
    <mergeCell ref="A17:B17"/>
    <mergeCell ref="C17:H17"/>
    <mergeCell ref="I17:J17"/>
    <mergeCell ref="K17:L17"/>
    <mergeCell ref="M17:N17"/>
    <mergeCell ref="A18:B18"/>
    <mergeCell ref="C18:H18"/>
    <mergeCell ref="I18:J18"/>
    <mergeCell ref="K18:L18"/>
    <mergeCell ref="M18:N18"/>
    <mergeCell ref="O18:P18"/>
    <mergeCell ref="Q18:R18"/>
    <mergeCell ref="A19:B19"/>
    <mergeCell ref="C19:H19"/>
    <mergeCell ref="I19:J19"/>
    <mergeCell ref="K19:L19"/>
    <mergeCell ref="M19:N19"/>
    <mergeCell ref="O19:P19"/>
    <mergeCell ref="Q19:R19"/>
    <mergeCell ref="O21:P21"/>
    <mergeCell ref="Q21:R21"/>
    <mergeCell ref="S18:T18"/>
    <mergeCell ref="U18:V18"/>
    <mergeCell ref="S17:T17"/>
    <mergeCell ref="Y19:AD19"/>
    <mergeCell ref="S19:T19"/>
    <mergeCell ref="S21:T21"/>
    <mergeCell ref="Y22:AD22"/>
    <mergeCell ref="S22:T22"/>
    <mergeCell ref="U19:V19"/>
    <mergeCell ref="W19:X19"/>
    <mergeCell ref="W18:X18"/>
    <mergeCell ref="Y18:AD18"/>
    <mergeCell ref="U22:V22"/>
    <mergeCell ref="W22:X22"/>
    <mergeCell ref="U17:V17"/>
    <mergeCell ref="W17:X17"/>
    <mergeCell ref="Y17:AD17"/>
    <mergeCell ref="U20:V20"/>
    <mergeCell ref="W20:X20"/>
    <mergeCell ref="Y20:AD20"/>
    <mergeCell ref="Y21:AD21"/>
    <mergeCell ref="AF15:AG15"/>
    <mergeCell ref="AH15:AM15"/>
    <mergeCell ref="AF16:AG16"/>
    <mergeCell ref="AH16:AM16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AD16"/>
    <mergeCell ref="A14:B14"/>
    <mergeCell ref="C14:H14"/>
    <mergeCell ref="I14:J14"/>
    <mergeCell ref="K14:L14"/>
    <mergeCell ref="M14:N14"/>
    <mergeCell ref="U14:V14"/>
    <mergeCell ref="W14:X14"/>
    <mergeCell ref="Y14:AD14"/>
    <mergeCell ref="A15:B15"/>
    <mergeCell ref="C15:H15"/>
    <mergeCell ref="I15:J15"/>
    <mergeCell ref="K15:L15"/>
    <mergeCell ref="M15:N15"/>
    <mergeCell ref="O15:P15"/>
    <mergeCell ref="Q15:R15"/>
    <mergeCell ref="O14:P14"/>
    <mergeCell ref="Q14:R14"/>
    <mergeCell ref="S14:T14"/>
    <mergeCell ref="Y15:AD15"/>
    <mergeCell ref="S15:T15"/>
    <mergeCell ref="U15:V15"/>
    <mergeCell ref="W15:X15"/>
    <mergeCell ref="Y12:AD12"/>
    <mergeCell ref="A13:B13"/>
    <mergeCell ref="C13:H13"/>
    <mergeCell ref="I13:J13"/>
    <mergeCell ref="K13:L13"/>
    <mergeCell ref="M13:N13"/>
    <mergeCell ref="O13:P13"/>
    <mergeCell ref="Q13:R13"/>
    <mergeCell ref="S13:T13"/>
    <mergeCell ref="A12:H12"/>
    <mergeCell ref="I12:L12"/>
    <mergeCell ref="M12:P12"/>
    <mergeCell ref="Q12:T12"/>
    <mergeCell ref="U12:X12"/>
    <mergeCell ref="U13:V13"/>
    <mergeCell ref="W13:X13"/>
    <mergeCell ref="Y13:AD13"/>
    <mergeCell ref="U11:V11"/>
    <mergeCell ref="W11:X11"/>
    <mergeCell ref="Y11:AD11"/>
    <mergeCell ref="A8:AD8"/>
    <mergeCell ref="A9:AD9"/>
    <mergeCell ref="A11:B11"/>
    <mergeCell ref="C11:H11"/>
    <mergeCell ref="I11:J11"/>
    <mergeCell ref="K11:L11"/>
    <mergeCell ref="M11:N11"/>
    <mergeCell ref="O11:P11"/>
    <mergeCell ref="Q11:R11"/>
    <mergeCell ref="S11:T11"/>
    <mergeCell ref="A10:AD10"/>
    <mergeCell ref="AF10:BI10"/>
    <mergeCell ref="AF11:AG11"/>
    <mergeCell ref="AH11:AM11"/>
    <mergeCell ref="AN11:AO11"/>
    <mergeCell ref="AP11:AQ11"/>
    <mergeCell ref="AR11:AS11"/>
    <mergeCell ref="AT11:AU11"/>
    <mergeCell ref="AV11:AW11"/>
    <mergeCell ref="AX11:AY11"/>
    <mergeCell ref="AZ11:BA11"/>
    <mergeCell ref="BB11:BC11"/>
    <mergeCell ref="BD11:BI11"/>
    <mergeCell ref="AF8:BI8"/>
    <mergeCell ref="AF9:BI9"/>
    <mergeCell ref="A7:D7"/>
    <mergeCell ref="E7:L7"/>
    <mergeCell ref="M7:Q7"/>
    <mergeCell ref="R7:T7"/>
    <mergeCell ref="U7:X7"/>
    <mergeCell ref="Y7:AD7"/>
    <mergeCell ref="A6:D6"/>
    <mergeCell ref="E6:L6"/>
    <mergeCell ref="M6:Q6"/>
    <mergeCell ref="R6:T6"/>
    <mergeCell ref="U6:X6"/>
    <mergeCell ref="Y6:AD6"/>
    <mergeCell ref="A1:AD2"/>
    <mergeCell ref="A3:D3"/>
    <mergeCell ref="E3:L3"/>
    <mergeCell ref="M3:Q3"/>
    <mergeCell ref="R3:T3"/>
    <mergeCell ref="U3:X3"/>
    <mergeCell ref="Y3:AD3"/>
    <mergeCell ref="A5:D5"/>
    <mergeCell ref="E5:L5"/>
    <mergeCell ref="M5:Q5"/>
    <mergeCell ref="R5:T5"/>
    <mergeCell ref="U5:X5"/>
    <mergeCell ref="Y5:AD5"/>
    <mergeCell ref="A4:D4"/>
    <mergeCell ref="E4:L4"/>
    <mergeCell ref="M4:Q4"/>
    <mergeCell ref="R4:T4"/>
    <mergeCell ref="U4:X4"/>
    <mergeCell ref="Y4:AD4"/>
    <mergeCell ref="AN18:AO18"/>
    <mergeCell ref="AP18:AQ18"/>
    <mergeCell ref="AR18:AS18"/>
    <mergeCell ref="AT18:AU18"/>
    <mergeCell ref="AV18:AW18"/>
    <mergeCell ref="AX18:AY18"/>
    <mergeCell ref="AZ18:BA18"/>
    <mergeCell ref="BB18:BC18"/>
    <mergeCell ref="BD18:BI18"/>
  </mergeCells>
  <phoneticPr fontId="28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C39"/>
  <sheetViews>
    <sheetView showRuler="0" zoomScale="150" workbookViewId="0">
      <selection activeCell="Q19" sqref="Q19:R19"/>
    </sheetView>
  </sheetViews>
  <sheetFormatPr defaultColWidth="2.4609375" defaultRowHeight="9" customHeight="1"/>
  <cols>
    <col min="1" max="12" width="2.4609375" style="15"/>
    <col min="13" max="13" width="2.84375" style="15" customWidth="1"/>
    <col min="14" max="20" width="2.4609375" style="15"/>
    <col min="21" max="22" width="4.3046875" style="15" customWidth="1"/>
    <col min="23" max="47" width="2.4609375" style="15"/>
    <col min="48" max="49" width="4.3046875" style="15" customWidth="1"/>
    <col min="50" max="16384" width="2.4609375" style="15"/>
  </cols>
  <sheetData>
    <row r="1" spans="1:55" ht="11" customHeight="1">
      <c r="A1" s="228" t="s">
        <v>38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</row>
    <row r="2" spans="1:55" ht="9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</row>
    <row r="3" spans="1:55" ht="9" customHeight="1">
      <c r="A3" s="230" t="s">
        <v>15</v>
      </c>
      <c r="B3" s="231"/>
      <c r="C3" s="231"/>
      <c r="D3" s="231"/>
      <c r="E3" s="232" t="str">
        <f>SPEC!E3</f>
        <v>HYAK FULL ZIP HOODY</v>
      </c>
      <c r="F3" s="232"/>
      <c r="G3" s="232"/>
      <c r="H3" s="232"/>
      <c r="I3" s="232"/>
      <c r="J3" s="233"/>
      <c r="K3" s="230" t="s">
        <v>16</v>
      </c>
      <c r="L3" s="231"/>
      <c r="M3" s="231"/>
      <c r="N3" s="234">
        <f>SPEC!AA3</f>
        <v>0</v>
      </c>
      <c r="O3" s="234"/>
      <c r="P3" s="234"/>
      <c r="Q3" s="234"/>
      <c r="R3" s="234"/>
      <c r="S3" s="234"/>
      <c r="T3" s="234"/>
      <c r="U3" s="32" t="s">
        <v>25</v>
      </c>
      <c r="V3" s="33"/>
      <c r="W3" s="235">
        <f>SPEC!AS3</f>
        <v>0</v>
      </c>
      <c r="X3" s="235"/>
      <c r="Y3" s="235"/>
      <c r="Z3" s="235"/>
      <c r="AA3" s="235"/>
      <c r="AB3" s="236"/>
    </row>
    <row r="4" spans="1:55" ht="9" customHeight="1">
      <c r="A4" s="258" t="s">
        <v>17</v>
      </c>
      <c r="B4" s="259"/>
      <c r="C4" s="259"/>
      <c r="D4" s="259"/>
      <c r="E4" s="263" t="str">
        <f>SPEC!E4</f>
        <v>MENS XS~XXL, WOMENS XS~XL</v>
      </c>
      <c r="F4" s="260"/>
      <c r="G4" s="260"/>
      <c r="H4" s="260"/>
      <c r="I4" s="260"/>
      <c r="J4" s="261"/>
      <c r="K4" s="252" t="s">
        <v>19</v>
      </c>
      <c r="L4" s="253"/>
      <c r="M4" s="253"/>
      <c r="N4" s="264">
        <f>SPEC!AA5</f>
        <v>0</v>
      </c>
      <c r="O4" s="265"/>
      <c r="P4" s="265"/>
      <c r="Q4" s="265"/>
      <c r="R4" s="265"/>
      <c r="S4" s="265"/>
      <c r="T4" s="266"/>
      <c r="U4" s="252"/>
      <c r="V4" s="267"/>
      <c r="W4" s="256"/>
      <c r="X4" s="256"/>
      <c r="Y4" s="256"/>
      <c r="Z4" s="256"/>
      <c r="AA4" s="256"/>
      <c r="AB4" s="257"/>
    </row>
    <row r="5" spans="1:55" ht="9" customHeight="1">
      <c r="A5" s="247" t="s">
        <v>18</v>
      </c>
      <c r="B5" s="248"/>
      <c r="C5" s="248"/>
      <c r="D5" s="248"/>
      <c r="E5" s="249" t="str">
        <f>SPEC!E5</f>
        <v>MENS LARGE, WOMENS MEDIUM</v>
      </c>
      <c r="F5" s="250"/>
      <c r="G5" s="250"/>
      <c r="H5" s="250"/>
      <c r="I5" s="250"/>
      <c r="J5" s="251"/>
      <c r="K5" s="252"/>
      <c r="L5" s="253"/>
      <c r="M5" s="253"/>
      <c r="N5" s="254"/>
      <c r="O5" s="254"/>
      <c r="P5" s="254"/>
      <c r="Q5" s="254"/>
      <c r="R5" s="254"/>
      <c r="S5" s="254"/>
      <c r="T5" s="255"/>
      <c r="U5" s="30" t="s">
        <v>26</v>
      </c>
      <c r="V5" s="31"/>
      <c r="W5" s="256" t="str">
        <f>DIMENSION!Y5</f>
        <v>EA</v>
      </c>
      <c r="X5" s="256"/>
      <c r="Y5" s="256"/>
      <c r="Z5" s="256"/>
      <c r="AA5" s="256"/>
      <c r="AB5" s="257"/>
    </row>
    <row r="6" spans="1:55" ht="9" customHeight="1">
      <c r="A6" s="258" t="s">
        <v>108</v>
      </c>
      <c r="B6" s="259"/>
      <c r="C6" s="259"/>
      <c r="D6" s="259"/>
      <c r="E6" s="260">
        <f>DIMENSION!E6</f>
        <v>0</v>
      </c>
      <c r="F6" s="260"/>
      <c r="G6" s="260"/>
      <c r="H6" s="260"/>
      <c r="I6" s="260"/>
      <c r="J6" s="261"/>
      <c r="K6" s="252"/>
      <c r="L6" s="253"/>
      <c r="M6" s="253"/>
      <c r="N6" s="254"/>
      <c r="O6" s="254"/>
      <c r="P6" s="254"/>
      <c r="Q6" s="254"/>
      <c r="R6" s="254"/>
      <c r="S6" s="254"/>
      <c r="T6" s="255"/>
      <c r="U6" s="30" t="s">
        <v>27</v>
      </c>
      <c r="V6" s="31"/>
      <c r="W6" s="262">
        <v>41292</v>
      </c>
      <c r="X6" s="256"/>
      <c r="Y6" s="256"/>
      <c r="Z6" s="256"/>
      <c r="AA6" s="256"/>
      <c r="AB6" s="257"/>
    </row>
    <row r="7" spans="1:55" ht="9" customHeight="1">
      <c r="A7" s="237"/>
      <c r="B7" s="238"/>
      <c r="C7" s="238"/>
      <c r="D7" s="238"/>
      <c r="E7" s="239"/>
      <c r="F7" s="239"/>
      <c r="G7" s="239"/>
      <c r="H7" s="239"/>
      <c r="I7" s="239"/>
      <c r="J7" s="240"/>
      <c r="K7" s="241" t="s">
        <v>102</v>
      </c>
      <c r="L7" s="242"/>
      <c r="M7" s="242"/>
      <c r="N7" s="243" t="str">
        <f>DIMENSION!R7</f>
        <v>INCHES</v>
      </c>
      <c r="O7" s="243"/>
      <c r="P7" s="243"/>
      <c r="Q7" s="243"/>
      <c r="R7" s="243"/>
      <c r="S7" s="243"/>
      <c r="T7" s="244"/>
      <c r="U7" s="34" t="s">
        <v>20</v>
      </c>
      <c r="V7" s="35"/>
      <c r="W7" s="245"/>
      <c r="X7" s="245"/>
      <c r="Y7" s="245"/>
      <c r="Z7" s="245"/>
      <c r="AA7" s="245"/>
      <c r="AB7" s="246"/>
    </row>
    <row r="8" spans="1:55" s="26" customFormat="1" ht="13" thickBot="1">
      <c r="A8" s="176" t="s">
        <v>105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D8" s="176" t="s">
        <v>105</v>
      </c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</row>
    <row r="9" spans="1:55" s="26" customFormat="1" ht="13" thickBot="1">
      <c r="A9" s="164" t="s">
        <v>128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6"/>
      <c r="AD9" s="164" t="s">
        <v>136</v>
      </c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6"/>
    </row>
    <row r="10" spans="1:55" ht="9" customHeight="1">
      <c r="A10" s="278" t="s">
        <v>29</v>
      </c>
      <c r="B10" s="279"/>
      <c r="C10" s="278" t="s">
        <v>30</v>
      </c>
      <c r="D10" s="319"/>
      <c r="E10" s="319"/>
      <c r="F10" s="319"/>
      <c r="G10" s="319"/>
      <c r="H10" s="279"/>
      <c r="I10" s="313" t="s">
        <v>118</v>
      </c>
      <c r="J10" s="314"/>
      <c r="K10" s="313" t="s">
        <v>119</v>
      </c>
      <c r="L10" s="314"/>
      <c r="M10" s="315" t="s">
        <v>120</v>
      </c>
      <c r="N10" s="316"/>
      <c r="O10" s="317" t="s">
        <v>121</v>
      </c>
      <c r="P10" s="318"/>
      <c r="Q10" s="315" t="s">
        <v>122</v>
      </c>
      <c r="R10" s="316"/>
      <c r="S10" s="313" t="s">
        <v>123</v>
      </c>
      <c r="T10" s="314"/>
      <c r="U10" s="313" t="s">
        <v>37</v>
      </c>
      <c r="V10" s="314"/>
      <c r="W10" s="310" t="s">
        <v>21</v>
      </c>
      <c r="X10" s="311"/>
      <c r="Y10" s="311"/>
      <c r="Z10" s="311"/>
      <c r="AA10" s="311"/>
      <c r="AB10" s="312"/>
      <c r="AD10" s="302" t="s">
        <v>29</v>
      </c>
      <c r="AE10" s="303"/>
      <c r="AF10" s="302" t="s">
        <v>30</v>
      </c>
      <c r="AG10" s="304"/>
      <c r="AH10" s="304"/>
      <c r="AI10" s="304"/>
      <c r="AJ10" s="304"/>
      <c r="AK10" s="305"/>
      <c r="AL10" s="306" t="s">
        <v>118</v>
      </c>
      <c r="AM10" s="306"/>
      <c r="AN10" s="294" t="s">
        <v>119</v>
      </c>
      <c r="AO10" s="295"/>
      <c r="AP10" s="307" t="s">
        <v>120</v>
      </c>
      <c r="AQ10" s="308"/>
      <c r="AR10" s="294" t="s">
        <v>121</v>
      </c>
      <c r="AS10" s="295"/>
      <c r="AT10" s="309" t="s">
        <v>122</v>
      </c>
      <c r="AU10" s="295"/>
      <c r="AV10" s="294" t="s">
        <v>37</v>
      </c>
      <c r="AW10" s="295"/>
      <c r="AX10" s="296" t="s">
        <v>21</v>
      </c>
      <c r="AY10" s="297"/>
      <c r="AZ10" s="297"/>
      <c r="BA10" s="297"/>
      <c r="BB10" s="297"/>
      <c r="BC10" s="298"/>
    </row>
    <row r="11" spans="1:55" ht="9" customHeight="1">
      <c r="A11" s="201" t="s">
        <v>39</v>
      </c>
      <c r="B11" s="202"/>
      <c r="C11" s="203" t="s">
        <v>84</v>
      </c>
      <c r="D11" s="273"/>
      <c r="E11" s="273"/>
      <c r="F11" s="273"/>
      <c r="G11" s="273"/>
      <c r="H11" s="274"/>
      <c r="I11" s="275">
        <f>M11-4</f>
        <v>39</v>
      </c>
      <c r="J11" s="276"/>
      <c r="K11" s="275">
        <f>O11-4</f>
        <v>41</v>
      </c>
      <c r="L11" s="276"/>
      <c r="M11" s="201">
        <f>O11-2</f>
        <v>43</v>
      </c>
      <c r="N11" s="277"/>
      <c r="O11" s="130">
        <v>45</v>
      </c>
      <c r="P11" s="131"/>
      <c r="Q11" s="201">
        <f>O11+3</f>
        <v>48</v>
      </c>
      <c r="R11" s="277"/>
      <c r="S11" s="201">
        <f>O11+6</f>
        <v>51</v>
      </c>
      <c r="T11" s="277"/>
      <c r="U11" s="201" t="s">
        <v>40</v>
      </c>
      <c r="V11" s="277"/>
      <c r="W11" s="320"/>
      <c r="X11" s="321"/>
      <c r="Y11" s="321"/>
      <c r="Z11" s="321"/>
      <c r="AA11" s="321"/>
      <c r="AB11" s="322"/>
      <c r="AD11" s="275" t="s">
        <v>39</v>
      </c>
      <c r="AE11" s="299"/>
      <c r="AF11" s="203" t="s">
        <v>84</v>
      </c>
      <c r="AG11" s="204"/>
      <c r="AH11" s="204"/>
      <c r="AI11" s="204"/>
      <c r="AJ11" s="204"/>
      <c r="AK11" s="205"/>
      <c r="AL11" s="275">
        <f t="shared" ref="AL11:AL14" si="0">AP11-4</f>
        <v>34</v>
      </c>
      <c r="AM11" s="299"/>
      <c r="AN11" s="275">
        <f t="shared" ref="AN11:AN14" si="1">AP11-2</f>
        <v>36</v>
      </c>
      <c r="AO11" s="299"/>
      <c r="AP11" s="201">
        <v>38</v>
      </c>
      <c r="AQ11" s="226"/>
      <c r="AR11" s="300">
        <f t="shared" ref="AR11:AR12" si="2">AP11+3</f>
        <v>41</v>
      </c>
      <c r="AS11" s="301"/>
      <c r="AT11" s="300">
        <f t="shared" ref="AT11:AT12" si="3">AP11+5</f>
        <v>43</v>
      </c>
      <c r="AU11" s="301"/>
      <c r="AV11" s="300" t="s">
        <v>129</v>
      </c>
      <c r="AW11" s="301"/>
      <c r="AX11" s="288"/>
      <c r="AY11" s="214"/>
      <c r="AZ11" s="214"/>
      <c r="BA11" s="214"/>
      <c r="BB11" s="214"/>
      <c r="BC11" s="215"/>
    </row>
    <row r="12" spans="1:55" ht="9" customHeight="1">
      <c r="A12" s="208" t="s">
        <v>41</v>
      </c>
      <c r="B12" s="209"/>
      <c r="C12" s="210" t="s">
        <v>124</v>
      </c>
      <c r="D12" s="268"/>
      <c r="E12" s="268"/>
      <c r="F12" s="268"/>
      <c r="G12" s="268"/>
      <c r="H12" s="269"/>
      <c r="I12" s="128">
        <f>M12-4</f>
        <v>39</v>
      </c>
      <c r="J12" s="270"/>
      <c r="K12" s="128">
        <f>O12-4</f>
        <v>41</v>
      </c>
      <c r="L12" s="270"/>
      <c r="M12" s="208">
        <f>O12-2</f>
        <v>43</v>
      </c>
      <c r="N12" s="271"/>
      <c r="O12" s="130">
        <v>45</v>
      </c>
      <c r="P12" s="131"/>
      <c r="Q12" s="208">
        <f>O12+3</f>
        <v>48</v>
      </c>
      <c r="R12" s="271"/>
      <c r="S12" s="208">
        <f>O12+6</f>
        <v>51</v>
      </c>
      <c r="T12" s="271"/>
      <c r="U12" s="208" t="s">
        <v>40</v>
      </c>
      <c r="V12" s="271"/>
      <c r="W12" s="272"/>
      <c r="X12" s="224"/>
      <c r="Y12" s="224"/>
      <c r="Z12" s="224"/>
      <c r="AA12" s="224"/>
      <c r="AB12" s="225"/>
      <c r="AD12" s="128" t="s">
        <v>41</v>
      </c>
      <c r="AE12" s="284"/>
      <c r="AF12" s="210" t="s">
        <v>130</v>
      </c>
      <c r="AG12" s="211"/>
      <c r="AH12" s="211"/>
      <c r="AI12" s="211"/>
      <c r="AJ12" s="211"/>
      <c r="AK12" s="212"/>
      <c r="AL12" s="128">
        <f t="shared" si="0"/>
        <v>32</v>
      </c>
      <c r="AM12" s="284"/>
      <c r="AN12" s="128">
        <f t="shared" si="1"/>
        <v>34</v>
      </c>
      <c r="AO12" s="284"/>
      <c r="AP12" s="208">
        <v>36</v>
      </c>
      <c r="AQ12" s="227"/>
      <c r="AR12" s="128">
        <f t="shared" si="2"/>
        <v>39</v>
      </c>
      <c r="AS12" s="284"/>
      <c r="AT12" s="128">
        <f t="shared" si="3"/>
        <v>41</v>
      </c>
      <c r="AU12" s="284"/>
      <c r="AV12" s="128" t="s">
        <v>129</v>
      </c>
      <c r="AW12" s="284"/>
      <c r="AX12" s="288"/>
      <c r="AY12" s="214"/>
      <c r="AZ12" s="214"/>
      <c r="BA12" s="214"/>
      <c r="BB12" s="214"/>
      <c r="BC12" s="215"/>
    </row>
    <row r="13" spans="1:55" ht="9" customHeight="1">
      <c r="A13" s="208" t="s">
        <v>85</v>
      </c>
      <c r="B13" s="209"/>
      <c r="C13" s="213" t="s">
        <v>86</v>
      </c>
      <c r="D13" s="216"/>
      <c r="E13" s="216"/>
      <c r="F13" s="216"/>
      <c r="G13" s="216"/>
      <c r="H13" s="217"/>
      <c r="I13" s="280">
        <f>M13-4</f>
        <v>32</v>
      </c>
      <c r="J13" s="281"/>
      <c r="K13" s="280">
        <f>O13-4</f>
        <v>34</v>
      </c>
      <c r="L13" s="281"/>
      <c r="M13" s="282">
        <f>O13-2</f>
        <v>36</v>
      </c>
      <c r="N13" s="283"/>
      <c r="O13" s="130">
        <v>38</v>
      </c>
      <c r="P13" s="131"/>
      <c r="Q13" s="282">
        <f>O13+3</f>
        <v>41</v>
      </c>
      <c r="R13" s="283"/>
      <c r="S13" s="282">
        <f>O13+6</f>
        <v>44</v>
      </c>
      <c r="T13" s="283"/>
      <c r="U13" s="208" t="s">
        <v>40</v>
      </c>
      <c r="V13" s="271"/>
      <c r="W13" s="272"/>
      <c r="X13" s="224"/>
      <c r="Y13" s="224"/>
      <c r="Z13" s="224"/>
      <c r="AA13" s="224"/>
      <c r="AB13" s="225"/>
      <c r="AD13" s="128" t="s">
        <v>85</v>
      </c>
      <c r="AE13" s="284"/>
      <c r="AF13" s="213" t="s">
        <v>86</v>
      </c>
      <c r="AG13" s="214"/>
      <c r="AH13" s="214"/>
      <c r="AI13" s="214"/>
      <c r="AJ13" s="214"/>
      <c r="AK13" s="215"/>
      <c r="AL13" s="128">
        <f t="shared" si="0"/>
        <v>32.5</v>
      </c>
      <c r="AM13" s="287"/>
      <c r="AN13" s="128">
        <f t="shared" si="1"/>
        <v>34.5</v>
      </c>
      <c r="AO13" s="270"/>
      <c r="AP13" s="208">
        <v>36.5</v>
      </c>
      <c r="AQ13" s="227"/>
      <c r="AR13" s="128">
        <f>AP13+2</f>
        <v>38.5</v>
      </c>
      <c r="AS13" s="270"/>
      <c r="AT13" s="128">
        <f>AR13+2</f>
        <v>40.5</v>
      </c>
      <c r="AU13" s="270"/>
      <c r="AV13" s="128" t="s">
        <v>131</v>
      </c>
      <c r="AW13" s="323"/>
      <c r="AX13" s="288"/>
      <c r="AY13" s="214"/>
      <c r="AZ13" s="214"/>
      <c r="BA13" s="214"/>
      <c r="BB13" s="214"/>
      <c r="BC13" s="215"/>
    </row>
    <row r="14" spans="1:55" ht="9" customHeight="1">
      <c r="A14" s="208" t="s">
        <v>87</v>
      </c>
      <c r="B14" s="209"/>
      <c r="C14" s="213" t="s">
        <v>88</v>
      </c>
      <c r="D14" s="216"/>
      <c r="E14" s="216"/>
      <c r="F14" s="216"/>
      <c r="G14" s="216"/>
      <c r="H14" s="217"/>
      <c r="I14" s="280">
        <f>M14-4</f>
        <v>33.5</v>
      </c>
      <c r="J14" s="281"/>
      <c r="K14" s="280">
        <f>O14-4</f>
        <v>35.5</v>
      </c>
      <c r="L14" s="281"/>
      <c r="M14" s="282">
        <f>O14-2</f>
        <v>37.5</v>
      </c>
      <c r="N14" s="283"/>
      <c r="O14" s="130">
        <v>39.5</v>
      </c>
      <c r="P14" s="131"/>
      <c r="Q14" s="282">
        <f>O14+3</f>
        <v>42.5</v>
      </c>
      <c r="R14" s="283"/>
      <c r="S14" s="282">
        <f>O14+6</f>
        <v>45.5</v>
      </c>
      <c r="T14" s="283"/>
      <c r="U14" s="208" t="s">
        <v>40</v>
      </c>
      <c r="V14" s="271"/>
      <c r="W14" s="272"/>
      <c r="X14" s="224"/>
      <c r="Y14" s="224"/>
      <c r="Z14" s="224"/>
      <c r="AA14" s="224"/>
      <c r="AB14" s="225"/>
      <c r="AD14" s="128" t="s">
        <v>87</v>
      </c>
      <c r="AE14" s="284"/>
      <c r="AF14" s="213" t="s">
        <v>88</v>
      </c>
      <c r="AG14" s="214"/>
      <c r="AH14" s="214"/>
      <c r="AI14" s="214"/>
      <c r="AJ14" s="214"/>
      <c r="AK14" s="215"/>
      <c r="AL14" s="128">
        <f t="shared" si="0"/>
        <v>33.5</v>
      </c>
      <c r="AM14" s="287"/>
      <c r="AN14" s="128">
        <f t="shared" si="1"/>
        <v>35.5</v>
      </c>
      <c r="AO14" s="270"/>
      <c r="AP14" s="128">
        <v>37.5</v>
      </c>
      <c r="AQ14" s="129"/>
      <c r="AR14" s="128">
        <f>AP14+2</f>
        <v>39.5</v>
      </c>
      <c r="AS14" s="270"/>
      <c r="AT14" s="128">
        <f>AR14+2</f>
        <v>41.5</v>
      </c>
      <c r="AU14" s="270"/>
      <c r="AV14" s="128" t="s">
        <v>131</v>
      </c>
      <c r="AW14" s="323"/>
      <c r="AX14" s="288"/>
      <c r="AY14" s="214"/>
      <c r="AZ14" s="214"/>
      <c r="BA14" s="214"/>
      <c r="BB14" s="214"/>
      <c r="BC14" s="215"/>
    </row>
    <row r="15" spans="1:55" ht="9" customHeight="1">
      <c r="A15" s="208" t="s">
        <v>42</v>
      </c>
      <c r="B15" s="209"/>
      <c r="C15" s="213" t="s">
        <v>43</v>
      </c>
      <c r="D15" s="216"/>
      <c r="E15" s="216"/>
      <c r="F15" s="216"/>
      <c r="G15" s="216"/>
      <c r="H15" s="217"/>
      <c r="I15" s="128">
        <f>K15-0.75</f>
        <v>16.75</v>
      </c>
      <c r="J15" s="284"/>
      <c r="K15" s="128">
        <f>M15-0.75</f>
        <v>17.5</v>
      </c>
      <c r="L15" s="284"/>
      <c r="M15" s="128">
        <f>O15-0.75</f>
        <v>18.25</v>
      </c>
      <c r="N15" s="284"/>
      <c r="O15" s="130">
        <v>19</v>
      </c>
      <c r="P15" s="131"/>
      <c r="Q15" s="128">
        <f>O15+0.75</f>
        <v>19.75</v>
      </c>
      <c r="R15" s="270"/>
      <c r="S15" s="128">
        <f>Q15+0.75</f>
        <v>20.5</v>
      </c>
      <c r="T15" s="270"/>
      <c r="U15" s="285" t="s">
        <v>109</v>
      </c>
      <c r="V15" s="286"/>
      <c r="W15" s="272"/>
      <c r="X15" s="224"/>
      <c r="Y15" s="224"/>
      <c r="Z15" s="224"/>
      <c r="AA15" s="224"/>
      <c r="AB15" s="225"/>
      <c r="AD15" s="128" t="s">
        <v>42</v>
      </c>
      <c r="AE15" s="284"/>
      <c r="AF15" s="213" t="s">
        <v>43</v>
      </c>
      <c r="AG15" s="214"/>
      <c r="AH15" s="214"/>
      <c r="AI15" s="214"/>
      <c r="AJ15" s="214"/>
      <c r="AK15" s="215"/>
      <c r="AL15" s="128">
        <f>AN15-0.375</f>
        <v>15</v>
      </c>
      <c r="AM15" s="284"/>
      <c r="AN15" s="128">
        <f>AP15-0.375</f>
        <v>15.375</v>
      </c>
      <c r="AO15" s="284"/>
      <c r="AP15" s="208">
        <v>15.75</v>
      </c>
      <c r="AQ15" s="227"/>
      <c r="AR15" s="128">
        <f>AP15+0.375</f>
        <v>16.125</v>
      </c>
      <c r="AS15" s="270"/>
      <c r="AT15" s="128">
        <f>AR15+0.375</f>
        <v>16.5</v>
      </c>
      <c r="AU15" s="270"/>
      <c r="AV15" s="285" t="s">
        <v>70</v>
      </c>
      <c r="AW15" s="286"/>
      <c r="AX15" s="324"/>
      <c r="AY15" s="214"/>
      <c r="AZ15" s="214"/>
      <c r="BA15" s="214"/>
      <c r="BB15" s="214"/>
      <c r="BC15" s="215"/>
    </row>
    <row r="16" spans="1:55" ht="9" customHeight="1">
      <c r="A16" s="128"/>
      <c r="B16" s="284"/>
      <c r="C16" s="213"/>
      <c r="D16" s="214"/>
      <c r="E16" s="214"/>
      <c r="F16" s="214"/>
      <c r="G16" s="214"/>
      <c r="H16" s="215"/>
      <c r="I16" s="128"/>
      <c r="J16" s="287"/>
      <c r="K16" s="128"/>
      <c r="L16" s="270"/>
      <c r="M16" s="128"/>
      <c r="N16" s="270"/>
      <c r="O16" s="130"/>
      <c r="P16" s="131"/>
      <c r="Q16" s="128"/>
      <c r="R16" s="270"/>
      <c r="S16" s="128"/>
      <c r="T16" s="270"/>
      <c r="U16" s="128"/>
      <c r="V16" s="270"/>
      <c r="W16" s="272"/>
      <c r="X16" s="224"/>
      <c r="Y16" s="224"/>
      <c r="Z16" s="224"/>
      <c r="AA16" s="224"/>
      <c r="AB16" s="225"/>
      <c r="AD16" s="128"/>
      <c r="AE16" s="284"/>
      <c r="AF16" s="213"/>
      <c r="AG16" s="214"/>
      <c r="AH16" s="214"/>
      <c r="AI16" s="214"/>
      <c r="AJ16" s="214"/>
      <c r="AK16" s="215"/>
      <c r="AL16" s="128"/>
      <c r="AM16" s="287"/>
      <c r="AN16" s="128"/>
      <c r="AO16" s="270"/>
      <c r="AP16" s="208"/>
      <c r="AQ16" s="227"/>
      <c r="AR16" s="128"/>
      <c r="AS16" s="270"/>
      <c r="AT16" s="128"/>
      <c r="AU16" s="270"/>
      <c r="AV16" s="280"/>
      <c r="AW16" s="325"/>
      <c r="AX16" s="288"/>
      <c r="AY16" s="214"/>
      <c r="AZ16" s="214"/>
      <c r="BA16" s="214"/>
      <c r="BB16" s="214"/>
      <c r="BC16" s="215"/>
    </row>
    <row r="17" spans="1:55" s="40" customFormat="1" ht="9" customHeight="1">
      <c r="A17" s="128" t="s">
        <v>45</v>
      </c>
      <c r="B17" s="284"/>
      <c r="C17" s="213" t="s">
        <v>46</v>
      </c>
      <c r="D17" s="214"/>
      <c r="E17" s="214"/>
      <c r="F17" s="214"/>
      <c r="G17" s="214"/>
      <c r="H17" s="215"/>
      <c r="I17" s="128">
        <f>O17-3</f>
        <v>22.75</v>
      </c>
      <c r="J17" s="270"/>
      <c r="K17" s="128">
        <f>O17-2</f>
        <v>23.75</v>
      </c>
      <c r="L17" s="270"/>
      <c r="M17" s="128">
        <f>O17-1</f>
        <v>24.75</v>
      </c>
      <c r="N17" s="270"/>
      <c r="O17" s="130">
        <v>25.75</v>
      </c>
      <c r="P17" s="131"/>
      <c r="Q17" s="128">
        <f>O17+1</f>
        <v>26.75</v>
      </c>
      <c r="R17" s="270"/>
      <c r="S17" s="128">
        <f>O17+1</f>
        <v>26.75</v>
      </c>
      <c r="T17" s="270"/>
      <c r="U17" s="128" t="s">
        <v>127</v>
      </c>
      <c r="V17" s="284"/>
      <c r="W17" s="288"/>
      <c r="X17" s="214"/>
      <c r="Y17" s="214"/>
      <c r="Z17" s="214"/>
      <c r="AA17" s="214"/>
      <c r="AB17" s="215"/>
      <c r="AD17" s="128" t="s">
        <v>45</v>
      </c>
      <c r="AE17" s="284"/>
      <c r="AF17" s="213" t="s">
        <v>46</v>
      </c>
      <c r="AG17" s="214"/>
      <c r="AH17" s="214"/>
      <c r="AI17" s="214"/>
      <c r="AJ17" s="214"/>
      <c r="AK17" s="215"/>
      <c r="AL17" s="128">
        <f>AP17-2</f>
        <v>21.5</v>
      </c>
      <c r="AM17" s="284"/>
      <c r="AN17" s="128">
        <f>AP17-1</f>
        <v>22.5</v>
      </c>
      <c r="AO17" s="284"/>
      <c r="AP17" s="130">
        <v>23.5</v>
      </c>
      <c r="AQ17" s="131"/>
      <c r="AR17" s="128">
        <f t="shared" ref="AR17" si="4">AP17+1</f>
        <v>24.5</v>
      </c>
      <c r="AS17" s="284"/>
      <c r="AT17" s="128">
        <f>AP17+2</f>
        <v>25.5</v>
      </c>
      <c r="AU17" s="284"/>
      <c r="AV17" s="128" t="s">
        <v>132</v>
      </c>
      <c r="AW17" s="284"/>
      <c r="AX17" s="288"/>
      <c r="AY17" s="214"/>
      <c r="AZ17" s="214"/>
      <c r="BA17" s="214"/>
      <c r="BB17" s="214"/>
      <c r="BC17" s="215"/>
    </row>
    <row r="18" spans="1:55" s="40" customFormat="1" ht="9" customHeight="1">
      <c r="A18" s="128" t="s">
        <v>47</v>
      </c>
      <c r="B18" s="284"/>
      <c r="C18" s="213" t="s">
        <v>48</v>
      </c>
      <c r="D18" s="214"/>
      <c r="E18" s="214"/>
      <c r="F18" s="214"/>
      <c r="G18" s="214"/>
      <c r="H18" s="215"/>
      <c r="I18" s="128">
        <f>I17+I25</f>
        <v>22.75</v>
      </c>
      <c r="J18" s="284"/>
      <c r="K18" s="128">
        <f>K17+K25</f>
        <v>23.75</v>
      </c>
      <c r="L18" s="284"/>
      <c r="M18" s="128">
        <f>M17+M25</f>
        <v>24.75</v>
      </c>
      <c r="N18" s="284"/>
      <c r="O18" s="130">
        <f>O17+O25</f>
        <v>25.75</v>
      </c>
      <c r="P18" s="131"/>
      <c r="Q18" s="128">
        <f>Q17+Q25</f>
        <v>26.75</v>
      </c>
      <c r="R18" s="284"/>
      <c r="S18" s="128">
        <f>S17+S25</f>
        <v>26.75</v>
      </c>
      <c r="T18" s="284"/>
      <c r="U18" s="128"/>
      <c r="V18" s="284"/>
      <c r="W18" s="288"/>
      <c r="X18" s="214"/>
      <c r="Y18" s="214"/>
      <c r="Z18" s="214"/>
      <c r="AA18" s="214"/>
      <c r="AB18" s="215"/>
      <c r="AD18" s="128" t="s">
        <v>47</v>
      </c>
      <c r="AE18" s="284"/>
      <c r="AF18" s="213" t="s">
        <v>48</v>
      </c>
      <c r="AG18" s="214"/>
      <c r="AH18" s="214"/>
      <c r="AI18" s="214"/>
      <c r="AJ18" s="214"/>
      <c r="AK18" s="215"/>
      <c r="AL18" s="128">
        <f>AP18-2</f>
        <v>21.5</v>
      </c>
      <c r="AM18" s="284"/>
      <c r="AN18" s="128">
        <f>AP18-1</f>
        <v>22.5</v>
      </c>
      <c r="AO18" s="284"/>
      <c r="AP18" s="130">
        <f>AP17+AP25</f>
        <v>23.5</v>
      </c>
      <c r="AQ18" s="131"/>
      <c r="AR18" s="128">
        <f t="shared" ref="AR18" si="5">AP18+1</f>
        <v>24.5</v>
      </c>
      <c r="AS18" s="284"/>
      <c r="AT18" s="128">
        <f>AP18+2</f>
        <v>25.5</v>
      </c>
      <c r="AU18" s="284"/>
      <c r="AV18" s="128"/>
      <c r="AW18" s="284"/>
      <c r="AX18" s="288"/>
      <c r="AY18" s="214"/>
      <c r="AZ18" s="214"/>
      <c r="BA18" s="214"/>
      <c r="BB18" s="214"/>
      <c r="BC18" s="215"/>
    </row>
    <row r="19" spans="1:55" s="40" customFormat="1" ht="9" customHeight="1">
      <c r="A19" s="128" t="s">
        <v>49</v>
      </c>
      <c r="B19" s="284"/>
      <c r="C19" s="213" t="s">
        <v>50</v>
      </c>
      <c r="D19" s="214"/>
      <c r="E19" s="214"/>
      <c r="F19" s="214"/>
      <c r="G19" s="214"/>
      <c r="H19" s="215"/>
      <c r="I19" s="128">
        <f>O19-3</f>
        <v>25.75</v>
      </c>
      <c r="J19" s="270"/>
      <c r="K19" s="128">
        <f>O19-2</f>
        <v>26.75</v>
      </c>
      <c r="L19" s="270"/>
      <c r="M19" s="128">
        <f>O19-1</f>
        <v>27.75</v>
      </c>
      <c r="N19" s="270"/>
      <c r="O19" s="130">
        <f>O17+O22-O23+O20</f>
        <v>28.75</v>
      </c>
      <c r="P19" s="131"/>
      <c r="Q19" s="128">
        <f>O19+1</f>
        <v>29.75</v>
      </c>
      <c r="R19" s="270"/>
      <c r="S19" s="128">
        <f>O19+1</f>
        <v>29.75</v>
      </c>
      <c r="T19" s="270"/>
      <c r="U19" s="128" t="s">
        <v>127</v>
      </c>
      <c r="V19" s="284"/>
      <c r="W19" s="288"/>
      <c r="X19" s="214"/>
      <c r="Y19" s="214"/>
      <c r="Z19" s="214"/>
      <c r="AA19" s="214"/>
      <c r="AB19" s="215"/>
      <c r="AD19" s="128" t="s">
        <v>49</v>
      </c>
      <c r="AE19" s="284"/>
      <c r="AF19" s="213" t="s">
        <v>50</v>
      </c>
      <c r="AG19" s="214"/>
      <c r="AH19" s="214"/>
      <c r="AI19" s="214"/>
      <c r="AJ19" s="214"/>
      <c r="AK19" s="215"/>
      <c r="AL19" s="128">
        <f>AP19-2</f>
        <v>24</v>
      </c>
      <c r="AM19" s="284"/>
      <c r="AN19" s="128">
        <f>AP19-1</f>
        <v>25</v>
      </c>
      <c r="AO19" s="284"/>
      <c r="AP19" s="130">
        <f>AP17+AP22-AP23+AP20</f>
        <v>26</v>
      </c>
      <c r="AQ19" s="131"/>
      <c r="AR19" s="128">
        <f t="shared" ref="AR19" si="6">AP19+1</f>
        <v>27</v>
      </c>
      <c r="AS19" s="284"/>
      <c r="AT19" s="128">
        <f>AP19+2</f>
        <v>28</v>
      </c>
      <c r="AU19" s="284"/>
      <c r="AV19" s="128" t="s">
        <v>132</v>
      </c>
      <c r="AW19" s="284"/>
      <c r="AX19" s="288"/>
      <c r="AY19" s="214"/>
      <c r="AZ19" s="214"/>
      <c r="BA19" s="214"/>
      <c r="BB19" s="214"/>
      <c r="BC19" s="215"/>
    </row>
    <row r="20" spans="1:55" ht="9" customHeight="1">
      <c r="A20" s="208" t="s">
        <v>51</v>
      </c>
      <c r="B20" s="209"/>
      <c r="C20" s="223" t="s">
        <v>52</v>
      </c>
      <c r="D20" s="224"/>
      <c r="E20" s="224"/>
      <c r="F20" s="224"/>
      <c r="G20" s="224"/>
      <c r="H20" s="225"/>
      <c r="I20" s="128">
        <f>M20-0</f>
        <v>0</v>
      </c>
      <c r="J20" s="270"/>
      <c r="K20" s="128">
        <f>O20-0</f>
        <v>0</v>
      </c>
      <c r="L20" s="270"/>
      <c r="M20" s="128">
        <f>O20-0</f>
        <v>0</v>
      </c>
      <c r="N20" s="270"/>
      <c r="O20" s="130">
        <v>0</v>
      </c>
      <c r="P20" s="131"/>
      <c r="Q20" s="128">
        <f>O20+0</f>
        <v>0</v>
      </c>
      <c r="R20" s="270"/>
      <c r="S20" s="128">
        <f>O20+0</f>
        <v>0</v>
      </c>
      <c r="T20" s="270"/>
      <c r="U20" s="128" t="s">
        <v>44</v>
      </c>
      <c r="V20" s="270"/>
      <c r="W20" s="272"/>
      <c r="X20" s="224"/>
      <c r="Y20" s="224"/>
      <c r="Z20" s="224"/>
      <c r="AA20" s="224"/>
      <c r="AB20" s="225"/>
      <c r="AD20" s="128" t="s">
        <v>51</v>
      </c>
      <c r="AE20" s="284"/>
      <c r="AF20" s="213" t="s">
        <v>52</v>
      </c>
      <c r="AG20" s="214"/>
      <c r="AH20" s="214"/>
      <c r="AI20" s="214"/>
      <c r="AJ20" s="214"/>
      <c r="AK20" s="215"/>
      <c r="AL20" s="128">
        <f>AP20+0</f>
        <v>0</v>
      </c>
      <c r="AM20" s="287"/>
      <c r="AN20" s="128">
        <f>AP20+0</f>
        <v>0</v>
      </c>
      <c r="AO20" s="287"/>
      <c r="AP20" s="130">
        <v>0</v>
      </c>
      <c r="AQ20" s="131"/>
      <c r="AR20" s="128">
        <f>AP20+0</f>
        <v>0</v>
      </c>
      <c r="AS20" s="287"/>
      <c r="AT20" s="128">
        <f>AP20+0</f>
        <v>0</v>
      </c>
      <c r="AU20" s="287"/>
      <c r="AV20" s="128" t="s">
        <v>44</v>
      </c>
      <c r="AW20" s="284"/>
      <c r="AX20" s="288"/>
      <c r="AY20" s="214"/>
      <c r="AZ20" s="214"/>
      <c r="BA20" s="214"/>
      <c r="BB20" s="214"/>
      <c r="BC20" s="215"/>
    </row>
    <row r="21" spans="1:55" ht="9" customHeight="1">
      <c r="A21" s="208"/>
      <c r="B21" s="209"/>
      <c r="C21" s="223"/>
      <c r="D21" s="224"/>
      <c r="E21" s="224"/>
      <c r="F21" s="224"/>
      <c r="G21" s="224"/>
      <c r="H21" s="225"/>
      <c r="I21" s="128"/>
      <c r="J21" s="291"/>
      <c r="K21" s="128"/>
      <c r="L21" s="270"/>
      <c r="M21" s="208"/>
      <c r="N21" s="271"/>
      <c r="O21" s="130"/>
      <c r="P21" s="131"/>
      <c r="Q21" s="208"/>
      <c r="R21" s="271"/>
      <c r="S21" s="208"/>
      <c r="T21" s="271"/>
      <c r="U21" s="208"/>
      <c r="V21" s="271"/>
      <c r="W21" s="272"/>
      <c r="X21" s="224"/>
      <c r="Y21" s="224"/>
      <c r="Z21" s="224"/>
      <c r="AA21" s="224"/>
      <c r="AB21" s="225"/>
      <c r="AD21" s="128"/>
      <c r="AE21" s="284"/>
      <c r="AF21" s="213"/>
      <c r="AG21" s="214"/>
      <c r="AH21" s="214"/>
      <c r="AI21" s="214"/>
      <c r="AJ21" s="214"/>
      <c r="AK21" s="215"/>
      <c r="AL21" s="128"/>
      <c r="AM21" s="287"/>
      <c r="AN21" s="128"/>
      <c r="AO21" s="270"/>
      <c r="AP21" s="130"/>
      <c r="AQ21" s="131"/>
      <c r="AR21" s="128"/>
      <c r="AS21" s="270"/>
      <c r="AT21" s="128"/>
      <c r="AU21" s="270"/>
      <c r="AV21" s="128"/>
      <c r="AW21" s="323"/>
      <c r="AX21" s="288"/>
      <c r="AY21" s="214"/>
      <c r="AZ21" s="214"/>
      <c r="BA21" s="214"/>
      <c r="BB21" s="214"/>
      <c r="BC21" s="215"/>
    </row>
    <row r="22" spans="1:55" ht="9" customHeight="1">
      <c r="A22" s="208" t="s">
        <v>53</v>
      </c>
      <c r="B22" s="209"/>
      <c r="C22" s="223" t="s">
        <v>54</v>
      </c>
      <c r="D22" s="289"/>
      <c r="E22" s="289"/>
      <c r="F22" s="289"/>
      <c r="G22" s="289"/>
      <c r="H22" s="290"/>
      <c r="I22" s="128">
        <f>M22-0.25</f>
        <v>3.125</v>
      </c>
      <c r="J22" s="270"/>
      <c r="K22" s="128">
        <f>O22-0.25</f>
        <v>3.25</v>
      </c>
      <c r="L22" s="270"/>
      <c r="M22" s="208">
        <f>O22-0.125</f>
        <v>3.375</v>
      </c>
      <c r="N22" s="271"/>
      <c r="O22" s="130">
        <v>3.5</v>
      </c>
      <c r="P22" s="131"/>
      <c r="Q22" s="208">
        <f>O22+0.25</f>
        <v>3.75</v>
      </c>
      <c r="R22" s="271"/>
      <c r="S22" s="208">
        <f>O22+0.5</f>
        <v>4</v>
      </c>
      <c r="T22" s="271"/>
      <c r="U22" s="208" t="s">
        <v>55</v>
      </c>
      <c r="V22" s="271"/>
      <c r="W22" s="272"/>
      <c r="X22" s="224"/>
      <c r="Y22" s="224"/>
      <c r="Z22" s="224"/>
      <c r="AA22" s="224"/>
      <c r="AB22" s="225"/>
      <c r="AD22" s="128" t="s">
        <v>53</v>
      </c>
      <c r="AE22" s="284"/>
      <c r="AF22" s="213" t="s">
        <v>54</v>
      </c>
      <c r="AG22" s="218"/>
      <c r="AH22" s="218"/>
      <c r="AI22" s="218"/>
      <c r="AJ22" s="218"/>
      <c r="AK22" s="219"/>
      <c r="AL22" s="128">
        <f>AP22-0.25</f>
        <v>2.75</v>
      </c>
      <c r="AM22" s="287"/>
      <c r="AN22" s="128">
        <f>AP22-0.125</f>
        <v>2.875</v>
      </c>
      <c r="AO22" s="270"/>
      <c r="AP22" s="130">
        <v>3</v>
      </c>
      <c r="AQ22" s="131"/>
      <c r="AR22" s="128">
        <f>AP22+0.25</f>
        <v>3.25</v>
      </c>
      <c r="AS22" s="270"/>
      <c r="AT22" s="128">
        <f>AP22+0.5</f>
        <v>3.5</v>
      </c>
      <c r="AU22" s="270"/>
      <c r="AV22" s="128" t="s">
        <v>55</v>
      </c>
      <c r="AW22" s="323"/>
      <c r="AX22" s="288"/>
      <c r="AY22" s="214"/>
      <c r="AZ22" s="214"/>
      <c r="BA22" s="214"/>
      <c r="BB22" s="214"/>
      <c r="BC22" s="215"/>
    </row>
    <row r="23" spans="1:55" ht="9" customHeight="1">
      <c r="A23" s="208" t="s">
        <v>56</v>
      </c>
      <c r="B23" s="209"/>
      <c r="C23" s="223" t="s">
        <v>57</v>
      </c>
      <c r="D23" s="289"/>
      <c r="E23" s="289"/>
      <c r="F23" s="289"/>
      <c r="G23" s="289"/>
      <c r="H23" s="290"/>
      <c r="I23" s="128">
        <f>M23-0.25</f>
        <v>0.125</v>
      </c>
      <c r="J23" s="270"/>
      <c r="K23" s="128">
        <f>O23-0.25</f>
        <v>0.25</v>
      </c>
      <c r="L23" s="270"/>
      <c r="M23" s="208">
        <f>O23-0.125</f>
        <v>0.375</v>
      </c>
      <c r="N23" s="271"/>
      <c r="O23" s="130">
        <v>0.5</v>
      </c>
      <c r="P23" s="131"/>
      <c r="Q23" s="208">
        <f>O23+0.25</f>
        <v>0.75</v>
      </c>
      <c r="R23" s="271"/>
      <c r="S23" s="208">
        <f>O23+0.5</f>
        <v>1</v>
      </c>
      <c r="T23" s="271"/>
      <c r="U23" s="208" t="s">
        <v>55</v>
      </c>
      <c r="V23" s="271"/>
      <c r="W23" s="272"/>
      <c r="X23" s="224"/>
      <c r="Y23" s="224"/>
      <c r="Z23" s="224"/>
      <c r="AA23" s="224"/>
      <c r="AB23" s="225"/>
      <c r="AD23" s="128" t="s">
        <v>56</v>
      </c>
      <c r="AE23" s="284"/>
      <c r="AF23" s="213" t="s">
        <v>57</v>
      </c>
      <c r="AG23" s="218"/>
      <c r="AH23" s="218"/>
      <c r="AI23" s="218"/>
      <c r="AJ23" s="218"/>
      <c r="AK23" s="219"/>
      <c r="AL23" s="128">
        <f>AP23-0.25</f>
        <v>0.25</v>
      </c>
      <c r="AM23" s="287"/>
      <c r="AN23" s="128">
        <f>AP23-0.125</f>
        <v>0.375</v>
      </c>
      <c r="AO23" s="270"/>
      <c r="AP23" s="130">
        <v>0.5</v>
      </c>
      <c r="AQ23" s="131"/>
      <c r="AR23" s="128">
        <f>AP23+0.25</f>
        <v>0.75</v>
      </c>
      <c r="AS23" s="270"/>
      <c r="AT23" s="128">
        <f>AP23+0.5</f>
        <v>1</v>
      </c>
      <c r="AU23" s="270"/>
      <c r="AV23" s="128" t="s">
        <v>55</v>
      </c>
      <c r="AW23" s="323"/>
      <c r="AX23" s="288"/>
      <c r="AY23" s="214"/>
      <c r="AZ23" s="214"/>
      <c r="BA23" s="214"/>
      <c r="BB23" s="214"/>
      <c r="BC23" s="215"/>
    </row>
    <row r="24" spans="1:55" ht="9" customHeight="1">
      <c r="A24" s="208" t="s">
        <v>58</v>
      </c>
      <c r="B24" s="209"/>
      <c r="C24" s="213" t="s">
        <v>59</v>
      </c>
      <c r="D24" s="218"/>
      <c r="E24" s="218"/>
      <c r="F24" s="218"/>
      <c r="G24" s="218"/>
      <c r="H24" s="219"/>
      <c r="I24" s="128">
        <f>M24-0.5</f>
        <v>8.25</v>
      </c>
      <c r="J24" s="270"/>
      <c r="K24" s="128">
        <f>O24-0.5</f>
        <v>8.5</v>
      </c>
      <c r="L24" s="270"/>
      <c r="M24" s="208">
        <f>O24-0.25</f>
        <v>8.75</v>
      </c>
      <c r="N24" s="271"/>
      <c r="O24" s="130">
        <v>9</v>
      </c>
      <c r="P24" s="131"/>
      <c r="Q24" s="208">
        <f>O24+0.25</f>
        <v>9.25</v>
      </c>
      <c r="R24" s="271"/>
      <c r="S24" s="208">
        <f>O24+0.5</f>
        <v>9.5</v>
      </c>
      <c r="T24" s="271"/>
      <c r="U24" s="208" t="s">
        <v>60</v>
      </c>
      <c r="V24" s="271"/>
      <c r="W24" s="272"/>
      <c r="X24" s="224"/>
      <c r="Y24" s="224"/>
      <c r="Z24" s="224"/>
      <c r="AA24" s="224"/>
      <c r="AB24" s="225"/>
      <c r="AD24" s="128" t="s">
        <v>58</v>
      </c>
      <c r="AE24" s="284"/>
      <c r="AF24" s="213" t="s">
        <v>89</v>
      </c>
      <c r="AG24" s="218"/>
      <c r="AH24" s="218"/>
      <c r="AI24" s="218"/>
      <c r="AJ24" s="218"/>
      <c r="AK24" s="219"/>
      <c r="AL24" s="128">
        <f>AP24-0.375</f>
        <v>7.625</v>
      </c>
      <c r="AM24" s="287"/>
      <c r="AN24" s="128">
        <f>AP24-0.25</f>
        <v>7.75</v>
      </c>
      <c r="AO24" s="270"/>
      <c r="AP24" s="130">
        <v>8</v>
      </c>
      <c r="AQ24" s="131"/>
      <c r="AR24" s="128">
        <f>AP24+0.25</f>
        <v>8.25</v>
      </c>
      <c r="AS24" s="270"/>
      <c r="AT24" s="128">
        <f>AP24+0.5</f>
        <v>8.5</v>
      </c>
      <c r="AU24" s="270"/>
      <c r="AV24" s="326" t="s">
        <v>133</v>
      </c>
      <c r="AW24" s="327"/>
      <c r="AX24" s="288"/>
      <c r="AY24" s="214"/>
      <c r="AZ24" s="214"/>
      <c r="BA24" s="214"/>
      <c r="BB24" s="214"/>
      <c r="BC24" s="215"/>
    </row>
    <row r="25" spans="1:55" ht="9" customHeight="1">
      <c r="A25" s="208">
        <v>12</v>
      </c>
      <c r="B25" s="209"/>
      <c r="C25" s="213" t="s">
        <v>61</v>
      </c>
      <c r="D25" s="218"/>
      <c r="E25" s="218"/>
      <c r="F25" s="218"/>
      <c r="G25" s="218"/>
      <c r="H25" s="219"/>
      <c r="I25" s="128">
        <f t="shared" ref="I25" si="7">M25-0</f>
        <v>0</v>
      </c>
      <c r="J25" s="284"/>
      <c r="K25" s="128">
        <f t="shared" ref="K25" si="8">O25-0</f>
        <v>0</v>
      </c>
      <c r="L25" s="284"/>
      <c r="M25" s="128">
        <f t="shared" ref="M25" si="9">O25-0</f>
        <v>0</v>
      </c>
      <c r="N25" s="284"/>
      <c r="O25" s="130">
        <v>0</v>
      </c>
      <c r="P25" s="131"/>
      <c r="Q25" s="128">
        <f t="shared" ref="Q25" si="10">O25+0</f>
        <v>0</v>
      </c>
      <c r="R25" s="284"/>
      <c r="S25" s="128">
        <f t="shared" ref="S25" si="11">O25+0</f>
        <v>0</v>
      </c>
      <c r="T25" s="284"/>
      <c r="U25" s="128" t="s">
        <v>44</v>
      </c>
      <c r="V25" s="284"/>
      <c r="W25" s="272"/>
      <c r="X25" s="292"/>
      <c r="Y25" s="292"/>
      <c r="Z25" s="292"/>
      <c r="AA25" s="292"/>
      <c r="AB25" s="293"/>
      <c r="AD25" s="128">
        <v>12</v>
      </c>
      <c r="AE25" s="284"/>
      <c r="AF25" s="213" t="s">
        <v>61</v>
      </c>
      <c r="AG25" s="218"/>
      <c r="AH25" s="218"/>
      <c r="AI25" s="218"/>
      <c r="AJ25" s="218"/>
      <c r="AK25" s="219"/>
      <c r="AL25" s="128">
        <f t="shared" ref="AL25" si="12">AP25-0</f>
        <v>0</v>
      </c>
      <c r="AM25" s="284"/>
      <c r="AN25" s="128">
        <f t="shared" ref="AN25" si="13">AP25-0</f>
        <v>0</v>
      </c>
      <c r="AO25" s="284"/>
      <c r="AP25" s="130">
        <v>0</v>
      </c>
      <c r="AQ25" s="131"/>
      <c r="AR25" s="128">
        <f t="shared" ref="AR25" si="14">AP25+0</f>
        <v>0</v>
      </c>
      <c r="AS25" s="284"/>
      <c r="AT25" s="128">
        <f t="shared" ref="AT25" si="15">AP25+0</f>
        <v>0</v>
      </c>
      <c r="AU25" s="284"/>
      <c r="AV25" s="329">
        <v>0</v>
      </c>
      <c r="AW25" s="330"/>
      <c r="AX25" s="288"/>
      <c r="AY25" s="324"/>
      <c r="AZ25" s="324"/>
      <c r="BA25" s="324"/>
      <c r="BB25" s="324"/>
      <c r="BC25" s="328"/>
    </row>
    <row r="26" spans="1:55" ht="9" customHeight="1">
      <c r="A26" s="128"/>
      <c r="B26" s="284"/>
      <c r="C26" s="213"/>
      <c r="D26" s="214"/>
      <c r="E26" s="214"/>
      <c r="F26" s="214"/>
      <c r="G26" s="214"/>
      <c r="H26" s="215"/>
      <c r="I26" s="128"/>
      <c r="J26" s="287"/>
      <c r="K26" s="128"/>
      <c r="L26" s="270"/>
      <c r="M26" s="128"/>
      <c r="N26" s="270"/>
      <c r="O26" s="130"/>
      <c r="P26" s="131"/>
      <c r="Q26" s="128"/>
      <c r="R26" s="270"/>
      <c r="S26" s="128"/>
      <c r="T26" s="270"/>
      <c r="U26" s="128"/>
      <c r="V26" s="270"/>
      <c r="W26" s="272"/>
      <c r="X26" s="224"/>
      <c r="Y26" s="224"/>
      <c r="Z26" s="224"/>
      <c r="AA26" s="224"/>
      <c r="AB26" s="225"/>
      <c r="AD26" s="128"/>
      <c r="AE26" s="284"/>
      <c r="AF26" s="213"/>
      <c r="AG26" s="214"/>
      <c r="AH26" s="214"/>
      <c r="AI26" s="214"/>
      <c r="AJ26" s="214"/>
      <c r="AK26" s="215"/>
      <c r="AL26" s="128"/>
      <c r="AM26" s="287"/>
      <c r="AN26" s="128"/>
      <c r="AO26" s="270"/>
      <c r="AP26" s="208"/>
      <c r="AQ26" s="227"/>
      <c r="AR26" s="128"/>
      <c r="AS26" s="270"/>
      <c r="AT26" s="128"/>
      <c r="AU26" s="270"/>
      <c r="AV26" s="128"/>
      <c r="AW26" s="323"/>
      <c r="AX26" s="288"/>
      <c r="AY26" s="214"/>
      <c r="AZ26" s="214"/>
      <c r="BA26" s="214"/>
      <c r="BB26" s="214"/>
      <c r="BC26" s="215"/>
    </row>
    <row r="27" spans="1:55" s="40" customFormat="1" ht="9" customHeight="1">
      <c r="A27" s="128" t="s">
        <v>93</v>
      </c>
      <c r="B27" s="284"/>
      <c r="C27" s="213" t="s">
        <v>63</v>
      </c>
      <c r="D27" s="214"/>
      <c r="E27" s="214"/>
      <c r="F27" s="214"/>
      <c r="G27" s="214"/>
      <c r="H27" s="215"/>
      <c r="I27" s="128">
        <f>O27-3</f>
        <v>33.5</v>
      </c>
      <c r="J27" s="270"/>
      <c r="K27" s="128">
        <f>O27-2</f>
        <v>34.5</v>
      </c>
      <c r="L27" s="270"/>
      <c r="M27" s="128">
        <f>O27-1</f>
        <v>35.5</v>
      </c>
      <c r="N27" s="270"/>
      <c r="O27" s="130">
        <v>36.5</v>
      </c>
      <c r="P27" s="131"/>
      <c r="Q27" s="128">
        <f>O27+1</f>
        <v>37.5</v>
      </c>
      <c r="R27" s="270"/>
      <c r="S27" s="128">
        <f>O27+1</f>
        <v>37.5</v>
      </c>
      <c r="T27" s="270"/>
      <c r="U27" s="128" t="s">
        <v>127</v>
      </c>
      <c r="V27" s="284"/>
      <c r="W27" s="288"/>
      <c r="X27" s="214"/>
      <c r="Y27" s="214"/>
      <c r="Z27" s="214"/>
      <c r="AA27" s="214"/>
      <c r="AB27" s="215"/>
      <c r="AD27" s="128" t="s">
        <v>93</v>
      </c>
      <c r="AE27" s="284"/>
      <c r="AF27" s="213" t="s">
        <v>63</v>
      </c>
      <c r="AG27" s="214"/>
      <c r="AH27" s="214"/>
      <c r="AI27" s="214"/>
      <c r="AJ27" s="214"/>
      <c r="AK27" s="215"/>
      <c r="AL27" s="128">
        <f>AP27-2</f>
        <v>31.5</v>
      </c>
      <c r="AM27" s="284"/>
      <c r="AN27" s="128">
        <f>AP27-1</f>
        <v>32.5</v>
      </c>
      <c r="AO27" s="284"/>
      <c r="AP27" s="208">
        <v>33.5</v>
      </c>
      <c r="AQ27" s="227"/>
      <c r="AR27" s="128">
        <f t="shared" ref="AR27" si="16">AP27+1</f>
        <v>34.5</v>
      </c>
      <c r="AS27" s="284"/>
      <c r="AT27" s="128">
        <f>AP27+2</f>
        <v>35.5</v>
      </c>
      <c r="AU27" s="284"/>
      <c r="AV27" s="128" t="s">
        <v>132</v>
      </c>
      <c r="AW27" s="284"/>
      <c r="AX27" s="288"/>
      <c r="AY27" s="214"/>
      <c r="AZ27" s="214"/>
      <c r="BA27" s="214"/>
      <c r="BB27" s="214"/>
      <c r="BC27" s="215"/>
    </row>
    <row r="28" spans="1:55" s="40" customFormat="1" ht="9" customHeight="1">
      <c r="A28" s="128" t="s">
        <v>90</v>
      </c>
      <c r="B28" s="284"/>
      <c r="C28" s="213" t="s">
        <v>91</v>
      </c>
      <c r="D28" s="214"/>
      <c r="E28" s="214"/>
      <c r="F28" s="214"/>
      <c r="G28" s="214"/>
      <c r="H28" s="215"/>
      <c r="I28" s="128">
        <f>K28-0.75</f>
        <v>17.5</v>
      </c>
      <c r="J28" s="284"/>
      <c r="K28" s="128">
        <f>M28-0.75</f>
        <v>18.25</v>
      </c>
      <c r="L28" s="284"/>
      <c r="M28" s="128">
        <f>O28-0.75</f>
        <v>19</v>
      </c>
      <c r="N28" s="284"/>
      <c r="O28" s="130">
        <v>19.75</v>
      </c>
      <c r="P28" s="131"/>
      <c r="Q28" s="128">
        <f>O28+1</f>
        <v>20.75</v>
      </c>
      <c r="R28" s="270"/>
      <c r="S28" s="128">
        <f>Q28+1</f>
        <v>21.75</v>
      </c>
      <c r="T28" s="270"/>
      <c r="U28" s="285" t="s">
        <v>66</v>
      </c>
      <c r="V28" s="286"/>
      <c r="W28" s="288"/>
      <c r="X28" s="214"/>
      <c r="Y28" s="214"/>
      <c r="Z28" s="214"/>
      <c r="AA28" s="214"/>
      <c r="AB28" s="215"/>
      <c r="AD28" s="128" t="s">
        <v>90</v>
      </c>
      <c r="AE28" s="284"/>
      <c r="AF28" s="213" t="s">
        <v>91</v>
      </c>
      <c r="AG28" s="214"/>
      <c r="AH28" s="214"/>
      <c r="AI28" s="214"/>
      <c r="AJ28" s="214"/>
      <c r="AK28" s="215"/>
      <c r="AL28" s="128">
        <f>AN28-0.5</f>
        <v>15.5</v>
      </c>
      <c r="AM28" s="284"/>
      <c r="AN28" s="128">
        <f>AP28-0.5</f>
        <v>16</v>
      </c>
      <c r="AO28" s="284"/>
      <c r="AP28" s="208">
        <v>16.5</v>
      </c>
      <c r="AQ28" s="227"/>
      <c r="AR28" s="128">
        <f>AP28+1</f>
        <v>17.5</v>
      </c>
      <c r="AS28" s="270"/>
      <c r="AT28" s="128">
        <f>AR28+1</f>
        <v>18.5</v>
      </c>
      <c r="AU28" s="270"/>
      <c r="AV28" s="285" t="s">
        <v>134</v>
      </c>
      <c r="AW28" s="286"/>
      <c r="AX28" s="288"/>
      <c r="AY28" s="214"/>
      <c r="AZ28" s="214"/>
      <c r="BA28" s="214"/>
      <c r="BB28" s="214"/>
      <c r="BC28" s="215"/>
    </row>
    <row r="29" spans="1:55" s="40" customFormat="1" ht="9" customHeight="1">
      <c r="A29" s="128" t="s">
        <v>64</v>
      </c>
      <c r="B29" s="284"/>
      <c r="C29" s="220" t="s">
        <v>92</v>
      </c>
      <c r="D29" s="221"/>
      <c r="E29" s="221"/>
      <c r="F29" s="221"/>
      <c r="G29" s="221"/>
      <c r="H29" s="222"/>
      <c r="I29" s="128">
        <f>K29-0.75</f>
        <v>14.5</v>
      </c>
      <c r="J29" s="284"/>
      <c r="K29" s="128">
        <f>M29-0.75</f>
        <v>15.25</v>
      </c>
      <c r="L29" s="284"/>
      <c r="M29" s="128">
        <f>O29-0.75</f>
        <v>16</v>
      </c>
      <c r="N29" s="284"/>
      <c r="O29" s="130">
        <v>16.75</v>
      </c>
      <c r="P29" s="131"/>
      <c r="Q29" s="128">
        <f>O29+1</f>
        <v>17.75</v>
      </c>
      <c r="R29" s="270"/>
      <c r="S29" s="128">
        <f>Q29+1</f>
        <v>18.75</v>
      </c>
      <c r="T29" s="270"/>
      <c r="U29" s="285" t="s">
        <v>66</v>
      </c>
      <c r="V29" s="286"/>
      <c r="W29" s="288"/>
      <c r="X29" s="214"/>
      <c r="Y29" s="214"/>
      <c r="Z29" s="214"/>
      <c r="AA29" s="214"/>
      <c r="AB29" s="215"/>
      <c r="AD29" s="128" t="s">
        <v>64</v>
      </c>
      <c r="AE29" s="284"/>
      <c r="AF29" s="220" t="s">
        <v>92</v>
      </c>
      <c r="AG29" s="221"/>
      <c r="AH29" s="221"/>
      <c r="AI29" s="221"/>
      <c r="AJ29" s="221"/>
      <c r="AK29" s="222"/>
      <c r="AL29" s="128">
        <f>AN29-0.5</f>
        <v>12.5</v>
      </c>
      <c r="AM29" s="284"/>
      <c r="AN29" s="128">
        <f>AP29-0.5</f>
        <v>13</v>
      </c>
      <c r="AO29" s="284"/>
      <c r="AP29" s="208">
        <v>13.5</v>
      </c>
      <c r="AQ29" s="227"/>
      <c r="AR29" s="128">
        <f>AP29+1</f>
        <v>14.5</v>
      </c>
      <c r="AS29" s="270"/>
      <c r="AT29" s="128">
        <f>AR29+1</f>
        <v>15.5</v>
      </c>
      <c r="AU29" s="270"/>
      <c r="AV29" s="285" t="s">
        <v>134</v>
      </c>
      <c r="AW29" s="286"/>
      <c r="AX29" s="288"/>
      <c r="AY29" s="214"/>
      <c r="AZ29" s="214"/>
      <c r="BA29" s="214"/>
      <c r="BB29" s="214"/>
      <c r="BC29" s="215"/>
    </row>
    <row r="30" spans="1:55" s="40" customFormat="1" ht="9" customHeight="1">
      <c r="A30" s="128" t="s">
        <v>65</v>
      </c>
      <c r="B30" s="284"/>
      <c r="C30" s="220" t="s">
        <v>94</v>
      </c>
      <c r="D30" s="221"/>
      <c r="E30" s="221"/>
      <c r="F30" s="221"/>
      <c r="G30" s="221"/>
      <c r="H30" s="222"/>
      <c r="I30" s="128">
        <f>K30-0.5</f>
        <v>12</v>
      </c>
      <c r="J30" s="284"/>
      <c r="K30" s="128">
        <f>M30-0.5</f>
        <v>12.5</v>
      </c>
      <c r="L30" s="284"/>
      <c r="M30" s="128">
        <f>O30-0.5</f>
        <v>13</v>
      </c>
      <c r="N30" s="284"/>
      <c r="O30" s="130">
        <v>13.5</v>
      </c>
      <c r="P30" s="131"/>
      <c r="Q30" s="128">
        <f>O30+0.75</f>
        <v>14.25</v>
      </c>
      <c r="R30" s="270"/>
      <c r="S30" s="128">
        <f>Q30+0.75</f>
        <v>15</v>
      </c>
      <c r="T30" s="270"/>
      <c r="U30" s="285" t="s">
        <v>110</v>
      </c>
      <c r="V30" s="286"/>
      <c r="W30" s="288"/>
      <c r="X30" s="214"/>
      <c r="Y30" s="214"/>
      <c r="Z30" s="214"/>
      <c r="AA30" s="214"/>
      <c r="AB30" s="215"/>
      <c r="AD30" s="128" t="s">
        <v>65</v>
      </c>
      <c r="AE30" s="284"/>
      <c r="AF30" s="220" t="s">
        <v>135</v>
      </c>
      <c r="AG30" s="221"/>
      <c r="AH30" s="221"/>
      <c r="AI30" s="221"/>
      <c r="AJ30" s="221"/>
      <c r="AK30" s="222"/>
      <c r="AL30" s="128">
        <f>AN30-0.5</f>
        <v>9.5</v>
      </c>
      <c r="AM30" s="284"/>
      <c r="AN30" s="128">
        <f>AP30-0.5</f>
        <v>10</v>
      </c>
      <c r="AO30" s="284"/>
      <c r="AP30" s="208">
        <v>10.5</v>
      </c>
      <c r="AQ30" s="227"/>
      <c r="AR30" s="128">
        <f>AP30+0.5</f>
        <v>11</v>
      </c>
      <c r="AS30" s="270"/>
      <c r="AT30" s="128">
        <f>AR30+0.5</f>
        <v>11.5</v>
      </c>
      <c r="AU30" s="270"/>
      <c r="AV30" s="285" t="s">
        <v>71</v>
      </c>
      <c r="AW30" s="286"/>
      <c r="AX30" s="288"/>
      <c r="AY30" s="214"/>
      <c r="AZ30" s="214"/>
      <c r="BA30" s="214"/>
      <c r="BB30" s="214"/>
      <c r="BC30" s="215"/>
    </row>
    <row r="31" spans="1:55" s="40" customFormat="1" ht="9" customHeight="1">
      <c r="A31" s="128" t="s">
        <v>67</v>
      </c>
      <c r="B31" s="284"/>
      <c r="C31" s="213" t="s">
        <v>95</v>
      </c>
      <c r="D31" s="214"/>
      <c r="E31" s="214"/>
      <c r="F31" s="214"/>
      <c r="G31" s="214"/>
      <c r="H31" s="215"/>
      <c r="I31" s="128">
        <f>M31-0.5</f>
        <v>7.5</v>
      </c>
      <c r="J31" s="270"/>
      <c r="K31" s="128">
        <f>O31-0.5</f>
        <v>7.75</v>
      </c>
      <c r="L31" s="270"/>
      <c r="M31" s="128">
        <f>O31-0.25</f>
        <v>8</v>
      </c>
      <c r="N31" s="270"/>
      <c r="O31" s="130">
        <v>8.25</v>
      </c>
      <c r="P31" s="131"/>
      <c r="Q31" s="128">
        <f>O31+0.25</f>
        <v>8.5</v>
      </c>
      <c r="R31" s="270"/>
      <c r="S31" s="128">
        <f t="shared" ref="S31" si="17">O31+0.75</f>
        <v>9</v>
      </c>
      <c r="T31" s="270"/>
      <c r="U31" s="128" t="s">
        <v>125</v>
      </c>
      <c r="V31" s="270"/>
      <c r="W31" s="288"/>
      <c r="X31" s="214"/>
      <c r="Y31" s="214"/>
      <c r="Z31" s="214"/>
      <c r="AA31" s="214"/>
      <c r="AB31" s="215"/>
      <c r="AD31" s="128" t="s">
        <v>67</v>
      </c>
      <c r="AE31" s="284"/>
      <c r="AF31" s="213" t="s">
        <v>95</v>
      </c>
      <c r="AG31" s="214"/>
      <c r="AH31" s="214"/>
      <c r="AI31" s="214"/>
      <c r="AJ31" s="214"/>
      <c r="AK31" s="215"/>
      <c r="AL31" s="128">
        <f>AP31-0.5</f>
        <v>6.5</v>
      </c>
      <c r="AM31" s="287"/>
      <c r="AN31" s="128">
        <f>AP31-0.25</f>
        <v>6.75</v>
      </c>
      <c r="AO31" s="270"/>
      <c r="AP31" s="208">
        <v>7</v>
      </c>
      <c r="AQ31" s="227"/>
      <c r="AR31" s="128">
        <f>AP31+0.25</f>
        <v>7.25</v>
      </c>
      <c r="AS31" s="270"/>
      <c r="AT31" s="128">
        <f>AP31+0.5</f>
        <v>7.5</v>
      </c>
      <c r="AU31" s="270"/>
      <c r="AV31" s="128" t="s">
        <v>60</v>
      </c>
      <c r="AW31" s="323"/>
      <c r="AX31" s="288"/>
      <c r="AY31" s="214"/>
      <c r="AZ31" s="214"/>
      <c r="BA31" s="214"/>
      <c r="BB31" s="214"/>
      <c r="BC31" s="215"/>
    </row>
    <row r="32" spans="1:55" s="40" customFormat="1" ht="9" customHeight="1">
      <c r="A32" s="128" t="s">
        <v>68</v>
      </c>
      <c r="B32" s="284"/>
      <c r="C32" s="213" t="s">
        <v>62</v>
      </c>
      <c r="D32" s="214"/>
      <c r="E32" s="214"/>
      <c r="F32" s="214"/>
      <c r="G32" s="214"/>
      <c r="H32" s="215"/>
      <c r="I32" s="128">
        <f>M32-0</f>
        <v>3</v>
      </c>
      <c r="J32" s="270"/>
      <c r="K32" s="128">
        <f>O32-0</f>
        <v>3</v>
      </c>
      <c r="L32" s="270"/>
      <c r="M32" s="128">
        <f>O32-0</f>
        <v>3</v>
      </c>
      <c r="N32" s="270"/>
      <c r="O32" s="130">
        <v>3</v>
      </c>
      <c r="P32" s="131"/>
      <c r="Q32" s="128">
        <f>O32+0</f>
        <v>3</v>
      </c>
      <c r="R32" s="270"/>
      <c r="S32" s="128">
        <f>O32+0</f>
        <v>3</v>
      </c>
      <c r="T32" s="270"/>
      <c r="U32" s="128" t="s">
        <v>44</v>
      </c>
      <c r="V32" s="270"/>
      <c r="W32" s="288"/>
      <c r="X32" s="214"/>
      <c r="Y32" s="214"/>
      <c r="Z32" s="214"/>
      <c r="AA32" s="214"/>
      <c r="AB32" s="215"/>
      <c r="AD32" s="128" t="s">
        <v>68</v>
      </c>
      <c r="AE32" s="284"/>
      <c r="AF32" s="213" t="s">
        <v>62</v>
      </c>
      <c r="AG32" s="214"/>
      <c r="AH32" s="214"/>
      <c r="AI32" s="214"/>
      <c r="AJ32" s="214"/>
      <c r="AK32" s="215"/>
      <c r="AL32" s="128">
        <f>AP32-0</f>
        <v>3</v>
      </c>
      <c r="AM32" s="287"/>
      <c r="AN32" s="128">
        <f>AP32-0</f>
        <v>3</v>
      </c>
      <c r="AO32" s="270"/>
      <c r="AP32" s="208">
        <v>3</v>
      </c>
      <c r="AQ32" s="227"/>
      <c r="AR32" s="128">
        <f>AP32+0</f>
        <v>3</v>
      </c>
      <c r="AS32" s="270"/>
      <c r="AT32" s="128">
        <f>AP32+0</f>
        <v>3</v>
      </c>
      <c r="AU32" s="270"/>
      <c r="AV32" s="329">
        <v>0</v>
      </c>
      <c r="AW32" s="330"/>
      <c r="AX32" s="288"/>
      <c r="AY32" s="214"/>
      <c r="AZ32" s="214"/>
      <c r="BA32" s="214"/>
      <c r="BB32" s="214"/>
      <c r="BC32" s="215"/>
    </row>
    <row r="33" spans="1:55" ht="9" customHeight="1">
      <c r="A33" s="128"/>
      <c r="B33" s="284"/>
      <c r="C33" s="213"/>
      <c r="D33" s="214"/>
      <c r="E33" s="214"/>
      <c r="F33" s="214"/>
      <c r="G33" s="214"/>
      <c r="H33" s="215"/>
      <c r="I33" s="128"/>
      <c r="J33" s="287"/>
      <c r="K33" s="128"/>
      <c r="L33" s="270"/>
      <c r="M33" s="128"/>
      <c r="N33" s="270"/>
      <c r="O33" s="130"/>
      <c r="P33" s="131"/>
      <c r="Q33" s="128"/>
      <c r="R33" s="270"/>
      <c r="S33" s="128"/>
      <c r="T33" s="270"/>
      <c r="U33" s="128"/>
      <c r="V33" s="270"/>
      <c r="W33" s="272"/>
      <c r="X33" s="224"/>
      <c r="Y33" s="224"/>
      <c r="Z33" s="224"/>
      <c r="AA33" s="224"/>
      <c r="AB33" s="225"/>
      <c r="AD33" s="128"/>
      <c r="AE33" s="284"/>
      <c r="AF33" s="213"/>
      <c r="AG33" s="214"/>
      <c r="AH33" s="214"/>
      <c r="AI33" s="214"/>
      <c r="AJ33" s="214"/>
      <c r="AK33" s="215"/>
      <c r="AL33" s="128"/>
      <c r="AM33" s="287"/>
      <c r="AN33" s="128"/>
      <c r="AO33" s="270"/>
      <c r="AP33" s="208"/>
      <c r="AQ33" s="227"/>
      <c r="AR33" s="128"/>
      <c r="AS33" s="270"/>
      <c r="AT33" s="128"/>
      <c r="AU33" s="270"/>
      <c r="AV33" s="128"/>
      <c r="AW33" s="323"/>
      <c r="AX33" s="288"/>
      <c r="AY33" s="214"/>
      <c r="AZ33" s="214"/>
      <c r="BA33" s="214"/>
      <c r="BB33" s="214"/>
      <c r="BC33" s="215"/>
    </row>
    <row r="34" spans="1:55" ht="9" customHeight="1">
      <c r="A34" s="208">
        <v>23</v>
      </c>
      <c r="B34" s="209"/>
      <c r="C34" s="213" t="s">
        <v>69</v>
      </c>
      <c r="D34" s="214"/>
      <c r="E34" s="214"/>
      <c r="F34" s="214"/>
      <c r="G34" s="214"/>
      <c r="H34" s="215"/>
      <c r="I34" s="208">
        <f>K34-0.375</f>
        <v>20.625</v>
      </c>
      <c r="J34" s="271"/>
      <c r="K34" s="208">
        <f>M34-0.375</f>
        <v>21</v>
      </c>
      <c r="L34" s="271"/>
      <c r="M34" s="208">
        <f>O34-0.375</f>
        <v>21.375</v>
      </c>
      <c r="N34" s="271"/>
      <c r="O34" s="130">
        <v>21.75</v>
      </c>
      <c r="P34" s="131"/>
      <c r="Q34" s="208">
        <f>O34+0.375</f>
        <v>22.125</v>
      </c>
      <c r="R34" s="271"/>
      <c r="S34" s="208">
        <f>Q34+0.375</f>
        <v>22.5</v>
      </c>
      <c r="T34" s="271"/>
      <c r="U34" s="208" t="s">
        <v>70</v>
      </c>
      <c r="V34" s="271"/>
      <c r="W34" s="272"/>
      <c r="X34" s="224"/>
      <c r="Y34" s="224"/>
      <c r="Z34" s="224"/>
      <c r="AA34" s="224"/>
      <c r="AB34" s="225"/>
      <c r="AD34" s="128">
        <v>23</v>
      </c>
      <c r="AE34" s="284"/>
      <c r="AF34" s="213" t="s">
        <v>69</v>
      </c>
      <c r="AG34" s="214"/>
      <c r="AH34" s="214"/>
      <c r="AI34" s="214"/>
      <c r="AJ34" s="214"/>
      <c r="AK34" s="215"/>
      <c r="AL34" s="128">
        <f>AN34-0.375</f>
        <v>18.25</v>
      </c>
      <c r="AM34" s="270"/>
      <c r="AN34" s="128">
        <f>AP34-0.375</f>
        <v>18.625</v>
      </c>
      <c r="AO34" s="270"/>
      <c r="AP34" s="208">
        <v>19</v>
      </c>
      <c r="AQ34" s="227"/>
      <c r="AR34" s="128">
        <f>AP34+0.375</f>
        <v>19.375</v>
      </c>
      <c r="AS34" s="270"/>
      <c r="AT34" s="128">
        <f>AR34+0.375</f>
        <v>19.75</v>
      </c>
      <c r="AU34" s="270"/>
      <c r="AV34" s="128" t="s">
        <v>70</v>
      </c>
      <c r="AW34" s="323"/>
      <c r="AX34" s="288"/>
      <c r="AY34" s="214"/>
      <c r="AZ34" s="214"/>
      <c r="BA34" s="214"/>
      <c r="BB34" s="214"/>
      <c r="BC34" s="215"/>
    </row>
    <row r="35" spans="1:55" ht="9" customHeight="1">
      <c r="A35" s="208">
        <v>24</v>
      </c>
      <c r="B35" s="209"/>
      <c r="C35" s="213" t="s">
        <v>96</v>
      </c>
      <c r="D35" s="214"/>
      <c r="E35" s="214"/>
      <c r="F35" s="214"/>
      <c r="G35" s="214"/>
      <c r="H35" s="215"/>
      <c r="I35" s="128">
        <f>M35-1</f>
        <v>20</v>
      </c>
      <c r="J35" s="270"/>
      <c r="K35" s="128">
        <f>O35-1</f>
        <v>20.5</v>
      </c>
      <c r="L35" s="270"/>
      <c r="M35" s="208">
        <f>O35-0.5</f>
        <v>21</v>
      </c>
      <c r="N35" s="271"/>
      <c r="O35" s="130">
        <v>21.5</v>
      </c>
      <c r="P35" s="131"/>
      <c r="Q35" s="208">
        <f>O35+0.5</f>
        <v>22</v>
      </c>
      <c r="R35" s="271"/>
      <c r="S35" s="208">
        <f>O35+1</f>
        <v>22.5</v>
      </c>
      <c r="T35" s="271"/>
      <c r="U35" s="208" t="s">
        <v>71</v>
      </c>
      <c r="V35" s="271"/>
      <c r="W35" s="272"/>
      <c r="X35" s="224"/>
      <c r="Y35" s="224"/>
      <c r="Z35" s="224"/>
      <c r="AA35" s="224"/>
      <c r="AB35" s="225"/>
      <c r="AD35" s="128">
        <v>24</v>
      </c>
      <c r="AE35" s="284"/>
      <c r="AF35" s="213" t="s">
        <v>96</v>
      </c>
      <c r="AG35" s="214"/>
      <c r="AH35" s="214"/>
      <c r="AI35" s="214"/>
      <c r="AJ35" s="214"/>
      <c r="AK35" s="215"/>
      <c r="AL35" s="128">
        <f>AP35-1</f>
        <v>19</v>
      </c>
      <c r="AM35" s="287"/>
      <c r="AN35" s="128">
        <f>AP35-0.5</f>
        <v>19.5</v>
      </c>
      <c r="AO35" s="270"/>
      <c r="AP35" s="208">
        <v>20</v>
      </c>
      <c r="AQ35" s="227"/>
      <c r="AR35" s="128">
        <f>AP35+0.5</f>
        <v>20.5</v>
      </c>
      <c r="AS35" s="270"/>
      <c r="AT35" s="128">
        <f>AP35+1</f>
        <v>21</v>
      </c>
      <c r="AU35" s="270"/>
      <c r="AV35" s="128" t="s">
        <v>71</v>
      </c>
      <c r="AW35" s="323"/>
      <c r="AX35" s="288"/>
      <c r="AY35" s="214"/>
      <c r="AZ35" s="214"/>
      <c r="BA35" s="214"/>
      <c r="BB35" s="214"/>
      <c r="BC35" s="215"/>
    </row>
    <row r="36" spans="1:55" ht="9" customHeight="1">
      <c r="A36" s="208" t="s">
        <v>97</v>
      </c>
      <c r="B36" s="209"/>
      <c r="C36" s="213" t="s">
        <v>98</v>
      </c>
      <c r="D36" s="214"/>
      <c r="E36" s="214"/>
      <c r="F36" s="214"/>
      <c r="G36" s="214"/>
      <c r="H36" s="215"/>
      <c r="I36" s="128">
        <f>M36-0.5</f>
        <v>13.5</v>
      </c>
      <c r="J36" s="270"/>
      <c r="K36" s="128">
        <f>O36-0.5</f>
        <v>13.75</v>
      </c>
      <c r="L36" s="270"/>
      <c r="M36" s="208">
        <f>O36-0.25</f>
        <v>14</v>
      </c>
      <c r="N36" s="271"/>
      <c r="O36" s="130">
        <v>14.25</v>
      </c>
      <c r="P36" s="131"/>
      <c r="Q36" s="208">
        <f>O36+0.25</f>
        <v>14.5</v>
      </c>
      <c r="R36" s="271"/>
      <c r="S36" s="208">
        <f>O36+0.5</f>
        <v>14.75</v>
      </c>
      <c r="T36" s="271"/>
      <c r="U36" s="208" t="s">
        <v>60</v>
      </c>
      <c r="V36" s="271"/>
      <c r="W36" s="272"/>
      <c r="X36" s="224"/>
      <c r="Y36" s="224"/>
      <c r="Z36" s="224"/>
      <c r="AA36" s="224"/>
      <c r="AB36" s="225"/>
      <c r="AD36" s="128" t="s">
        <v>97</v>
      </c>
      <c r="AE36" s="284"/>
      <c r="AF36" s="213" t="s">
        <v>98</v>
      </c>
      <c r="AG36" s="214"/>
      <c r="AH36" s="214"/>
      <c r="AI36" s="214"/>
      <c r="AJ36" s="214"/>
      <c r="AK36" s="215"/>
      <c r="AL36" s="128">
        <f>AP36-0.5</f>
        <v>12.25</v>
      </c>
      <c r="AM36" s="287"/>
      <c r="AN36" s="128">
        <f>AP36-0.25</f>
        <v>12.5</v>
      </c>
      <c r="AO36" s="270"/>
      <c r="AP36" s="208">
        <v>12.75</v>
      </c>
      <c r="AQ36" s="227"/>
      <c r="AR36" s="128">
        <f>AP36+0.25</f>
        <v>13</v>
      </c>
      <c r="AS36" s="270"/>
      <c r="AT36" s="128">
        <f>AP36+0.5</f>
        <v>13.25</v>
      </c>
      <c r="AU36" s="270"/>
      <c r="AV36" s="128" t="s">
        <v>60</v>
      </c>
      <c r="AW36" s="323"/>
      <c r="AX36" s="288"/>
      <c r="AY36" s="214"/>
      <c r="AZ36" s="214"/>
      <c r="BA36" s="214"/>
      <c r="BB36" s="214"/>
      <c r="BC36" s="215"/>
    </row>
    <row r="37" spans="1:55" ht="9" customHeight="1">
      <c r="A37" s="128"/>
      <c r="B37" s="284"/>
      <c r="C37" s="213"/>
      <c r="D37" s="214"/>
      <c r="E37" s="214"/>
      <c r="F37" s="214"/>
      <c r="G37" s="214"/>
      <c r="H37" s="215"/>
      <c r="I37" s="128"/>
      <c r="J37" s="287"/>
      <c r="K37" s="128"/>
      <c r="L37" s="270"/>
      <c r="M37" s="208"/>
      <c r="N37" s="271"/>
      <c r="O37" s="130"/>
      <c r="P37" s="131"/>
      <c r="Q37" s="208"/>
      <c r="R37" s="271"/>
      <c r="S37" s="208"/>
      <c r="T37" s="271"/>
      <c r="U37" s="208"/>
      <c r="V37" s="271"/>
      <c r="W37" s="272"/>
      <c r="X37" s="224"/>
      <c r="Y37" s="224"/>
      <c r="Z37" s="224"/>
      <c r="AA37" s="224"/>
      <c r="AB37" s="225"/>
      <c r="AD37" s="128"/>
      <c r="AE37" s="284"/>
      <c r="AF37" s="213"/>
      <c r="AG37" s="214"/>
      <c r="AH37" s="214"/>
      <c r="AI37" s="214"/>
      <c r="AJ37" s="214"/>
      <c r="AK37" s="215"/>
      <c r="AL37" s="128"/>
      <c r="AM37" s="287"/>
      <c r="AN37" s="128"/>
      <c r="AO37" s="270"/>
      <c r="AP37" s="208"/>
      <c r="AQ37" s="227"/>
      <c r="AR37" s="128"/>
      <c r="AS37" s="270"/>
      <c r="AT37" s="128"/>
      <c r="AU37" s="270"/>
      <c r="AV37" s="128"/>
      <c r="AW37" s="323"/>
      <c r="AX37" s="288"/>
      <c r="AY37" s="214"/>
      <c r="AZ37" s="214"/>
      <c r="BA37" s="214"/>
      <c r="BB37" s="214"/>
      <c r="BC37" s="215"/>
    </row>
    <row r="38" spans="1:55" s="40" customFormat="1" ht="9" customHeight="1">
      <c r="A38" s="128" t="s">
        <v>99</v>
      </c>
      <c r="B38" s="284"/>
      <c r="C38" s="213" t="s">
        <v>72</v>
      </c>
      <c r="D38" s="214"/>
      <c r="E38" s="214"/>
      <c r="F38" s="214"/>
      <c r="G38" s="214"/>
      <c r="H38" s="215"/>
      <c r="I38" s="128">
        <f>O38-3</f>
        <v>22.5</v>
      </c>
      <c r="J38" s="270"/>
      <c r="K38" s="128">
        <f>O38-2</f>
        <v>23.5</v>
      </c>
      <c r="L38" s="270"/>
      <c r="M38" s="128">
        <f>O38-1</f>
        <v>24.5</v>
      </c>
      <c r="N38" s="270"/>
      <c r="O38" s="130">
        <f>O18-0.25</f>
        <v>25.5</v>
      </c>
      <c r="P38" s="131"/>
      <c r="Q38" s="128">
        <f>O38+1</f>
        <v>26.5</v>
      </c>
      <c r="R38" s="270"/>
      <c r="S38" s="128">
        <f>O38+1</f>
        <v>26.5</v>
      </c>
      <c r="T38" s="270"/>
      <c r="U38" s="128" t="s">
        <v>127</v>
      </c>
      <c r="V38" s="284"/>
      <c r="W38" s="288"/>
      <c r="X38" s="214"/>
      <c r="Y38" s="214"/>
      <c r="Z38" s="214"/>
      <c r="AA38" s="214"/>
      <c r="AB38" s="215"/>
      <c r="AD38" s="128" t="s">
        <v>99</v>
      </c>
      <c r="AE38" s="284"/>
      <c r="AF38" s="213" t="s">
        <v>72</v>
      </c>
      <c r="AG38" s="214"/>
      <c r="AH38" s="214"/>
      <c r="AI38" s="214"/>
      <c r="AJ38" s="214"/>
      <c r="AK38" s="215"/>
      <c r="AL38" s="128">
        <f>AP38-2</f>
        <v>21.25</v>
      </c>
      <c r="AM38" s="284"/>
      <c r="AN38" s="128">
        <f>AP38-1</f>
        <v>22.25</v>
      </c>
      <c r="AO38" s="284"/>
      <c r="AP38" s="208">
        <f>AP18-0.25</f>
        <v>23.25</v>
      </c>
      <c r="AQ38" s="227"/>
      <c r="AR38" s="128">
        <f t="shared" ref="AR38" si="18">AP38+1</f>
        <v>24.25</v>
      </c>
      <c r="AS38" s="284"/>
      <c r="AT38" s="128">
        <f>AP38+2</f>
        <v>25.25</v>
      </c>
      <c r="AU38" s="284"/>
      <c r="AV38" s="128" t="s">
        <v>132</v>
      </c>
      <c r="AW38" s="284"/>
      <c r="AX38" s="288"/>
      <c r="AY38" s="214"/>
      <c r="AZ38" s="214"/>
      <c r="BA38" s="214"/>
      <c r="BB38" s="214"/>
      <c r="BC38" s="215"/>
    </row>
    <row r="39" spans="1:55" ht="9" customHeight="1">
      <c r="AD39" s="128"/>
      <c r="AE39" s="284"/>
      <c r="AF39" s="213"/>
      <c r="AG39" s="214"/>
      <c r="AH39" s="214"/>
      <c r="AI39" s="214"/>
      <c r="AJ39" s="214"/>
      <c r="AK39" s="215"/>
      <c r="AL39" s="128"/>
      <c r="AM39" s="270"/>
      <c r="AN39" s="128"/>
      <c r="AO39" s="270"/>
      <c r="AP39" s="128"/>
      <c r="AQ39" s="270"/>
      <c r="AR39" s="128"/>
      <c r="AS39" s="270"/>
      <c r="AT39" s="128"/>
      <c r="AU39" s="270"/>
      <c r="AV39" s="128"/>
      <c r="AW39" s="270"/>
      <c r="AX39" s="288"/>
      <c r="AY39" s="214"/>
      <c r="AZ39" s="214"/>
      <c r="BA39" s="214"/>
      <c r="BB39" s="214"/>
      <c r="BC39" s="215"/>
    </row>
  </sheetData>
  <mergeCells count="591">
    <mergeCell ref="AX39:BC39"/>
    <mergeCell ref="AD9:BC9"/>
    <mergeCell ref="AD8:BC8"/>
    <mergeCell ref="AD39:AE39"/>
    <mergeCell ref="AF39:AK39"/>
    <mergeCell ref="AL39:AM39"/>
    <mergeCell ref="AN39:AO39"/>
    <mergeCell ref="AP39:AQ39"/>
    <mergeCell ref="AR39:AS39"/>
    <mergeCell ref="AT39:AU39"/>
    <mergeCell ref="AV39:AW39"/>
    <mergeCell ref="AD38:AE38"/>
    <mergeCell ref="AF38:AK38"/>
    <mergeCell ref="AL38:AM38"/>
    <mergeCell ref="AN38:AO38"/>
    <mergeCell ref="AP38:AQ38"/>
    <mergeCell ref="AR38:AS38"/>
    <mergeCell ref="AT38:AU38"/>
    <mergeCell ref="AV38:AW38"/>
    <mergeCell ref="AX38:BC38"/>
    <mergeCell ref="AX37:BC37"/>
    <mergeCell ref="AD37:AE37"/>
    <mergeCell ref="AF37:AK37"/>
    <mergeCell ref="AL37:AM37"/>
    <mergeCell ref="AN37:AO37"/>
    <mergeCell ref="AP37:AQ37"/>
    <mergeCell ref="AR37:AS37"/>
    <mergeCell ref="AT37:AU37"/>
    <mergeCell ref="AV37:AW37"/>
    <mergeCell ref="AX36:BC36"/>
    <mergeCell ref="AD36:AE36"/>
    <mergeCell ref="AF36:AK36"/>
    <mergeCell ref="AL36:AM36"/>
    <mergeCell ref="AN36:AO36"/>
    <mergeCell ref="AP36:AQ36"/>
    <mergeCell ref="AR36:AS36"/>
    <mergeCell ref="AT36:AU36"/>
    <mergeCell ref="AV36:AW36"/>
    <mergeCell ref="AX34:BC34"/>
    <mergeCell ref="AD35:AE35"/>
    <mergeCell ref="AF35:AK35"/>
    <mergeCell ref="AL35:AM35"/>
    <mergeCell ref="AN35:AO35"/>
    <mergeCell ref="AP35:AQ35"/>
    <mergeCell ref="AR35:AS35"/>
    <mergeCell ref="AT35:AU35"/>
    <mergeCell ref="AV35:AW35"/>
    <mergeCell ref="AX35:BC35"/>
    <mergeCell ref="AD34:AE34"/>
    <mergeCell ref="AF34:AK34"/>
    <mergeCell ref="AL34:AM34"/>
    <mergeCell ref="AN34:AO34"/>
    <mergeCell ref="AP34:AQ34"/>
    <mergeCell ref="AR34:AS34"/>
    <mergeCell ref="AT34:AU34"/>
    <mergeCell ref="AV34:AW34"/>
    <mergeCell ref="AD33:AE33"/>
    <mergeCell ref="AF33:AK33"/>
    <mergeCell ref="AL33:AM33"/>
    <mergeCell ref="AN33:AO33"/>
    <mergeCell ref="AP33:AQ33"/>
    <mergeCell ref="AR33:AS33"/>
    <mergeCell ref="AT33:AU33"/>
    <mergeCell ref="AV33:AW33"/>
    <mergeCell ref="AX33:BC33"/>
    <mergeCell ref="AX32:BC32"/>
    <mergeCell ref="AD32:AE32"/>
    <mergeCell ref="AF32:AK32"/>
    <mergeCell ref="AL32:AM32"/>
    <mergeCell ref="AN32:AO32"/>
    <mergeCell ref="AP32:AQ32"/>
    <mergeCell ref="AR32:AS32"/>
    <mergeCell ref="AT32:AU32"/>
    <mergeCell ref="AV32:AW32"/>
    <mergeCell ref="AX30:BC30"/>
    <mergeCell ref="AD31:AE31"/>
    <mergeCell ref="AF31:AK31"/>
    <mergeCell ref="AL31:AM31"/>
    <mergeCell ref="AN31:AO31"/>
    <mergeCell ref="AP31:AQ31"/>
    <mergeCell ref="AR31:AS31"/>
    <mergeCell ref="AT31:AU31"/>
    <mergeCell ref="AV31:AW31"/>
    <mergeCell ref="AX31:BC31"/>
    <mergeCell ref="AD30:AE30"/>
    <mergeCell ref="AF30:AK30"/>
    <mergeCell ref="AL30:AM30"/>
    <mergeCell ref="AN30:AO30"/>
    <mergeCell ref="AP30:AQ30"/>
    <mergeCell ref="AR30:AS30"/>
    <mergeCell ref="AT30:AU30"/>
    <mergeCell ref="AV30:AW30"/>
    <mergeCell ref="AD29:AE29"/>
    <mergeCell ref="AF29:AK29"/>
    <mergeCell ref="AL29:AM29"/>
    <mergeCell ref="AN29:AO29"/>
    <mergeCell ref="AP29:AQ29"/>
    <mergeCell ref="AR29:AS29"/>
    <mergeCell ref="AT29:AU29"/>
    <mergeCell ref="AV29:AW29"/>
    <mergeCell ref="AX29:BC29"/>
    <mergeCell ref="AX28:BC28"/>
    <mergeCell ref="AD28:AE28"/>
    <mergeCell ref="AF28:AK28"/>
    <mergeCell ref="AL28:AM28"/>
    <mergeCell ref="AN28:AO28"/>
    <mergeCell ref="AP28:AQ28"/>
    <mergeCell ref="AR28:AS28"/>
    <mergeCell ref="AT28:AU28"/>
    <mergeCell ref="AV28:AW28"/>
    <mergeCell ref="AD27:AE27"/>
    <mergeCell ref="AF27:AK27"/>
    <mergeCell ref="AL27:AM27"/>
    <mergeCell ref="AN27:AO27"/>
    <mergeCell ref="AP27:AQ27"/>
    <mergeCell ref="AR27:AS27"/>
    <mergeCell ref="AT27:AU27"/>
    <mergeCell ref="AV27:AW27"/>
    <mergeCell ref="AX27:BC27"/>
    <mergeCell ref="AD26:AE26"/>
    <mergeCell ref="AF26:AK26"/>
    <mergeCell ref="AL26:AM26"/>
    <mergeCell ref="AN26:AO26"/>
    <mergeCell ref="AP26:AQ26"/>
    <mergeCell ref="AR26:AS26"/>
    <mergeCell ref="AT26:AU26"/>
    <mergeCell ref="AV26:AW26"/>
    <mergeCell ref="AX26:BC26"/>
    <mergeCell ref="AX25:BC25"/>
    <mergeCell ref="AD25:AE25"/>
    <mergeCell ref="AF25:AK25"/>
    <mergeCell ref="AL25:AM25"/>
    <mergeCell ref="AN25:AO25"/>
    <mergeCell ref="AP25:AQ25"/>
    <mergeCell ref="AR25:AS25"/>
    <mergeCell ref="AT25:AU25"/>
    <mergeCell ref="AV25:AW25"/>
    <mergeCell ref="AX24:BC24"/>
    <mergeCell ref="AD24:AE24"/>
    <mergeCell ref="AF24:AK24"/>
    <mergeCell ref="AL24:AM24"/>
    <mergeCell ref="AN24:AO24"/>
    <mergeCell ref="AP24:AQ24"/>
    <mergeCell ref="AR24:AS24"/>
    <mergeCell ref="AT24:AU24"/>
    <mergeCell ref="AV24:AW24"/>
    <mergeCell ref="AX22:BC22"/>
    <mergeCell ref="AD23:AE23"/>
    <mergeCell ref="AF23:AK23"/>
    <mergeCell ref="AL23:AM23"/>
    <mergeCell ref="AN23:AO23"/>
    <mergeCell ref="AP23:AQ23"/>
    <mergeCell ref="AR23:AS23"/>
    <mergeCell ref="AT23:AU23"/>
    <mergeCell ref="AV23:AW23"/>
    <mergeCell ref="AX23:BC23"/>
    <mergeCell ref="AD22:AE22"/>
    <mergeCell ref="AF22:AK22"/>
    <mergeCell ref="AL22:AM22"/>
    <mergeCell ref="AN22:AO22"/>
    <mergeCell ref="AP22:AQ22"/>
    <mergeCell ref="AR22:AS22"/>
    <mergeCell ref="AT22:AU22"/>
    <mergeCell ref="AV22:AW22"/>
    <mergeCell ref="AX20:BC20"/>
    <mergeCell ref="AD21:AE21"/>
    <mergeCell ref="AF21:AK21"/>
    <mergeCell ref="AL21:AM21"/>
    <mergeCell ref="AN21:AO21"/>
    <mergeCell ref="AP21:AQ21"/>
    <mergeCell ref="AR21:AS21"/>
    <mergeCell ref="AT21:AU21"/>
    <mergeCell ref="AV21:AW21"/>
    <mergeCell ref="AX21:BC21"/>
    <mergeCell ref="AD20:AE20"/>
    <mergeCell ref="AF20:AK20"/>
    <mergeCell ref="AL20:AM20"/>
    <mergeCell ref="AN20:AO20"/>
    <mergeCell ref="AP20:AQ20"/>
    <mergeCell ref="AR20:AS20"/>
    <mergeCell ref="AT20:AU20"/>
    <mergeCell ref="AV20:AW20"/>
    <mergeCell ref="AX18:BC18"/>
    <mergeCell ref="AD19:AE19"/>
    <mergeCell ref="AF19:AK19"/>
    <mergeCell ref="AL19:AM19"/>
    <mergeCell ref="AN19:AO19"/>
    <mergeCell ref="AP19:AQ19"/>
    <mergeCell ref="AR19:AS19"/>
    <mergeCell ref="AT19:AU19"/>
    <mergeCell ref="AV19:AW19"/>
    <mergeCell ref="AX19:BC19"/>
    <mergeCell ref="AD18:AE18"/>
    <mergeCell ref="AF18:AK18"/>
    <mergeCell ref="AL18:AM18"/>
    <mergeCell ref="AN18:AO18"/>
    <mergeCell ref="AP18:AQ18"/>
    <mergeCell ref="AR18:AS18"/>
    <mergeCell ref="AT18:AU18"/>
    <mergeCell ref="AV18:AW18"/>
    <mergeCell ref="AX16:BC16"/>
    <mergeCell ref="AD17:AE17"/>
    <mergeCell ref="AF17:AK17"/>
    <mergeCell ref="AL17:AM17"/>
    <mergeCell ref="AN17:AO17"/>
    <mergeCell ref="AP17:AQ17"/>
    <mergeCell ref="AR17:AS17"/>
    <mergeCell ref="AT17:AU17"/>
    <mergeCell ref="AV17:AW17"/>
    <mergeCell ref="AX17:BC17"/>
    <mergeCell ref="AD16:AE16"/>
    <mergeCell ref="AF16:AK16"/>
    <mergeCell ref="AL16:AM16"/>
    <mergeCell ref="AN16:AO16"/>
    <mergeCell ref="AP16:AQ16"/>
    <mergeCell ref="AR16:AS16"/>
    <mergeCell ref="AT16:AU16"/>
    <mergeCell ref="AV16:AW16"/>
    <mergeCell ref="AX14:BC14"/>
    <mergeCell ref="AD15:AE15"/>
    <mergeCell ref="AF15:AK15"/>
    <mergeCell ref="AL15:AM15"/>
    <mergeCell ref="AN15:AO15"/>
    <mergeCell ref="AP15:AQ15"/>
    <mergeCell ref="AR15:AS15"/>
    <mergeCell ref="AT15:AU15"/>
    <mergeCell ref="AV15:AW15"/>
    <mergeCell ref="AX15:BC15"/>
    <mergeCell ref="AD14:AE14"/>
    <mergeCell ref="AF14:AK14"/>
    <mergeCell ref="AL14:AM14"/>
    <mergeCell ref="AN14:AO14"/>
    <mergeCell ref="AP14:AQ14"/>
    <mergeCell ref="AR14:AS14"/>
    <mergeCell ref="AT14:AU14"/>
    <mergeCell ref="AV14:AW14"/>
    <mergeCell ref="W11:AB11"/>
    <mergeCell ref="AX12:BC12"/>
    <mergeCell ref="AD13:AE13"/>
    <mergeCell ref="AF13:AK13"/>
    <mergeCell ref="AL13:AM13"/>
    <mergeCell ref="AN13:AO13"/>
    <mergeCell ref="AP13:AQ13"/>
    <mergeCell ref="AR13:AS13"/>
    <mergeCell ref="AT13:AU13"/>
    <mergeCell ref="AV13:AW13"/>
    <mergeCell ref="AX13:BC13"/>
    <mergeCell ref="AD12:AE12"/>
    <mergeCell ref="AF12:AK12"/>
    <mergeCell ref="AL12:AM12"/>
    <mergeCell ref="AN12:AO12"/>
    <mergeCell ref="AP12:AQ12"/>
    <mergeCell ref="AR12:AS12"/>
    <mergeCell ref="AT12:AU12"/>
    <mergeCell ref="AV12:AW12"/>
    <mergeCell ref="W13:AB13"/>
    <mergeCell ref="A9:AB9"/>
    <mergeCell ref="AD10:AE10"/>
    <mergeCell ref="AF10:AK10"/>
    <mergeCell ref="AL10:AM10"/>
    <mergeCell ref="AN10:AO10"/>
    <mergeCell ref="AP10:AQ10"/>
    <mergeCell ref="AR10:AS10"/>
    <mergeCell ref="AT10:AU10"/>
    <mergeCell ref="W10:AB10"/>
    <mergeCell ref="U10:V10"/>
    <mergeCell ref="S10:T10"/>
    <mergeCell ref="Q10:R10"/>
    <mergeCell ref="O10:P10"/>
    <mergeCell ref="M10:N10"/>
    <mergeCell ref="K10:L10"/>
    <mergeCell ref="I10:J10"/>
    <mergeCell ref="C10:H10"/>
    <mergeCell ref="AV10:AW10"/>
    <mergeCell ref="AX10:BC10"/>
    <mergeCell ref="AD11:AE11"/>
    <mergeCell ref="AF11:AK11"/>
    <mergeCell ref="AL11:AM11"/>
    <mergeCell ref="AN11:AO11"/>
    <mergeCell ref="AP11:AQ11"/>
    <mergeCell ref="AR11:AS11"/>
    <mergeCell ref="AT11:AU11"/>
    <mergeCell ref="AV11:AW11"/>
    <mergeCell ref="AX11:BC11"/>
    <mergeCell ref="W37:AB37"/>
    <mergeCell ref="W38:AB38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A37:B37"/>
    <mergeCell ref="C37:H37"/>
    <mergeCell ref="I37:J37"/>
    <mergeCell ref="K37:L37"/>
    <mergeCell ref="M37:N37"/>
    <mergeCell ref="O37:P37"/>
    <mergeCell ref="Q37:R37"/>
    <mergeCell ref="S37:T37"/>
    <mergeCell ref="U37:V37"/>
    <mergeCell ref="W35:AB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6:AB36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3:AB33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4:AB34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1:AB31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2:AB32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29:AB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30:AB30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7:AB27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8:AB28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K25:L25"/>
    <mergeCell ref="M25:N25"/>
    <mergeCell ref="O25:P25"/>
    <mergeCell ref="Q25:R25"/>
    <mergeCell ref="S25:T25"/>
    <mergeCell ref="U25:V25"/>
    <mergeCell ref="W26:AB26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W25:AB25"/>
    <mergeCell ref="A25:B25"/>
    <mergeCell ref="C25:H25"/>
    <mergeCell ref="I25:J25"/>
    <mergeCell ref="W23:AB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4:AB24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1:AB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2:AB22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19:AB19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0:AB20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7:AB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AB18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K4:M4"/>
    <mergeCell ref="N4:T4"/>
    <mergeCell ref="U4:V4"/>
    <mergeCell ref="W4:AB4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10:B10"/>
    <mergeCell ref="A1:AB2"/>
    <mergeCell ref="A3:D3"/>
    <mergeCell ref="E3:J3"/>
    <mergeCell ref="K3:M3"/>
    <mergeCell ref="N3:T3"/>
    <mergeCell ref="W3:AB3"/>
    <mergeCell ref="A8:AB8"/>
    <mergeCell ref="A7:D7"/>
    <mergeCell ref="E7:J7"/>
    <mergeCell ref="K7:M7"/>
    <mergeCell ref="N7:T7"/>
    <mergeCell ref="W7:AB7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4:D4"/>
    <mergeCell ref="E4:J4"/>
  </mergeCells>
  <phoneticPr fontId="28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4" t="s">
        <v>73</v>
      </c>
      <c r="B1" s="335"/>
      <c r="C1" s="336" t="str">
        <f>SPEC!E3</f>
        <v>HYAK FULL ZIP HOODY</v>
      </c>
      <c r="D1" s="337"/>
      <c r="E1" s="337"/>
      <c r="F1" s="337"/>
      <c r="G1" s="338"/>
    </row>
    <row r="2" spans="1:7" ht="15" customHeight="1">
      <c r="A2" s="339" t="s">
        <v>74</v>
      </c>
      <c r="B2" s="340"/>
      <c r="C2" s="340"/>
      <c r="D2" s="340"/>
      <c r="E2" s="341"/>
      <c r="F2" s="17" t="s">
        <v>75</v>
      </c>
      <c r="G2" s="18"/>
    </row>
    <row r="3" spans="1:7" ht="15.5">
      <c r="A3" s="339" t="s">
        <v>76</v>
      </c>
      <c r="B3" s="340"/>
      <c r="C3" s="340"/>
      <c r="D3" s="340"/>
      <c r="E3" s="342" t="s">
        <v>77</v>
      </c>
      <c r="F3" s="342"/>
      <c r="G3" s="20">
        <f>SPEC!AS3</f>
        <v>0</v>
      </c>
    </row>
    <row r="4" spans="1:7" s="21" customFormat="1" ht="3" customHeight="1">
      <c r="A4" s="331"/>
      <c r="B4" s="332"/>
      <c r="C4" s="332"/>
      <c r="D4" s="332"/>
      <c r="E4" s="332"/>
      <c r="F4" s="332"/>
      <c r="G4" s="333"/>
    </row>
    <row r="5" spans="1:7" ht="15" customHeight="1">
      <c r="A5" s="346" t="s">
        <v>78</v>
      </c>
      <c r="B5" s="347"/>
      <c r="C5" s="347"/>
      <c r="D5" s="347"/>
      <c r="E5" s="347"/>
      <c r="F5" s="347"/>
      <c r="G5" s="348"/>
    </row>
    <row r="6" spans="1:7" ht="35" customHeight="1">
      <c r="A6" s="22">
        <v>1</v>
      </c>
      <c r="B6" s="349"/>
      <c r="C6" s="350"/>
      <c r="D6" s="350"/>
      <c r="E6" s="350"/>
      <c r="F6" s="350"/>
      <c r="G6" s="351"/>
    </row>
    <row r="7" spans="1:7" ht="35" customHeight="1">
      <c r="A7" s="23">
        <v>2</v>
      </c>
      <c r="B7" s="343"/>
      <c r="C7" s="344"/>
      <c r="D7" s="344"/>
      <c r="E7" s="344"/>
      <c r="F7" s="344"/>
      <c r="G7" s="345"/>
    </row>
    <row r="8" spans="1:7" ht="35" customHeight="1">
      <c r="A8" s="23">
        <v>3</v>
      </c>
      <c r="B8" s="343"/>
      <c r="C8" s="344"/>
      <c r="D8" s="344"/>
      <c r="E8" s="344"/>
      <c r="F8" s="344"/>
      <c r="G8" s="345"/>
    </row>
    <row r="9" spans="1:7" ht="35" customHeight="1">
      <c r="A9" s="23">
        <v>4</v>
      </c>
      <c r="B9" s="343"/>
      <c r="C9" s="344"/>
      <c r="D9" s="344"/>
      <c r="E9" s="344"/>
      <c r="F9" s="344"/>
      <c r="G9" s="345"/>
    </row>
    <row r="10" spans="1:7" ht="35" customHeight="1">
      <c r="A10" s="23">
        <v>5</v>
      </c>
      <c r="B10" s="343"/>
      <c r="C10" s="344"/>
      <c r="D10" s="344"/>
      <c r="E10" s="344"/>
      <c r="F10" s="344"/>
      <c r="G10" s="345"/>
    </row>
    <row r="11" spans="1:7" ht="35" customHeight="1">
      <c r="A11" s="23">
        <v>6</v>
      </c>
      <c r="B11" s="343"/>
      <c r="C11" s="344"/>
      <c r="D11" s="344"/>
      <c r="E11" s="344"/>
      <c r="F11" s="344"/>
      <c r="G11" s="345"/>
    </row>
    <row r="12" spans="1:7" ht="35" customHeight="1">
      <c r="A12" s="23">
        <v>7</v>
      </c>
      <c r="B12" s="352"/>
      <c r="C12" s="353"/>
      <c r="D12" s="353"/>
      <c r="E12" s="353"/>
      <c r="F12" s="353"/>
      <c r="G12" s="354"/>
    </row>
    <row r="13" spans="1:7" ht="15.5">
      <c r="A13" s="346" t="s">
        <v>79</v>
      </c>
      <c r="B13" s="347"/>
      <c r="C13" s="347"/>
      <c r="D13" s="347"/>
      <c r="E13" s="347"/>
      <c r="F13" s="347"/>
      <c r="G13" s="348"/>
    </row>
    <row r="14" spans="1:7" ht="35" customHeight="1">
      <c r="A14" s="22">
        <v>1</v>
      </c>
      <c r="B14" s="349"/>
      <c r="C14" s="350"/>
      <c r="D14" s="350"/>
      <c r="E14" s="350"/>
      <c r="F14" s="350"/>
      <c r="G14" s="351"/>
    </row>
    <row r="15" spans="1:7" ht="35" customHeight="1">
      <c r="A15" s="23">
        <v>2</v>
      </c>
      <c r="B15" s="343"/>
      <c r="C15" s="344"/>
      <c r="D15" s="344"/>
      <c r="E15" s="344"/>
      <c r="F15" s="344"/>
      <c r="G15" s="345"/>
    </row>
    <row r="16" spans="1:7" ht="35" customHeight="1">
      <c r="A16" s="23">
        <v>3</v>
      </c>
      <c r="B16" s="343"/>
      <c r="C16" s="344"/>
      <c r="D16" s="344"/>
      <c r="E16" s="344"/>
      <c r="F16" s="344"/>
      <c r="G16" s="345"/>
    </row>
    <row r="17" spans="1:7" ht="35" customHeight="1">
      <c r="A17" s="23">
        <v>4</v>
      </c>
      <c r="B17" s="343"/>
      <c r="C17" s="344"/>
      <c r="D17" s="344"/>
      <c r="E17" s="344"/>
      <c r="F17" s="344"/>
      <c r="G17" s="345"/>
    </row>
    <row r="18" spans="1:7" ht="35" customHeight="1">
      <c r="A18" s="23">
        <v>5</v>
      </c>
      <c r="B18" s="343"/>
      <c r="C18" s="344"/>
      <c r="D18" s="344"/>
      <c r="E18" s="344"/>
      <c r="F18" s="344"/>
      <c r="G18" s="345"/>
    </row>
    <row r="19" spans="1:7" ht="35" customHeight="1">
      <c r="A19" s="23">
        <v>6</v>
      </c>
      <c r="B19" s="343"/>
      <c r="C19" s="344"/>
      <c r="D19" s="344"/>
      <c r="E19" s="344"/>
      <c r="F19" s="344"/>
      <c r="G19" s="345"/>
    </row>
    <row r="20" spans="1:7" ht="35" customHeight="1">
      <c r="A20" s="23">
        <v>7</v>
      </c>
      <c r="B20" s="343"/>
      <c r="C20" s="344"/>
      <c r="D20" s="344"/>
      <c r="E20" s="344"/>
      <c r="F20" s="344"/>
      <c r="G20" s="345"/>
    </row>
    <row r="21" spans="1:7" s="25" customFormat="1" ht="35" customHeight="1">
      <c r="A21" s="24"/>
      <c r="B21" s="355"/>
      <c r="C21" s="355"/>
      <c r="D21" s="355"/>
      <c r="E21" s="355"/>
      <c r="F21" s="355"/>
      <c r="G21" s="355"/>
    </row>
    <row r="22" spans="1:7" s="25" customFormat="1" ht="35" customHeight="1">
      <c r="A22" s="36" t="s">
        <v>111</v>
      </c>
      <c r="B22" s="356" t="s">
        <v>113</v>
      </c>
      <c r="C22" s="356"/>
      <c r="D22" s="356"/>
      <c r="E22" s="356"/>
      <c r="F22" s="356"/>
      <c r="G22" s="356"/>
    </row>
    <row r="23" spans="1:7" s="25" customFormat="1" ht="35" customHeight="1">
      <c r="A23" s="36" t="s">
        <v>111</v>
      </c>
      <c r="B23" s="356" t="s">
        <v>112</v>
      </c>
      <c r="C23" s="356"/>
      <c r="D23" s="356"/>
      <c r="E23" s="356"/>
      <c r="F23" s="356"/>
      <c r="G23" s="356"/>
    </row>
    <row r="24" spans="1:7" s="25" customFormat="1" ht="35" customHeight="1">
      <c r="A24" s="24"/>
      <c r="B24" s="355"/>
      <c r="C24" s="355"/>
      <c r="D24" s="355"/>
      <c r="E24" s="355"/>
      <c r="F24" s="355"/>
      <c r="G24" s="355"/>
    </row>
    <row r="25" spans="1:7" s="25" customFormat="1" ht="35" customHeight="1">
      <c r="A25" s="24"/>
      <c r="B25" s="355"/>
      <c r="C25" s="355"/>
      <c r="D25" s="355"/>
      <c r="E25" s="355"/>
      <c r="F25" s="355"/>
      <c r="G25" s="355"/>
    </row>
    <row r="26" spans="1:7" s="25" customFormat="1" ht="35" customHeight="1">
      <c r="A26" s="24"/>
      <c r="B26" s="355"/>
      <c r="C26" s="355"/>
      <c r="D26" s="355"/>
      <c r="E26" s="355"/>
      <c r="F26" s="355"/>
      <c r="G26" s="355"/>
    </row>
    <row r="27" spans="1:7" s="25" customFormat="1" ht="35" customHeight="1">
      <c r="A27" s="24"/>
      <c r="B27" s="355"/>
      <c r="C27" s="355"/>
      <c r="D27" s="355"/>
      <c r="E27" s="355"/>
      <c r="F27" s="355"/>
      <c r="G27" s="355"/>
    </row>
    <row r="28" spans="1:7" s="25" customFormat="1" ht="35" customHeight="1">
      <c r="A28" s="24"/>
      <c r="B28" s="355"/>
      <c r="C28" s="355"/>
      <c r="D28" s="355"/>
      <c r="E28" s="355"/>
      <c r="F28" s="355"/>
      <c r="G28" s="355"/>
    </row>
    <row r="29" spans="1:7" s="25" customFormat="1" ht="35" customHeight="1">
      <c r="A29" s="24"/>
      <c r="B29" s="355"/>
      <c r="C29" s="355"/>
      <c r="D29" s="355"/>
      <c r="E29" s="355"/>
      <c r="F29" s="355"/>
      <c r="G29" s="355"/>
    </row>
    <row r="30" spans="1:7" s="25" customFormat="1" ht="35" customHeight="1">
      <c r="A30" s="24"/>
      <c r="B30" s="355"/>
      <c r="C30" s="355"/>
      <c r="D30" s="355"/>
      <c r="E30" s="355"/>
      <c r="F30" s="355"/>
      <c r="G30" s="355"/>
    </row>
    <row r="31" spans="1:7" s="25" customFormat="1" ht="35" customHeight="1">
      <c r="A31" s="24"/>
      <c r="B31" s="355"/>
      <c r="C31" s="355"/>
      <c r="D31" s="355"/>
      <c r="E31" s="355"/>
      <c r="F31" s="355"/>
      <c r="G31" s="355"/>
    </row>
    <row r="32" spans="1:7" s="25" customFormat="1" ht="35" customHeight="1">
      <c r="A32" s="24"/>
      <c r="B32" s="355"/>
      <c r="C32" s="355"/>
      <c r="D32" s="355"/>
      <c r="E32" s="355"/>
      <c r="F32" s="355"/>
      <c r="G32" s="355"/>
    </row>
    <row r="33" spans="1:7" s="25" customFormat="1" ht="35" customHeight="1">
      <c r="A33" s="24"/>
      <c r="B33" s="355"/>
      <c r="C33" s="355"/>
      <c r="D33" s="355"/>
      <c r="E33" s="355"/>
      <c r="F33" s="355"/>
      <c r="G33" s="355"/>
    </row>
    <row r="34" spans="1:7" s="25" customFormat="1" ht="35" customHeight="1">
      <c r="A34" s="24"/>
      <c r="B34" s="355"/>
      <c r="C34" s="355"/>
      <c r="D34" s="355"/>
      <c r="E34" s="355"/>
      <c r="F34" s="355"/>
      <c r="G34" s="355"/>
    </row>
    <row r="35" spans="1:7" s="25" customFormat="1" ht="35" customHeight="1">
      <c r="A35" s="24"/>
      <c r="B35" s="355"/>
      <c r="C35" s="355"/>
      <c r="D35" s="355"/>
      <c r="E35" s="355"/>
      <c r="F35" s="355"/>
      <c r="G35" s="355"/>
    </row>
    <row r="36" spans="1:7" s="25" customFormat="1" ht="35" customHeight="1">
      <c r="A36" s="24"/>
      <c r="B36" s="355"/>
      <c r="C36" s="355"/>
      <c r="D36" s="355"/>
      <c r="E36" s="355"/>
      <c r="F36" s="355"/>
      <c r="G36" s="355"/>
    </row>
    <row r="37" spans="1:7" s="25" customFormat="1" ht="35" customHeight="1">
      <c r="A37" s="24"/>
      <c r="B37" s="355"/>
      <c r="C37" s="355"/>
      <c r="D37" s="355"/>
      <c r="E37" s="355"/>
      <c r="F37" s="355"/>
      <c r="G37" s="355"/>
    </row>
    <row r="38" spans="1:7" s="25" customFormat="1" ht="35" customHeight="1">
      <c r="A38" s="24"/>
      <c r="B38" s="355"/>
      <c r="C38" s="355"/>
      <c r="D38" s="355"/>
      <c r="E38" s="355"/>
      <c r="F38" s="355"/>
      <c r="G38" s="355"/>
    </row>
    <row r="39" spans="1:7" s="25" customFormat="1" ht="35" customHeight="1">
      <c r="A39" s="24"/>
      <c r="B39" s="355"/>
      <c r="C39" s="355"/>
      <c r="D39" s="355"/>
      <c r="E39" s="355"/>
      <c r="F39" s="355"/>
      <c r="G39" s="355"/>
    </row>
    <row r="40" spans="1:7" s="25" customFormat="1" ht="35" customHeight="1">
      <c r="A40" s="24"/>
      <c r="B40" s="355"/>
      <c r="C40" s="355"/>
      <c r="D40" s="355"/>
      <c r="E40" s="355"/>
      <c r="F40" s="355"/>
      <c r="G40" s="355"/>
    </row>
    <row r="41" spans="1:7" s="25" customFormat="1" ht="35" customHeight="1">
      <c r="A41" s="24"/>
      <c r="B41" s="355"/>
      <c r="C41" s="355"/>
      <c r="D41" s="355"/>
      <c r="E41" s="355"/>
      <c r="F41" s="355"/>
      <c r="G41" s="355"/>
    </row>
    <row r="42" spans="1:7" s="25" customFormat="1" ht="35" customHeight="1">
      <c r="A42" s="24"/>
      <c r="B42" s="355"/>
      <c r="C42" s="355"/>
      <c r="D42" s="355"/>
      <c r="E42" s="355"/>
      <c r="F42" s="355"/>
      <c r="G42" s="355"/>
    </row>
    <row r="43" spans="1:7" s="25" customFormat="1" ht="35" customHeight="1">
      <c r="A43" s="24"/>
      <c r="B43" s="355"/>
      <c r="C43" s="355"/>
      <c r="D43" s="355"/>
      <c r="E43" s="355"/>
      <c r="F43" s="355"/>
      <c r="G43" s="355"/>
    </row>
    <row r="44" spans="1:7" s="25" customFormat="1" ht="35" customHeight="1">
      <c r="A44" s="24"/>
      <c r="B44" s="355"/>
      <c r="C44" s="355"/>
      <c r="D44" s="355"/>
      <c r="E44" s="355"/>
      <c r="F44" s="355"/>
      <c r="G44" s="355"/>
    </row>
    <row r="45" spans="1:7" s="25" customFormat="1" ht="35" customHeight="1">
      <c r="A45" s="24"/>
      <c r="B45" s="355"/>
      <c r="C45" s="355"/>
      <c r="D45" s="355"/>
      <c r="E45" s="355"/>
      <c r="F45" s="355"/>
      <c r="G45" s="355"/>
    </row>
    <row r="46" spans="1:7" s="25" customFormat="1" ht="35" customHeight="1">
      <c r="A46" s="24"/>
      <c r="B46" s="355"/>
      <c r="C46" s="355"/>
      <c r="D46" s="355"/>
      <c r="E46" s="355"/>
      <c r="F46" s="355"/>
      <c r="G46" s="355"/>
    </row>
    <row r="47" spans="1:7" s="25" customFormat="1" ht="35" customHeight="1">
      <c r="A47" s="24"/>
      <c r="B47" s="355"/>
      <c r="C47" s="355"/>
      <c r="D47" s="355"/>
      <c r="E47" s="355"/>
      <c r="F47" s="355"/>
      <c r="G47" s="355"/>
    </row>
    <row r="48" spans="1:7" s="25" customFormat="1" ht="35" customHeight="1">
      <c r="A48" s="24"/>
      <c r="B48" s="355"/>
      <c r="C48" s="355"/>
      <c r="D48" s="355"/>
      <c r="E48" s="355"/>
      <c r="F48" s="355"/>
      <c r="G48" s="355"/>
    </row>
    <row r="49" spans="1:7" s="25" customFormat="1" ht="35" customHeight="1">
      <c r="A49" s="24"/>
      <c r="B49" s="355"/>
      <c r="C49" s="355"/>
      <c r="D49" s="355"/>
      <c r="E49" s="355"/>
      <c r="F49" s="355"/>
      <c r="G49" s="355"/>
    </row>
    <row r="50" spans="1:7" s="25" customFormat="1" ht="35" customHeight="1">
      <c r="A50" s="24"/>
      <c r="B50" s="355"/>
      <c r="C50" s="355"/>
      <c r="D50" s="355"/>
      <c r="E50" s="355"/>
      <c r="F50" s="355"/>
      <c r="G50" s="355"/>
    </row>
    <row r="51" spans="1:7" s="25" customFormat="1" ht="35" customHeight="1">
      <c r="A51" s="24"/>
      <c r="B51" s="355"/>
      <c r="C51" s="355"/>
      <c r="D51" s="355"/>
      <c r="E51" s="355"/>
      <c r="F51" s="355"/>
      <c r="G51" s="355"/>
    </row>
    <row r="52" spans="1:7" s="25" customFormat="1" ht="35" customHeight="1">
      <c r="A52" s="24"/>
      <c r="B52" s="355"/>
      <c r="C52" s="355"/>
      <c r="D52" s="355"/>
      <c r="E52" s="355"/>
      <c r="F52" s="355"/>
      <c r="G52" s="355"/>
    </row>
    <row r="53" spans="1:7" s="25" customFormat="1" ht="35" customHeight="1">
      <c r="A53" s="24"/>
      <c r="B53" s="355"/>
      <c r="C53" s="355"/>
      <c r="D53" s="355"/>
      <c r="E53" s="355"/>
      <c r="F53" s="355"/>
      <c r="G53" s="355"/>
    </row>
    <row r="54" spans="1:7" s="25" customFormat="1" ht="35" customHeight="1">
      <c r="A54" s="24"/>
      <c r="B54" s="355"/>
      <c r="C54" s="355"/>
      <c r="D54" s="355"/>
      <c r="E54" s="355"/>
      <c r="F54" s="355"/>
      <c r="G54" s="355"/>
    </row>
    <row r="55" spans="1:7" s="25" customFormat="1" ht="35" customHeight="1">
      <c r="A55" s="24"/>
      <c r="B55" s="355"/>
      <c r="C55" s="355"/>
      <c r="D55" s="355"/>
      <c r="E55" s="355"/>
      <c r="F55" s="355"/>
      <c r="G55" s="355"/>
    </row>
    <row r="56" spans="1:7" s="25" customFormat="1" ht="35" customHeight="1">
      <c r="A56" s="24"/>
      <c r="B56" s="355"/>
      <c r="C56" s="355"/>
      <c r="D56" s="355"/>
      <c r="E56" s="355"/>
      <c r="F56" s="355"/>
      <c r="G56" s="355"/>
    </row>
    <row r="57" spans="1:7" s="25" customFormat="1" ht="35" customHeight="1">
      <c r="A57" s="24"/>
      <c r="B57" s="355"/>
      <c r="C57" s="355"/>
      <c r="D57" s="355"/>
      <c r="E57" s="355"/>
      <c r="F57" s="355"/>
      <c r="G57" s="35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8" type="noConversion"/>
  <pageMargins left="0.75" right="0.75" top="0.5" bottom="0.91" header="0.5" footer="0.5"/>
  <pageSetup scale="92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4" t="s">
        <v>73</v>
      </c>
      <c r="B1" s="335"/>
      <c r="C1" s="336" t="str">
        <f>SPEC!E3</f>
        <v>HYAK FULL ZIP HOODY</v>
      </c>
      <c r="D1" s="337"/>
      <c r="E1" s="337"/>
      <c r="F1" s="337"/>
      <c r="G1" s="338"/>
    </row>
    <row r="2" spans="1:7" ht="15" customHeight="1">
      <c r="A2" s="339" t="s">
        <v>74</v>
      </c>
      <c r="B2" s="340"/>
      <c r="C2" s="340"/>
      <c r="D2" s="340"/>
      <c r="E2" s="341"/>
      <c r="F2" s="17" t="s">
        <v>75</v>
      </c>
      <c r="G2" s="18"/>
    </row>
    <row r="3" spans="1:7" ht="15.5">
      <c r="A3" s="339" t="s">
        <v>80</v>
      </c>
      <c r="B3" s="340"/>
      <c r="C3" s="340"/>
      <c r="D3" s="340"/>
      <c r="E3" s="342" t="s">
        <v>77</v>
      </c>
      <c r="F3" s="342"/>
      <c r="G3" s="20">
        <f>SPEC!AS3</f>
        <v>0</v>
      </c>
    </row>
    <row r="4" spans="1:7" s="21" customFormat="1" ht="3" customHeight="1">
      <c r="A4" s="331"/>
      <c r="B4" s="332"/>
      <c r="C4" s="332"/>
      <c r="D4" s="332"/>
      <c r="E4" s="332"/>
      <c r="F4" s="332"/>
      <c r="G4" s="333"/>
    </row>
    <row r="5" spans="1:7" ht="15" customHeight="1">
      <c r="A5" s="346" t="s">
        <v>78</v>
      </c>
      <c r="B5" s="347"/>
      <c r="C5" s="347"/>
      <c r="D5" s="347"/>
      <c r="E5" s="347"/>
      <c r="F5" s="347"/>
      <c r="G5" s="348"/>
    </row>
    <row r="6" spans="1:7" ht="35" customHeight="1">
      <c r="A6" s="22">
        <v>1</v>
      </c>
      <c r="B6" s="349"/>
      <c r="C6" s="350"/>
      <c r="D6" s="350"/>
      <c r="E6" s="350"/>
      <c r="F6" s="350"/>
      <c r="G6" s="351"/>
    </row>
    <row r="7" spans="1:7" ht="35" customHeight="1">
      <c r="A7" s="23">
        <v>2</v>
      </c>
      <c r="B7" s="343"/>
      <c r="C7" s="344"/>
      <c r="D7" s="344"/>
      <c r="E7" s="344"/>
      <c r="F7" s="344"/>
      <c r="G7" s="345"/>
    </row>
    <row r="8" spans="1:7" ht="35" customHeight="1">
      <c r="A8" s="23">
        <v>3</v>
      </c>
      <c r="B8" s="343"/>
      <c r="C8" s="344"/>
      <c r="D8" s="344"/>
      <c r="E8" s="344"/>
      <c r="F8" s="344"/>
      <c r="G8" s="345"/>
    </row>
    <row r="9" spans="1:7" ht="35" customHeight="1">
      <c r="A9" s="23">
        <v>4</v>
      </c>
      <c r="B9" s="343"/>
      <c r="C9" s="344"/>
      <c r="D9" s="344"/>
      <c r="E9" s="344"/>
      <c r="F9" s="344"/>
      <c r="G9" s="345"/>
    </row>
    <row r="10" spans="1:7" ht="35" customHeight="1">
      <c r="A10" s="23">
        <v>5</v>
      </c>
      <c r="B10" s="343"/>
      <c r="C10" s="344"/>
      <c r="D10" s="344"/>
      <c r="E10" s="344"/>
      <c r="F10" s="344"/>
      <c r="G10" s="345"/>
    </row>
    <row r="11" spans="1:7" ht="35" customHeight="1">
      <c r="A11" s="23">
        <v>6</v>
      </c>
      <c r="B11" s="343"/>
      <c r="C11" s="344"/>
      <c r="D11" s="344"/>
      <c r="E11" s="344"/>
      <c r="F11" s="344"/>
      <c r="G11" s="345"/>
    </row>
    <row r="12" spans="1:7" ht="35" customHeight="1">
      <c r="A12" s="23">
        <v>7</v>
      </c>
      <c r="B12" s="352"/>
      <c r="C12" s="353"/>
      <c r="D12" s="353"/>
      <c r="E12" s="353"/>
      <c r="F12" s="353"/>
      <c r="G12" s="354"/>
    </row>
    <row r="13" spans="1:7" ht="15.5">
      <c r="A13" s="346" t="s">
        <v>79</v>
      </c>
      <c r="B13" s="347"/>
      <c r="C13" s="347"/>
      <c r="D13" s="347"/>
      <c r="E13" s="347"/>
      <c r="F13" s="347"/>
      <c r="G13" s="348"/>
    </row>
    <row r="14" spans="1:7" ht="35" customHeight="1">
      <c r="A14" s="22">
        <v>1</v>
      </c>
      <c r="B14" s="349"/>
      <c r="C14" s="350"/>
      <c r="D14" s="350"/>
      <c r="E14" s="350"/>
      <c r="F14" s="350"/>
      <c r="G14" s="351"/>
    </row>
    <row r="15" spans="1:7" ht="35" customHeight="1">
      <c r="A15" s="23">
        <v>2</v>
      </c>
      <c r="B15" s="343"/>
      <c r="C15" s="344"/>
      <c r="D15" s="344"/>
      <c r="E15" s="344"/>
      <c r="F15" s="344"/>
      <c r="G15" s="345"/>
    </row>
    <row r="16" spans="1:7" ht="35" customHeight="1">
      <c r="A16" s="23">
        <v>3</v>
      </c>
      <c r="B16" s="343"/>
      <c r="C16" s="344"/>
      <c r="D16" s="344"/>
      <c r="E16" s="344"/>
      <c r="F16" s="344"/>
      <c r="G16" s="345"/>
    </row>
    <row r="17" spans="1:7" ht="35" customHeight="1">
      <c r="A17" s="23">
        <v>4</v>
      </c>
      <c r="B17" s="343"/>
      <c r="C17" s="344"/>
      <c r="D17" s="344"/>
      <c r="E17" s="344"/>
      <c r="F17" s="344"/>
      <c r="G17" s="345"/>
    </row>
    <row r="18" spans="1:7" ht="35" customHeight="1">
      <c r="A18" s="23">
        <v>5</v>
      </c>
      <c r="B18" s="343"/>
      <c r="C18" s="344"/>
      <c r="D18" s="344"/>
      <c r="E18" s="344"/>
      <c r="F18" s="344"/>
      <c r="G18" s="345"/>
    </row>
    <row r="19" spans="1:7" ht="35" customHeight="1">
      <c r="A19" s="23">
        <v>6</v>
      </c>
      <c r="B19" s="343"/>
      <c r="C19" s="344"/>
      <c r="D19" s="344"/>
      <c r="E19" s="344"/>
      <c r="F19" s="344"/>
      <c r="G19" s="345"/>
    </row>
    <row r="20" spans="1:7" ht="35" customHeight="1">
      <c r="A20" s="23">
        <v>7</v>
      </c>
      <c r="B20" s="343"/>
      <c r="C20" s="344"/>
      <c r="D20" s="344"/>
      <c r="E20" s="344"/>
      <c r="F20" s="344"/>
      <c r="G20" s="345"/>
    </row>
    <row r="21" spans="1:7" s="25" customFormat="1" ht="35" customHeight="1">
      <c r="A21" s="24"/>
      <c r="B21" s="355"/>
      <c r="C21" s="355"/>
      <c r="D21" s="355"/>
      <c r="E21" s="355"/>
      <c r="F21" s="355"/>
      <c r="G21" s="355"/>
    </row>
    <row r="22" spans="1:7" s="25" customFormat="1" ht="35" customHeight="1">
      <c r="A22" s="36" t="s">
        <v>111</v>
      </c>
      <c r="B22" s="356" t="s">
        <v>114</v>
      </c>
      <c r="C22" s="356"/>
      <c r="D22" s="356"/>
      <c r="E22" s="356"/>
      <c r="F22" s="356"/>
      <c r="G22" s="356"/>
    </row>
    <row r="23" spans="1:7" s="25" customFormat="1" ht="35" customHeight="1">
      <c r="A23" s="36" t="s">
        <v>111</v>
      </c>
      <c r="B23" s="356" t="s">
        <v>112</v>
      </c>
      <c r="C23" s="356"/>
      <c r="D23" s="356"/>
      <c r="E23" s="356"/>
      <c r="F23" s="356"/>
      <c r="G23" s="356"/>
    </row>
    <row r="24" spans="1:7" s="25" customFormat="1" ht="35" customHeight="1">
      <c r="A24" s="24"/>
      <c r="B24" s="355"/>
      <c r="C24" s="355"/>
      <c r="D24" s="355"/>
      <c r="E24" s="355"/>
      <c r="F24" s="355"/>
      <c r="G24" s="355"/>
    </row>
    <row r="25" spans="1:7" s="25" customFormat="1" ht="35" customHeight="1">
      <c r="A25" s="24"/>
      <c r="B25" s="355"/>
      <c r="C25" s="355"/>
      <c r="D25" s="355"/>
      <c r="E25" s="355"/>
      <c r="F25" s="355"/>
      <c r="G25" s="355"/>
    </row>
    <row r="26" spans="1:7" s="25" customFormat="1" ht="35" customHeight="1">
      <c r="A26" s="24"/>
      <c r="B26" s="355"/>
      <c r="C26" s="355"/>
      <c r="D26" s="355"/>
      <c r="E26" s="355"/>
      <c r="F26" s="355"/>
      <c r="G26" s="355"/>
    </row>
    <row r="27" spans="1:7" s="25" customFormat="1" ht="35" customHeight="1">
      <c r="A27" s="24"/>
      <c r="B27" s="355"/>
      <c r="C27" s="355"/>
      <c r="D27" s="355"/>
      <c r="E27" s="355"/>
      <c r="F27" s="355"/>
      <c r="G27" s="355"/>
    </row>
    <row r="28" spans="1:7" s="25" customFormat="1" ht="35" customHeight="1">
      <c r="A28" s="24"/>
      <c r="B28" s="355"/>
      <c r="C28" s="355"/>
      <c r="D28" s="355"/>
      <c r="E28" s="355"/>
      <c r="F28" s="355"/>
      <c r="G28" s="355"/>
    </row>
    <row r="29" spans="1:7" s="25" customFormat="1" ht="35" customHeight="1">
      <c r="A29" s="24"/>
      <c r="B29" s="355"/>
      <c r="C29" s="355"/>
      <c r="D29" s="355"/>
      <c r="E29" s="355"/>
      <c r="F29" s="355"/>
      <c r="G29" s="355"/>
    </row>
    <row r="30" spans="1:7" s="25" customFormat="1" ht="35" customHeight="1">
      <c r="A30" s="24"/>
      <c r="B30" s="355"/>
      <c r="C30" s="355"/>
      <c r="D30" s="355"/>
      <c r="E30" s="355"/>
      <c r="F30" s="355"/>
      <c r="G30" s="355"/>
    </row>
    <row r="31" spans="1:7" s="25" customFormat="1" ht="35" customHeight="1">
      <c r="A31" s="24"/>
      <c r="B31" s="355"/>
      <c r="C31" s="355"/>
      <c r="D31" s="355"/>
      <c r="E31" s="355"/>
      <c r="F31" s="355"/>
      <c r="G31" s="355"/>
    </row>
    <row r="32" spans="1:7" s="25" customFormat="1" ht="35" customHeight="1">
      <c r="A32" s="24"/>
      <c r="B32" s="355"/>
      <c r="C32" s="355"/>
      <c r="D32" s="355"/>
      <c r="E32" s="355"/>
      <c r="F32" s="355"/>
      <c r="G32" s="355"/>
    </row>
    <row r="33" spans="1:7" s="25" customFormat="1" ht="35" customHeight="1">
      <c r="A33" s="24"/>
      <c r="B33" s="355"/>
      <c r="C33" s="355"/>
      <c r="D33" s="355"/>
      <c r="E33" s="355"/>
      <c r="F33" s="355"/>
      <c r="G33" s="355"/>
    </row>
    <row r="34" spans="1:7" s="25" customFormat="1" ht="35" customHeight="1">
      <c r="A34" s="24"/>
      <c r="B34" s="355"/>
      <c r="C34" s="355"/>
      <c r="D34" s="355"/>
      <c r="E34" s="355"/>
      <c r="F34" s="355"/>
      <c r="G34" s="355"/>
    </row>
    <row r="35" spans="1:7" s="25" customFormat="1" ht="35" customHeight="1">
      <c r="A35" s="24"/>
      <c r="B35" s="355"/>
      <c r="C35" s="355"/>
      <c r="D35" s="355"/>
      <c r="E35" s="355"/>
      <c r="F35" s="355"/>
      <c r="G35" s="355"/>
    </row>
    <row r="36" spans="1:7" s="25" customFormat="1" ht="35" customHeight="1">
      <c r="A36" s="24"/>
      <c r="B36" s="355"/>
      <c r="C36" s="355"/>
      <c r="D36" s="355"/>
      <c r="E36" s="355"/>
      <c r="F36" s="355"/>
      <c r="G36" s="355"/>
    </row>
    <row r="37" spans="1:7" s="25" customFormat="1" ht="35" customHeight="1">
      <c r="A37" s="24"/>
      <c r="B37" s="355"/>
      <c r="C37" s="355"/>
      <c r="D37" s="355"/>
      <c r="E37" s="355"/>
      <c r="F37" s="355"/>
      <c r="G37" s="355"/>
    </row>
    <row r="38" spans="1:7" s="25" customFormat="1" ht="35" customHeight="1">
      <c r="A38" s="24"/>
      <c r="B38" s="355"/>
      <c r="C38" s="355"/>
      <c r="D38" s="355"/>
      <c r="E38" s="355"/>
      <c r="F38" s="355"/>
      <c r="G38" s="355"/>
    </row>
    <row r="39" spans="1:7" s="25" customFormat="1" ht="35" customHeight="1">
      <c r="A39" s="24"/>
      <c r="B39" s="355"/>
      <c r="C39" s="355"/>
      <c r="D39" s="355"/>
      <c r="E39" s="355"/>
      <c r="F39" s="355"/>
      <c r="G39" s="355"/>
    </row>
    <row r="40" spans="1:7" s="25" customFormat="1" ht="35" customHeight="1">
      <c r="A40" s="24"/>
      <c r="B40" s="355"/>
      <c r="C40" s="355"/>
      <c r="D40" s="355"/>
      <c r="E40" s="355"/>
      <c r="F40" s="355"/>
      <c r="G40" s="355"/>
    </row>
    <row r="41" spans="1:7" s="25" customFormat="1" ht="35" customHeight="1">
      <c r="A41" s="24"/>
      <c r="B41" s="355"/>
      <c r="C41" s="355"/>
      <c r="D41" s="355"/>
      <c r="E41" s="355"/>
      <c r="F41" s="355"/>
      <c r="G41" s="355"/>
    </row>
    <row r="42" spans="1:7" s="25" customFormat="1" ht="35" customHeight="1">
      <c r="A42" s="24"/>
      <c r="B42" s="355"/>
      <c r="C42" s="355"/>
      <c r="D42" s="355"/>
      <c r="E42" s="355"/>
      <c r="F42" s="355"/>
      <c r="G42" s="355"/>
    </row>
    <row r="43" spans="1:7" s="25" customFormat="1" ht="35" customHeight="1">
      <c r="A43" s="24"/>
      <c r="B43" s="355"/>
      <c r="C43" s="355"/>
      <c r="D43" s="355"/>
      <c r="E43" s="355"/>
      <c r="F43" s="355"/>
      <c r="G43" s="355"/>
    </row>
    <row r="44" spans="1:7" s="25" customFormat="1" ht="35" customHeight="1">
      <c r="A44" s="24"/>
      <c r="B44" s="355"/>
      <c r="C44" s="355"/>
      <c r="D44" s="355"/>
      <c r="E44" s="355"/>
      <c r="F44" s="355"/>
      <c r="G44" s="355"/>
    </row>
    <row r="45" spans="1:7" s="25" customFormat="1" ht="35" customHeight="1">
      <c r="A45" s="24"/>
      <c r="B45" s="355"/>
      <c r="C45" s="355"/>
      <c r="D45" s="355"/>
      <c r="E45" s="355"/>
      <c r="F45" s="355"/>
      <c r="G45" s="355"/>
    </row>
    <row r="46" spans="1:7" s="25" customFormat="1" ht="35" customHeight="1">
      <c r="A46" s="24"/>
      <c r="B46" s="355"/>
      <c r="C46" s="355"/>
      <c r="D46" s="355"/>
      <c r="E46" s="355"/>
      <c r="F46" s="355"/>
      <c r="G46" s="355"/>
    </row>
    <row r="47" spans="1:7" s="25" customFormat="1" ht="35" customHeight="1">
      <c r="A47" s="24"/>
      <c r="B47" s="355"/>
      <c r="C47" s="355"/>
      <c r="D47" s="355"/>
      <c r="E47" s="355"/>
      <c r="F47" s="355"/>
      <c r="G47" s="355"/>
    </row>
    <row r="48" spans="1:7" s="25" customFormat="1" ht="35" customHeight="1">
      <c r="A48" s="24"/>
      <c r="B48" s="355"/>
      <c r="C48" s="355"/>
      <c r="D48" s="355"/>
      <c r="E48" s="355"/>
      <c r="F48" s="355"/>
      <c r="G48" s="355"/>
    </row>
    <row r="49" spans="1:7" s="25" customFormat="1" ht="35" customHeight="1">
      <c r="A49" s="24"/>
      <c r="B49" s="355"/>
      <c r="C49" s="355"/>
      <c r="D49" s="355"/>
      <c r="E49" s="355"/>
      <c r="F49" s="355"/>
      <c r="G49" s="355"/>
    </row>
    <row r="50" spans="1:7" s="25" customFormat="1" ht="35" customHeight="1">
      <c r="A50" s="24"/>
      <c r="B50" s="355"/>
      <c r="C50" s="355"/>
      <c r="D50" s="355"/>
      <c r="E50" s="355"/>
      <c r="F50" s="355"/>
      <c r="G50" s="355"/>
    </row>
    <row r="51" spans="1:7" s="25" customFormat="1" ht="35" customHeight="1">
      <c r="A51" s="24"/>
      <c r="B51" s="355"/>
      <c r="C51" s="355"/>
      <c r="D51" s="355"/>
      <c r="E51" s="355"/>
      <c r="F51" s="355"/>
      <c r="G51" s="355"/>
    </row>
    <row r="52" spans="1:7" s="25" customFormat="1" ht="35" customHeight="1">
      <c r="A52" s="24"/>
      <c r="B52" s="355"/>
      <c r="C52" s="355"/>
      <c r="D52" s="355"/>
      <c r="E52" s="355"/>
      <c r="F52" s="355"/>
      <c r="G52" s="355"/>
    </row>
    <row r="53" spans="1:7" s="25" customFormat="1" ht="35" customHeight="1">
      <c r="A53" s="24"/>
      <c r="B53" s="355"/>
      <c r="C53" s="355"/>
      <c r="D53" s="355"/>
      <c r="E53" s="355"/>
      <c r="F53" s="355"/>
      <c r="G53" s="355"/>
    </row>
    <row r="54" spans="1:7" s="25" customFormat="1" ht="35" customHeight="1">
      <c r="A54" s="24"/>
      <c r="B54" s="355"/>
      <c r="C54" s="355"/>
      <c r="D54" s="355"/>
      <c r="E54" s="355"/>
      <c r="F54" s="355"/>
      <c r="G54" s="355"/>
    </row>
    <row r="55" spans="1:7" s="25" customFormat="1" ht="35" customHeight="1">
      <c r="A55" s="24"/>
      <c r="B55" s="355"/>
      <c r="C55" s="355"/>
      <c r="D55" s="355"/>
      <c r="E55" s="355"/>
      <c r="F55" s="355"/>
      <c r="G55" s="355"/>
    </row>
    <row r="56" spans="1:7" s="25" customFormat="1" ht="35" customHeight="1">
      <c r="A56" s="24"/>
      <c r="B56" s="355"/>
      <c r="C56" s="355"/>
      <c r="D56" s="355"/>
      <c r="E56" s="355"/>
      <c r="F56" s="355"/>
      <c r="G56" s="355"/>
    </row>
    <row r="57" spans="1:7" s="25" customFormat="1" ht="35" customHeight="1">
      <c r="A57" s="24"/>
      <c r="B57" s="355"/>
      <c r="C57" s="355"/>
      <c r="D57" s="355"/>
      <c r="E57" s="355"/>
      <c r="F57" s="355"/>
      <c r="G57" s="35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8" type="noConversion"/>
  <pageMargins left="0.75" right="0.75" top="0.5" bottom="0.91" header="0.5" footer="0.5"/>
  <pageSetup scale="92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4" t="s">
        <v>73</v>
      </c>
      <c r="B1" s="335"/>
      <c r="C1" s="336" t="str">
        <f>SPEC!E3</f>
        <v>HYAK FULL ZIP HOODY</v>
      </c>
      <c r="D1" s="337"/>
      <c r="E1" s="337"/>
      <c r="F1" s="337"/>
      <c r="G1" s="338"/>
    </row>
    <row r="2" spans="1:7" ht="15" customHeight="1">
      <c r="A2" s="339" t="s">
        <v>74</v>
      </c>
      <c r="B2" s="340"/>
      <c r="C2" s="340"/>
      <c r="D2" s="340"/>
      <c r="E2" s="341"/>
      <c r="F2" s="17" t="s">
        <v>75</v>
      </c>
      <c r="G2" s="18"/>
    </row>
    <row r="3" spans="1:7" ht="15.5">
      <c r="A3" s="339" t="s">
        <v>81</v>
      </c>
      <c r="B3" s="340"/>
      <c r="C3" s="340"/>
      <c r="D3" s="340"/>
      <c r="E3" s="342" t="s">
        <v>77</v>
      </c>
      <c r="F3" s="342"/>
      <c r="G3" s="20">
        <f>SPEC!AS3</f>
        <v>0</v>
      </c>
    </row>
    <row r="4" spans="1:7" s="21" customFormat="1" ht="3" customHeight="1">
      <c r="A4" s="331"/>
      <c r="B4" s="332"/>
      <c r="C4" s="332"/>
      <c r="D4" s="332"/>
      <c r="E4" s="332"/>
      <c r="F4" s="332"/>
      <c r="G4" s="333"/>
    </row>
    <row r="5" spans="1:7" ht="15" customHeight="1">
      <c r="A5" s="346" t="s">
        <v>78</v>
      </c>
      <c r="B5" s="347"/>
      <c r="C5" s="347"/>
      <c r="D5" s="347"/>
      <c r="E5" s="347"/>
      <c r="F5" s="347"/>
      <c r="G5" s="348"/>
    </row>
    <row r="6" spans="1:7" ht="35" customHeight="1">
      <c r="A6" s="22">
        <v>1</v>
      </c>
      <c r="B6" s="349"/>
      <c r="C6" s="350"/>
      <c r="D6" s="350"/>
      <c r="E6" s="350"/>
      <c r="F6" s="350"/>
      <c r="G6" s="351"/>
    </row>
    <row r="7" spans="1:7" ht="35" customHeight="1">
      <c r="A7" s="23">
        <v>2</v>
      </c>
      <c r="B7" s="343"/>
      <c r="C7" s="344"/>
      <c r="D7" s="344"/>
      <c r="E7" s="344"/>
      <c r="F7" s="344"/>
      <c r="G7" s="345"/>
    </row>
    <row r="8" spans="1:7" ht="35" customHeight="1">
      <c r="A8" s="23">
        <v>3</v>
      </c>
      <c r="B8" s="343"/>
      <c r="C8" s="344"/>
      <c r="D8" s="344"/>
      <c r="E8" s="344"/>
      <c r="F8" s="344"/>
      <c r="G8" s="345"/>
    </row>
    <row r="9" spans="1:7" ht="35" customHeight="1">
      <c r="A9" s="23">
        <v>4</v>
      </c>
      <c r="B9" s="343"/>
      <c r="C9" s="344"/>
      <c r="D9" s="344"/>
      <c r="E9" s="344"/>
      <c r="F9" s="344"/>
      <c r="G9" s="345"/>
    </row>
    <row r="10" spans="1:7" ht="35" customHeight="1">
      <c r="A10" s="23">
        <v>5</v>
      </c>
      <c r="B10" s="343"/>
      <c r="C10" s="344"/>
      <c r="D10" s="344"/>
      <c r="E10" s="344"/>
      <c r="F10" s="344"/>
      <c r="G10" s="345"/>
    </row>
    <row r="11" spans="1:7" ht="35" customHeight="1">
      <c r="A11" s="23">
        <v>6</v>
      </c>
      <c r="B11" s="343"/>
      <c r="C11" s="344"/>
      <c r="D11" s="344"/>
      <c r="E11" s="344"/>
      <c r="F11" s="344"/>
      <c r="G11" s="345"/>
    </row>
    <row r="12" spans="1:7" ht="35" customHeight="1">
      <c r="A12" s="23">
        <v>7</v>
      </c>
      <c r="B12" s="352"/>
      <c r="C12" s="353"/>
      <c r="D12" s="353"/>
      <c r="E12" s="353"/>
      <c r="F12" s="353"/>
      <c r="G12" s="354"/>
    </row>
    <row r="13" spans="1:7" ht="15.5">
      <c r="A13" s="346" t="s">
        <v>79</v>
      </c>
      <c r="B13" s="347"/>
      <c r="C13" s="347"/>
      <c r="D13" s="347"/>
      <c r="E13" s="347"/>
      <c r="F13" s="347"/>
      <c r="G13" s="348"/>
    </row>
    <row r="14" spans="1:7" ht="35" customHeight="1">
      <c r="A14" s="22">
        <v>1</v>
      </c>
      <c r="B14" s="349"/>
      <c r="C14" s="350"/>
      <c r="D14" s="350"/>
      <c r="E14" s="350"/>
      <c r="F14" s="350"/>
      <c r="G14" s="351"/>
    </row>
    <row r="15" spans="1:7" ht="35" customHeight="1">
      <c r="A15" s="23">
        <v>2</v>
      </c>
      <c r="B15" s="343"/>
      <c r="C15" s="344"/>
      <c r="D15" s="344"/>
      <c r="E15" s="344"/>
      <c r="F15" s="344"/>
      <c r="G15" s="345"/>
    </row>
    <row r="16" spans="1:7" ht="35" customHeight="1">
      <c r="A16" s="23">
        <v>3</v>
      </c>
      <c r="B16" s="343"/>
      <c r="C16" s="344"/>
      <c r="D16" s="344"/>
      <c r="E16" s="344"/>
      <c r="F16" s="344"/>
      <c r="G16" s="345"/>
    </row>
    <row r="17" spans="1:7" ht="35" customHeight="1">
      <c r="A17" s="23">
        <v>4</v>
      </c>
      <c r="B17" s="343"/>
      <c r="C17" s="344"/>
      <c r="D17" s="344"/>
      <c r="E17" s="344"/>
      <c r="F17" s="344"/>
      <c r="G17" s="345"/>
    </row>
    <row r="18" spans="1:7" ht="35" customHeight="1">
      <c r="A18" s="23">
        <v>5</v>
      </c>
      <c r="B18" s="343"/>
      <c r="C18" s="344"/>
      <c r="D18" s="344"/>
      <c r="E18" s="344"/>
      <c r="F18" s="344"/>
      <c r="G18" s="345"/>
    </row>
    <row r="19" spans="1:7" ht="35" customHeight="1">
      <c r="A19" s="23">
        <v>6</v>
      </c>
      <c r="B19" s="343"/>
      <c r="C19" s="344"/>
      <c r="D19" s="344"/>
      <c r="E19" s="344"/>
      <c r="F19" s="344"/>
      <c r="G19" s="345"/>
    </row>
    <row r="20" spans="1:7" ht="35" customHeight="1">
      <c r="A20" s="23">
        <v>7</v>
      </c>
      <c r="B20" s="343"/>
      <c r="C20" s="344"/>
      <c r="D20" s="344"/>
      <c r="E20" s="344"/>
      <c r="F20" s="344"/>
      <c r="G20" s="345"/>
    </row>
    <row r="21" spans="1:7" s="25" customFormat="1" ht="35" customHeight="1">
      <c r="A21" s="24"/>
      <c r="B21" s="355"/>
      <c r="C21" s="355"/>
      <c r="D21" s="355"/>
      <c r="E21" s="355"/>
      <c r="F21" s="355"/>
      <c r="G21" s="355"/>
    </row>
    <row r="22" spans="1:7" s="25" customFormat="1" ht="35" customHeight="1">
      <c r="A22" s="36" t="s">
        <v>111</v>
      </c>
      <c r="B22" s="356" t="s">
        <v>116</v>
      </c>
      <c r="C22" s="356"/>
      <c r="D22" s="356"/>
      <c r="E22" s="356"/>
      <c r="F22" s="356"/>
      <c r="G22" s="356"/>
    </row>
    <row r="23" spans="1:7" s="25" customFormat="1" ht="35" customHeight="1">
      <c r="A23" s="24"/>
      <c r="B23" s="355"/>
      <c r="C23" s="355"/>
      <c r="D23" s="355"/>
      <c r="E23" s="355"/>
      <c r="F23" s="355"/>
      <c r="G23" s="355"/>
    </row>
    <row r="24" spans="1:7" s="25" customFormat="1" ht="35" customHeight="1">
      <c r="A24" s="24"/>
      <c r="B24" s="355"/>
      <c r="C24" s="355"/>
      <c r="D24" s="355"/>
      <c r="E24" s="355"/>
      <c r="F24" s="355"/>
      <c r="G24" s="355"/>
    </row>
    <row r="25" spans="1:7" s="25" customFormat="1" ht="35" customHeight="1">
      <c r="A25" s="24"/>
      <c r="B25" s="355"/>
      <c r="C25" s="355"/>
      <c r="D25" s="355"/>
      <c r="E25" s="355"/>
      <c r="F25" s="355"/>
      <c r="G25" s="355"/>
    </row>
    <row r="26" spans="1:7" s="25" customFormat="1" ht="35" customHeight="1">
      <c r="A26" s="24"/>
      <c r="B26" s="355"/>
      <c r="C26" s="355"/>
      <c r="D26" s="355"/>
      <c r="E26" s="355"/>
      <c r="F26" s="355"/>
      <c r="G26" s="355"/>
    </row>
    <row r="27" spans="1:7" s="25" customFormat="1" ht="35" customHeight="1">
      <c r="A27" s="24"/>
      <c r="B27" s="355"/>
      <c r="C27" s="355"/>
      <c r="D27" s="355"/>
      <c r="E27" s="355"/>
      <c r="F27" s="355"/>
      <c r="G27" s="355"/>
    </row>
    <row r="28" spans="1:7" s="25" customFormat="1" ht="35" customHeight="1">
      <c r="A28" s="24"/>
      <c r="B28" s="355"/>
      <c r="C28" s="355"/>
      <c r="D28" s="355"/>
      <c r="E28" s="355"/>
      <c r="F28" s="355"/>
      <c r="G28" s="355"/>
    </row>
    <row r="29" spans="1:7" s="25" customFormat="1" ht="35" customHeight="1">
      <c r="A29" s="24"/>
      <c r="B29" s="355"/>
      <c r="C29" s="355"/>
      <c r="D29" s="355"/>
      <c r="E29" s="355"/>
      <c r="F29" s="355"/>
      <c r="G29" s="355"/>
    </row>
    <row r="30" spans="1:7" s="25" customFormat="1" ht="35" customHeight="1">
      <c r="A30" s="24"/>
      <c r="B30" s="355"/>
      <c r="C30" s="355"/>
      <c r="D30" s="355"/>
      <c r="E30" s="355"/>
      <c r="F30" s="355"/>
      <c r="G30" s="355"/>
    </row>
    <row r="31" spans="1:7" s="25" customFormat="1" ht="35" customHeight="1">
      <c r="A31" s="24"/>
      <c r="B31" s="355"/>
      <c r="C31" s="355"/>
      <c r="D31" s="355"/>
      <c r="E31" s="355"/>
      <c r="F31" s="355"/>
      <c r="G31" s="355"/>
    </row>
    <row r="32" spans="1:7" s="25" customFormat="1" ht="35" customHeight="1">
      <c r="A32" s="24"/>
      <c r="B32" s="355"/>
      <c r="C32" s="355"/>
      <c r="D32" s="355"/>
      <c r="E32" s="355"/>
      <c r="F32" s="355"/>
      <c r="G32" s="355"/>
    </row>
    <row r="33" spans="1:7" s="25" customFormat="1" ht="35" customHeight="1">
      <c r="A33" s="24"/>
      <c r="B33" s="355"/>
      <c r="C33" s="355"/>
      <c r="D33" s="355"/>
      <c r="E33" s="355"/>
      <c r="F33" s="355"/>
      <c r="G33" s="355"/>
    </row>
    <row r="34" spans="1:7" s="25" customFormat="1" ht="35" customHeight="1">
      <c r="A34" s="24"/>
      <c r="B34" s="355"/>
      <c r="C34" s="355"/>
      <c r="D34" s="355"/>
      <c r="E34" s="355"/>
      <c r="F34" s="355"/>
      <c r="G34" s="355"/>
    </row>
    <row r="35" spans="1:7" s="25" customFormat="1" ht="35" customHeight="1">
      <c r="A35" s="24"/>
      <c r="B35" s="355"/>
      <c r="C35" s="355"/>
      <c r="D35" s="355"/>
      <c r="E35" s="355"/>
      <c r="F35" s="355"/>
      <c r="G35" s="355"/>
    </row>
    <row r="36" spans="1:7" s="25" customFormat="1" ht="35" customHeight="1">
      <c r="A36" s="24"/>
      <c r="B36" s="355"/>
      <c r="C36" s="355"/>
      <c r="D36" s="355"/>
      <c r="E36" s="355"/>
      <c r="F36" s="355"/>
      <c r="G36" s="355"/>
    </row>
    <row r="37" spans="1:7" s="25" customFormat="1" ht="35" customHeight="1">
      <c r="A37" s="24"/>
      <c r="B37" s="355"/>
      <c r="C37" s="355"/>
      <c r="D37" s="355"/>
      <c r="E37" s="355"/>
      <c r="F37" s="355"/>
      <c r="G37" s="355"/>
    </row>
    <row r="38" spans="1:7" s="25" customFormat="1" ht="35" customHeight="1">
      <c r="A38" s="24"/>
      <c r="B38" s="355"/>
      <c r="C38" s="355"/>
      <c r="D38" s="355"/>
      <c r="E38" s="355"/>
      <c r="F38" s="355"/>
      <c r="G38" s="355"/>
    </row>
    <row r="39" spans="1:7" s="25" customFormat="1" ht="35" customHeight="1">
      <c r="A39" s="24"/>
      <c r="B39" s="355"/>
      <c r="C39" s="355"/>
      <c r="D39" s="355"/>
      <c r="E39" s="355"/>
      <c r="F39" s="355"/>
      <c r="G39" s="355"/>
    </row>
    <row r="40" spans="1:7" s="25" customFormat="1" ht="35" customHeight="1">
      <c r="A40" s="24"/>
      <c r="B40" s="355"/>
      <c r="C40" s="355"/>
      <c r="D40" s="355"/>
      <c r="E40" s="355"/>
      <c r="F40" s="355"/>
      <c r="G40" s="355"/>
    </row>
    <row r="41" spans="1:7" s="25" customFormat="1" ht="35" customHeight="1">
      <c r="A41" s="24"/>
      <c r="B41" s="355"/>
      <c r="C41" s="355"/>
      <c r="D41" s="355"/>
      <c r="E41" s="355"/>
      <c r="F41" s="355"/>
      <c r="G41" s="355"/>
    </row>
    <row r="42" spans="1:7" s="25" customFormat="1" ht="35" customHeight="1">
      <c r="A42" s="24"/>
      <c r="B42" s="355"/>
      <c r="C42" s="355"/>
      <c r="D42" s="355"/>
      <c r="E42" s="355"/>
      <c r="F42" s="355"/>
      <c r="G42" s="355"/>
    </row>
    <row r="43" spans="1:7" s="25" customFormat="1" ht="35" customHeight="1">
      <c r="A43" s="24"/>
      <c r="B43" s="355"/>
      <c r="C43" s="355"/>
      <c r="D43" s="355"/>
      <c r="E43" s="355"/>
      <c r="F43" s="355"/>
      <c r="G43" s="355"/>
    </row>
    <row r="44" spans="1:7" s="25" customFormat="1" ht="35" customHeight="1">
      <c r="A44" s="24"/>
      <c r="B44" s="355"/>
      <c r="C44" s="355"/>
      <c r="D44" s="355"/>
      <c r="E44" s="355"/>
      <c r="F44" s="355"/>
      <c r="G44" s="355"/>
    </row>
    <row r="45" spans="1:7" s="25" customFormat="1" ht="35" customHeight="1">
      <c r="A45" s="24"/>
      <c r="B45" s="355"/>
      <c r="C45" s="355"/>
      <c r="D45" s="355"/>
      <c r="E45" s="355"/>
      <c r="F45" s="355"/>
      <c r="G45" s="355"/>
    </row>
    <row r="46" spans="1:7" s="25" customFormat="1" ht="35" customHeight="1">
      <c r="A46" s="24"/>
      <c r="B46" s="355"/>
      <c r="C46" s="355"/>
      <c r="D46" s="355"/>
      <c r="E46" s="355"/>
      <c r="F46" s="355"/>
      <c r="G46" s="355"/>
    </row>
    <row r="47" spans="1:7" s="25" customFormat="1" ht="35" customHeight="1">
      <c r="A47" s="24"/>
      <c r="B47" s="355"/>
      <c r="C47" s="355"/>
      <c r="D47" s="355"/>
      <c r="E47" s="355"/>
      <c r="F47" s="355"/>
      <c r="G47" s="355"/>
    </row>
    <row r="48" spans="1:7" s="25" customFormat="1" ht="35" customHeight="1">
      <c r="A48" s="24"/>
      <c r="B48" s="355"/>
      <c r="C48" s="355"/>
      <c r="D48" s="355"/>
      <c r="E48" s="355"/>
      <c r="F48" s="355"/>
      <c r="G48" s="355"/>
    </row>
    <row r="49" spans="1:7" s="25" customFormat="1" ht="35" customHeight="1">
      <c r="A49" s="24"/>
      <c r="B49" s="355"/>
      <c r="C49" s="355"/>
      <c r="D49" s="355"/>
      <c r="E49" s="355"/>
      <c r="F49" s="355"/>
      <c r="G49" s="355"/>
    </row>
    <row r="50" spans="1:7" s="25" customFormat="1" ht="35" customHeight="1">
      <c r="A50" s="24"/>
      <c r="B50" s="355"/>
      <c r="C50" s="355"/>
      <c r="D50" s="355"/>
      <c r="E50" s="355"/>
      <c r="F50" s="355"/>
      <c r="G50" s="355"/>
    </row>
    <row r="51" spans="1:7" s="25" customFormat="1" ht="35" customHeight="1">
      <c r="A51" s="24"/>
      <c r="B51" s="355"/>
      <c r="C51" s="355"/>
      <c r="D51" s="355"/>
      <c r="E51" s="355"/>
      <c r="F51" s="355"/>
      <c r="G51" s="355"/>
    </row>
    <row r="52" spans="1:7" s="25" customFormat="1" ht="35" customHeight="1">
      <c r="A52" s="24"/>
      <c r="B52" s="355"/>
      <c r="C52" s="355"/>
      <c r="D52" s="355"/>
      <c r="E52" s="355"/>
      <c r="F52" s="355"/>
      <c r="G52" s="355"/>
    </row>
    <row r="53" spans="1:7" s="25" customFormat="1" ht="35" customHeight="1">
      <c r="A53" s="24"/>
      <c r="B53" s="355"/>
      <c r="C53" s="355"/>
      <c r="D53" s="355"/>
      <c r="E53" s="355"/>
      <c r="F53" s="355"/>
      <c r="G53" s="355"/>
    </row>
    <row r="54" spans="1:7" s="25" customFormat="1" ht="35" customHeight="1">
      <c r="A54" s="24"/>
      <c r="B54" s="355"/>
      <c r="C54" s="355"/>
      <c r="D54" s="355"/>
      <c r="E54" s="355"/>
      <c r="F54" s="355"/>
      <c r="G54" s="355"/>
    </row>
    <row r="55" spans="1:7" s="25" customFormat="1" ht="35" customHeight="1">
      <c r="A55" s="24"/>
      <c r="B55" s="355"/>
      <c r="C55" s="355"/>
      <c r="D55" s="355"/>
      <c r="E55" s="355"/>
      <c r="F55" s="355"/>
      <c r="G55" s="355"/>
    </row>
    <row r="56" spans="1:7" s="25" customFormat="1" ht="35" customHeight="1">
      <c r="A56" s="24"/>
      <c r="B56" s="355"/>
      <c r="C56" s="355"/>
      <c r="D56" s="355"/>
      <c r="E56" s="355"/>
      <c r="F56" s="355"/>
      <c r="G56" s="355"/>
    </row>
    <row r="57" spans="1:7" s="25" customFormat="1" ht="35" customHeight="1">
      <c r="A57" s="24"/>
      <c r="B57" s="355"/>
      <c r="C57" s="355"/>
      <c r="D57" s="355"/>
      <c r="E57" s="355"/>
      <c r="F57" s="355"/>
      <c r="G57" s="35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8" type="noConversion"/>
  <pageMargins left="0.75" right="0.75" top="0.5" bottom="0.91" header="0.5" footer="0.5"/>
  <pageSetup scale="92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4" t="s">
        <v>73</v>
      </c>
      <c r="B1" s="335"/>
      <c r="C1" s="336" t="str">
        <f>SPEC!E3</f>
        <v>HYAK FULL ZIP HOODY</v>
      </c>
      <c r="D1" s="337"/>
      <c r="E1" s="337"/>
      <c r="F1" s="337"/>
      <c r="G1" s="338"/>
    </row>
    <row r="2" spans="1:7" ht="15" customHeight="1">
      <c r="A2" s="339" t="s">
        <v>74</v>
      </c>
      <c r="B2" s="340"/>
      <c r="C2" s="340"/>
      <c r="D2" s="340"/>
      <c r="E2" s="341"/>
      <c r="F2" s="17" t="s">
        <v>75</v>
      </c>
      <c r="G2" s="18"/>
    </row>
    <row r="3" spans="1:7" ht="15.5">
      <c r="A3" s="339" t="s">
        <v>82</v>
      </c>
      <c r="B3" s="340"/>
      <c r="C3" s="340"/>
      <c r="D3" s="340"/>
      <c r="E3" s="342" t="s">
        <v>77</v>
      </c>
      <c r="F3" s="342"/>
      <c r="G3" s="20">
        <f>SPEC!AS3</f>
        <v>0</v>
      </c>
    </row>
    <row r="4" spans="1:7" s="25" customFormat="1" ht="13">
      <c r="A4" s="357" t="s">
        <v>83</v>
      </c>
      <c r="B4" s="358"/>
      <c r="C4" s="358"/>
      <c r="D4" s="358"/>
      <c r="E4" s="358"/>
      <c r="F4" s="358"/>
      <c r="G4" s="359"/>
    </row>
    <row r="5" spans="1:7" ht="15" customHeight="1">
      <c r="A5" s="346" t="s">
        <v>78</v>
      </c>
      <c r="B5" s="347"/>
      <c r="C5" s="347"/>
      <c r="D5" s="347"/>
      <c r="E5" s="347"/>
      <c r="F5" s="347"/>
      <c r="G5" s="348"/>
    </row>
    <row r="6" spans="1:7" ht="35" customHeight="1">
      <c r="A6" s="22">
        <v>1</v>
      </c>
      <c r="B6" s="349"/>
      <c r="C6" s="350"/>
      <c r="D6" s="350"/>
      <c r="E6" s="350"/>
      <c r="F6" s="350"/>
      <c r="G6" s="351"/>
    </row>
    <row r="7" spans="1:7" ht="35" customHeight="1">
      <c r="A7" s="23">
        <v>2</v>
      </c>
      <c r="B7" s="343"/>
      <c r="C7" s="344"/>
      <c r="D7" s="344"/>
      <c r="E7" s="344"/>
      <c r="F7" s="344"/>
      <c r="G7" s="345"/>
    </row>
    <row r="8" spans="1:7" ht="35" customHeight="1">
      <c r="A8" s="23">
        <v>3</v>
      </c>
      <c r="B8" s="343"/>
      <c r="C8" s="344"/>
      <c r="D8" s="344"/>
      <c r="E8" s="344"/>
      <c r="F8" s="344"/>
      <c r="G8" s="345"/>
    </row>
    <row r="9" spans="1:7" ht="35" customHeight="1">
      <c r="A9" s="23">
        <v>4</v>
      </c>
      <c r="B9" s="343"/>
      <c r="C9" s="344"/>
      <c r="D9" s="344"/>
      <c r="E9" s="344"/>
      <c r="F9" s="344"/>
      <c r="G9" s="345"/>
    </row>
    <row r="10" spans="1:7" ht="35" customHeight="1">
      <c r="A10" s="23">
        <v>5</v>
      </c>
      <c r="B10" s="343"/>
      <c r="C10" s="344"/>
      <c r="D10" s="344"/>
      <c r="E10" s="344"/>
      <c r="F10" s="344"/>
      <c r="G10" s="345"/>
    </row>
    <row r="11" spans="1:7" ht="35" customHeight="1">
      <c r="A11" s="23">
        <v>6</v>
      </c>
      <c r="B11" s="343"/>
      <c r="C11" s="344"/>
      <c r="D11" s="344"/>
      <c r="E11" s="344"/>
      <c r="F11" s="344"/>
      <c r="G11" s="345"/>
    </row>
    <row r="12" spans="1:7" ht="35" customHeight="1">
      <c r="A12" s="23">
        <v>7</v>
      </c>
      <c r="B12" s="352"/>
      <c r="C12" s="353"/>
      <c r="D12" s="353"/>
      <c r="E12" s="353"/>
      <c r="F12" s="353"/>
      <c r="G12" s="354"/>
    </row>
    <row r="13" spans="1:7" ht="15.5">
      <c r="A13" s="346" t="s">
        <v>79</v>
      </c>
      <c r="B13" s="347"/>
      <c r="C13" s="347"/>
      <c r="D13" s="347"/>
      <c r="E13" s="347"/>
      <c r="F13" s="347"/>
      <c r="G13" s="348"/>
    </row>
    <row r="14" spans="1:7" ht="35" customHeight="1">
      <c r="A14" s="22">
        <v>1</v>
      </c>
      <c r="B14" s="349"/>
      <c r="C14" s="350"/>
      <c r="D14" s="350"/>
      <c r="E14" s="350"/>
      <c r="F14" s="350"/>
      <c r="G14" s="351"/>
    </row>
    <row r="15" spans="1:7" ht="35" customHeight="1">
      <c r="A15" s="23">
        <v>2</v>
      </c>
      <c r="B15" s="343"/>
      <c r="C15" s="344"/>
      <c r="D15" s="344"/>
      <c r="E15" s="344"/>
      <c r="F15" s="344"/>
      <c r="G15" s="345"/>
    </row>
    <row r="16" spans="1:7" ht="35" customHeight="1">
      <c r="A16" s="23">
        <v>3</v>
      </c>
      <c r="B16" s="343"/>
      <c r="C16" s="344"/>
      <c r="D16" s="344"/>
      <c r="E16" s="344"/>
      <c r="F16" s="344"/>
      <c r="G16" s="345"/>
    </row>
    <row r="17" spans="1:7" ht="35" customHeight="1">
      <c r="A17" s="23">
        <v>4</v>
      </c>
      <c r="B17" s="343"/>
      <c r="C17" s="344"/>
      <c r="D17" s="344"/>
      <c r="E17" s="344"/>
      <c r="F17" s="344"/>
      <c r="G17" s="345"/>
    </row>
    <row r="18" spans="1:7" ht="35" customHeight="1">
      <c r="A18" s="23">
        <v>5</v>
      </c>
      <c r="B18" s="343"/>
      <c r="C18" s="344"/>
      <c r="D18" s="344"/>
      <c r="E18" s="344"/>
      <c r="F18" s="344"/>
      <c r="G18" s="345"/>
    </row>
    <row r="19" spans="1:7" ht="35" customHeight="1">
      <c r="A19" s="23">
        <v>6</v>
      </c>
      <c r="B19" s="343"/>
      <c r="C19" s="344"/>
      <c r="D19" s="344"/>
      <c r="E19" s="344"/>
      <c r="F19" s="344"/>
      <c r="G19" s="345"/>
    </row>
    <row r="20" spans="1:7" ht="35" customHeight="1">
      <c r="A20" s="23">
        <v>7</v>
      </c>
      <c r="B20" s="343"/>
      <c r="C20" s="344"/>
      <c r="D20" s="344"/>
      <c r="E20" s="344"/>
      <c r="F20" s="344"/>
      <c r="G20" s="345"/>
    </row>
    <row r="21" spans="1:7" s="25" customFormat="1" ht="35" customHeight="1">
      <c r="A21" s="24"/>
      <c r="B21" s="355"/>
      <c r="C21" s="355"/>
      <c r="D21" s="355"/>
      <c r="E21" s="355"/>
      <c r="F21" s="355"/>
      <c r="G21" s="355"/>
    </row>
    <row r="22" spans="1:7" s="25" customFormat="1" ht="35" customHeight="1">
      <c r="A22" s="36" t="s">
        <v>111</v>
      </c>
      <c r="B22" s="356" t="s">
        <v>115</v>
      </c>
      <c r="C22" s="356"/>
      <c r="D22" s="356"/>
      <c r="E22" s="356"/>
      <c r="F22" s="356"/>
      <c r="G22" s="356"/>
    </row>
    <row r="23" spans="1:7" s="25" customFormat="1" ht="35" customHeight="1">
      <c r="A23" s="24"/>
      <c r="B23" s="355"/>
      <c r="C23" s="355"/>
      <c r="D23" s="355"/>
      <c r="E23" s="355"/>
      <c r="F23" s="355"/>
      <c r="G23" s="355"/>
    </row>
    <row r="24" spans="1:7" s="25" customFormat="1" ht="35" customHeight="1">
      <c r="A24" s="24"/>
      <c r="B24" s="355"/>
      <c r="C24" s="355"/>
      <c r="D24" s="355"/>
      <c r="E24" s="355"/>
      <c r="F24" s="355"/>
      <c r="G24" s="355"/>
    </row>
    <row r="25" spans="1:7" s="25" customFormat="1" ht="35" customHeight="1">
      <c r="A25" s="24"/>
      <c r="B25" s="355"/>
      <c r="C25" s="355"/>
      <c r="D25" s="355"/>
      <c r="E25" s="355"/>
      <c r="F25" s="355"/>
      <c r="G25" s="355"/>
    </row>
    <row r="26" spans="1:7" s="25" customFormat="1" ht="35" customHeight="1">
      <c r="A26" s="24"/>
      <c r="B26" s="355"/>
      <c r="C26" s="355"/>
      <c r="D26" s="355"/>
      <c r="E26" s="355"/>
      <c r="F26" s="355"/>
      <c r="G26" s="355"/>
    </row>
    <row r="27" spans="1:7" s="25" customFormat="1" ht="35" customHeight="1">
      <c r="A27" s="24"/>
      <c r="B27" s="355"/>
      <c r="C27" s="355"/>
      <c r="D27" s="355"/>
      <c r="E27" s="355"/>
      <c r="F27" s="355"/>
      <c r="G27" s="355"/>
    </row>
    <row r="28" spans="1:7" s="25" customFormat="1" ht="35" customHeight="1">
      <c r="A28" s="24"/>
      <c r="B28" s="355"/>
      <c r="C28" s="355"/>
      <c r="D28" s="355"/>
      <c r="E28" s="355"/>
      <c r="F28" s="355"/>
      <c r="G28" s="355"/>
    </row>
    <row r="29" spans="1:7" s="25" customFormat="1" ht="35" customHeight="1">
      <c r="A29" s="24"/>
      <c r="B29" s="355"/>
      <c r="C29" s="355"/>
      <c r="D29" s="355"/>
      <c r="E29" s="355"/>
      <c r="F29" s="355"/>
      <c r="G29" s="355"/>
    </row>
    <row r="30" spans="1:7" s="25" customFormat="1" ht="35" customHeight="1">
      <c r="A30" s="24"/>
      <c r="B30" s="355"/>
      <c r="C30" s="355"/>
      <c r="D30" s="355"/>
      <c r="E30" s="355"/>
      <c r="F30" s="355"/>
      <c r="G30" s="355"/>
    </row>
    <row r="31" spans="1:7" s="25" customFormat="1" ht="35" customHeight="1">
      <c r="A31" s="24"/>
      <c r="B31" s="355"/>
      <c r="C31" s="355"/>
      <c r="D31" s="355"/>
      <c r="E31" s="355"/>
      <c r="F31" s="355"/>
      <c r="G31" s="355"/>
    </row>
    <row r="32" spans="1:7" s="25" customFormat="1" ht="35" customHeight="1">
      <c r="A32" s="24"/>
      <c r="B32" s="355"/>
      <c r="C32" s="355"/>
      <c r="D32" s="355"/>
      <c r="E32" s="355"/>
      <c r="F32" s="355"/>
      <c r="G32" s="355"/>
    </row>
    <row r="33" spans="1:7" s="25" customFormat="1" ht="35" customHeight="1">
      <c r="A33" s="24"/>
      <c r="B33" s="355"/>
      <c r="C33" s="355"/>
      <c r="D33" s="355"/>
      <c r="E33" s="355"/>
      <c r="F33" s="355"/>
      <c r="G33" s="355"/>
    </row>
    <row r="34" spans="1:7" s="25" customFormat="1" ht="35" customHeight="1">
      <c r="A34" s="24"/>
      <c r="B34" s="355"/>
      <c r="C34" s="355"/>
      <c r="D34" s="355"/>
      <c r="E34" s="355"/>
      <c r="F34" s="355"/>
      <c r="G34" s="355"/>
    </row>
    <row r="35" spans="1:7" s="25" customFormat="1" ht="35" customHeight="1">
      <c r="A35" s="24"/>
      <c r="B35" s="355"/>
      <c r="C35" s="355"/>
      <c r="D35" s="355"/>
      <c r="E35" s="355"/>
      <c r="F35" s="355"/>
      <c r="G35" s="355"/>
    </row>
    <row r="36" spans="1:7" s="25" customFormat="1" ht="35" customHeight="1">
      <c r="A36" s="24"/>
      <c r="B36" s="355"/>
      <c r="C36" s="355"/>
      <c r="D36" s="355"/>
      <c r="E36" s="355"/>
      <c r="F36" s="355"/>
      <c r="G36" s="355"/>
    </row>
    <row r="37" spans="1:7" s="25" customFormat="1" ht="35" customHeight="1">
      <c r="A37" s="24"/>
      <c r="B37" s="355"/>
      <c r="C37" s="355"/>
      <c r="D37" s="355"/>
      <c r="E37" s="355"/>
      <c r="F37" s="355"/>
      <c r="G37" s="355"/>
    </row>
    <row r="38" spans="1:7" s="25" customFormat="1" ht="35" customHeight="1">
      <c r="A38" s="24"/>
      <c r="B38" s="355"/>
      <c r="C38" s="355"/>
      <c r="D38" s="355"/>
      <c r="E38" s="355"/>
      <c r="F38" s="355"/>
      <c r="G38" s="355"/>
    </row>
    <row r="39" spans="1:7" s="25" customFormat="1" ht="35" customHeight="1">
      <c r="A39" s="24"/>
      <c r="B39" s="355"/>
      <c r="C39" s="355"/>
      <c r="D39" s="355"/>
      <c r="E39" s="355"/>
      <c r="F39" s="355"/>
      <c r="G39" s="355"/>
    </row>
    <row r="40" spans="1:7" s="25" customFormat="1" ht="35" customHeight="1">
      <c r="A40" s="24"/>
      <c r="B40" s="355"/>
      <c r="C40" s="355"/>
      <c r="D40" s="355"/>
      <c r="E40" s="355"/>
      <c r="F40" s="355"/>
      <c r="G40" s="355"/>
    </row>
    <row r="41" spans="1:7" s="25" customFormat="1" ht="35" customHeight="1">
      <c r="A41" s="24"/>
      <c r="B41" s="355"/>
      <c r="C41" s="355"/>
      <c r="D41" s="355"/>
      <c r="E41" s="355"/>
      <c r="F41" s="355"/>
      <c r="G41" s="355"/>
    </row>
    <row r="42" spans="1:7" s="25" customFormat="1" ht="35" customHeight="1">
      <c r="A42" s="24"/>
      <c r="B42" s="355"/>
      <c r="C42" s="355"/>
      <c r="D42" s="355"/>
      <c r="E42" s="355"/>
      <c r="F42" s="355"/>
      <c r="G42" s="355"/>
    </row>
    <row r="43" spans="1:7" s="25" customFormat="1" ht="35" customHeight="1">
      <c r="A43" s="24"/>
      <c r="B43" s="355"/>
      <c r="C43" s="355"/>
      <c r="D43" s="355"/>
      <c r="E43" s="355"/>
      <c r="F43" s="355"/>
      <c r="G43" s="355"/>
    </row>
    <row r="44" spans="1:7" s="25" customFormat="1" ht="35" customHeight="1">
      <c r="A44" s="24"/>
      <c r="B44" s="355"/>
      <c r="C44" s="355"/>
      <c r="D44" s="355"/>
      <c r="E44" s="355"/>
      <c r="F44" s="355"/>
      <c r="G44" s="355"/>
    </row>
    <row r="45" spans="1:7" s="25" customFormat="1" ht="35" customHeight="1">
      <c r="A45" s="24"/>
      <c r="B45" s="355"/>
      <c r="C45" s="355"/>
      <c r="D45" s="355"/>
      <c r="E45" s="355"/>
      <c r="F45" s="355"/>
      <c r="G45" s="355"/>
    </row>
    <row r="46" spans="1:7" s="25" customFormat="1" ht="35" customHeight="1">
      <c r="A46" s="24"/>
      <c r="B46" s="355"/>
      <c r="C46" s="355"/>
      <c r="D46" s="355"/>
      <c r="E46" s="355"/>
      <c r="F46" s="355"/>
      <c r="G46" s="355"/>
    </row>
    <row r="47" spans="1:7" s="25" customFormat="1" ht="35" customHeight="1">
      <c r="A47" s="24"/>
      <c r="B47" s="355"/>
      <c r="C47" s="355"/>
      <c r="D47" s="355"/>
      <c r="E47" s="355"/>
      <c r="F47" s="355"/>
      <c r="G47" s="355"/>
    </row>
    <row r="48" spans="1:7" s="25" customFormat="1" ht="35" customHeight="1">
      <c r="A48" s="24"/>
      <c r="B48" s="355"/>
      <c r="C48" s="355"/>
      <c r="D48" s="355"/>
      <c r="E48" s="355"/>
      <c r="F48" s="355"/>
      <c r="G48" s="355"/>
    </row>
    <row r="49" spans="1:7" s="25" customFormat="1" ht="35" customHeight="1">
      <c r="A49" s="24"/>
      <c r="B49" s="355"/>
      <c r="C49" s="355"/>
      <c r="D49" s="355"/>
      <c r="E49" s="355"/>
      <c r="F49" s="355"/>
      <c r="G49" s="355"/>
    </row>
    <row r="50" spans="1:7" s="25" customFormat="1" ht="35" customHeight="1">
      <c r="A50" s="24"/>
      <c r="B50" s="355"/>
      <c r="C50" s="355"/>
      <c r="D50" s="355"/>
      <c r="E50" s="355"/>
      <c r="F50" s="355"/>
      <c r="G50" s="355"/>
    </row>
    <row r="51" spans="1:7" s="25" customFormat="1" ht="35" customHeight="1">
      <c r="A51" s="24"/>
      <c r="B51" s="355"/>
      <c r="C51" s="355"/>
      <c r="D51" s="355"/>
      <c r="E51" s="355"/>
      <c r="F51" s="355"/>
      <c r="G51" s="355"/>
    </row>
    <row r="52" spans="1:7" s="25" customFormat="1" ht="35" customHeight="1">
      <c r="A52" s="24"/>
      <c r="B52" s="355"/>
      <c r="C52" s="355"/>
      <c r="D52" s="355"/>
      <c r="E52" s="355"/>
      <c r="F52" s="355"/>
      <c r="G52" s="355"/>
    </row>
    <row r="53" spans="1:7" s="25" customFormat="1" ht="35" customHeight="1">
      <c r="A53" s="24"/>
      <c r="B53" s="355"/>
      <c r="C53" s="355"/>
      <c r="D53" s="355"/>
      <c r="E53" s="355"/>
      <c r="F53" s="355"/>
      <c r="G53" s="355"/>
    </row>
    <row r="54" spans="1:7" s="25" customFormat="1" ht="35" customHeight="1">
      <c r="A54" s="24"/>
      <c r="B54" s="355"/>
      <c r="C54" s="355"/>
      <c r="D54" s="355"/>
      <c r="E54" s="355"/>
      <c r="F54" s="355"/>
      <c r="G54" s="355"/>
    </row>
    <row r="55" spans="1:7" s="25" customFormat="1" ht="35" customHeight="1">
      <c r="A55" s="24"/>
      <c r="B55" s="355"/>
      <c r="C55" s="355"/>
      <c r="D55" s="355"/>
      <c r="E55" s="355"/>
      <c r="F55" s="355"/>
      <c r="G55" s="355"/>
    </row>
    <row r="56" spans="1:7" s="25" customFormat="1" ht="35" customHeight="1">
      <c r="A56" s="24"/>
      <c r="B56" s="355"/>
      <c r="C56" s="355"/>
      <c r="D56" s="355"/>
      <c r="E56" s="355"/>
      <c r="F56" s="355"/>
      <c r="G56" s="355"/>
    </row>
    <row r="57" spans="1:7" s="25" customFormat="1" ht="35" customHeight="1">
      <c r="A57" s="24"/>
      <c r="B57" s="355"/>
      <c r="C57" s="355"/>
      <c r="D57" s="355"/>
      <c r="E57" s="355"/>
      <c r="F57" s="355"/>
      <c r="G57" s="35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8" type="noConversion"/>
  <pageMargins left="0.75" right="0.75" top="0.5" bottom="0.91" header="0.5" footer="0.5"/>
  <pageSetup scale="9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4</vt:i4>
      </vt:variant>
    </vt:vector>
  </HeadingPairs>
  <TitlesOfParts>
    <vt:vector size="11" baseType="lpstr">
      <vt:lpstr>SPEC</vt:lpstr>
      <vt:lpstr>DIMENSION</vt:lpstr>
      <vt:lpstr>GRADE</vt:lpstr>
      <vt:lpstr>1ST</vt:lpstr>
      <vt:lpstr>2ND</vt:lpstr>
      <vt:lpstr>SMS</vt:lpstr>
      <vt:lpstr>PP</vt:lpstr>
      <vt:lpstr>'1ST'!Print_Area</vt:lpstr>
      <vt:lpstr>'2ND'!Print_Area</vt:lpstr>
      <vt:lpstr>PP!Print_Area</vt:lpstr>
      <vt:lpstr>SMS!Print_Area</vt:lpstr>
    </vt:vector>
  </TitlesOfParts>
  <Company>Scott 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jannah</cp:lastModifiedBy>
  <cp:lastPrinted>2012-12-17T19:20:39Z</cp:lastPrinted>
  <dcterms:created xsi:type="dcterms:W3CDTF">2008-10-28T21:42:02Z</dcterms:created>
  <dcterms:modified xsi:type="dcterms:W3CDTF">2017-02-02T06:33:07Z</dcterms:modified>
</cp:coreProperties>
</file>