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110" yWindow="480" windowWidth="19110" windowHeight="6180" tabRatio="817" firstSheet="3" activeTab="11"/>
  </bookViews>
  <sheets>
    <sheet name="DESCRIBING SHEET" sheetId="1" r:id="rId1"/>
    <sheet name="COLOURWAYS" sheetId="2" r:id="rId2"/>
    <sheet name="FABRIC" sheetId="3" r:id="rId3"/>
    <sheet name="LINING" sheetId="23" r:id="rId4"/>
    <sheet name="ACCESSORIES" sheetId="9" r:id="rId5"/>
    <sheet name="EMBROIDERIES_PRINTS " sheetId="19" r:id="rId6"/>
    <sheet name="ARTWORKS" sheetId="18" r:id="rId7"/>
    <sheet name="REMARKS (2)" sheetId="39" r:id="rId8"/>
    <sheet name="REMARKS" sheetId="14" r:id="rId9"/>
    <sheet name="CHECKLIST BY STAGES" sheetId="22" state="hidden" r:id="rId10"/>
    <sheet name="Feuil1" sheetId="20" state="hidden" r:id="rId11"/>
    <sheet name="PROTO JACKET MEN" sheetId="38" r:id="rId12"/>
    <sheet name="MEN JACKET ALPHA SIZE SPEC" sheetId="35" r:id="rId13"/>
    <sheet name="JACKET SKETCH MEASUREMENTS" sheetId="33" r:id="rId14"/>
  </sheets>
  <definedNames>
    <definedName name="_1Excel_BuiltIn_Print_Area_10_1" localSheetId="6">#REF!</definedName>
    <definedName name="_1Excel_BuiltIn_Print_Area_10_1" localSheetId="9">#REF!</definedName>
    <definedName name="_1Excel_BuiltIn_Print_Area_10_1" localSheetId="5">#REF!</definedName>
    <definedName name="_1Excel_BuiltIn_Print_Area_10_1" localSheetId="12">#REF!</definedName>
    <definedName name="_1Excel_BuiltIn_Print_Area_10_1" localSheetId="11">#REF!</definedName>
    <definedName name="_1Excel_BuiltIn_Print_Area_10_1" localSheetId="7">#REF!</definedName>
    <definedName name="_1Excel_BuiltIn_Print_Area_10_1">#REF!</definedName>
    <definedName name="_1Excel_BuiltIn_Print_Area_10_1_1_1" localSheetId="6">#REF!</definedName>
    <definedName name="_2Excel_BuiltIn_Print_Area_10_1_1_1" localSheetId="9">#REF!</definedName>
    <definedName name="_2Excel_BuiltIn_Print_Area_10_1_1_1" localSheetId="12">#REF!</definedName>
    <definedName name="_2Excel_BuiltIn_Print_Area_10_1_1_1" localSheetId="11">#REF!</definedName>
    <definedName name="_2Excel_BuiltIn_Print_Area_10_1_1_1" localSheetId="7">#REF!</definedName>
    <definedName name="_2Excel_BuiltIn_Print_Area_10_1_1_1">#REF!</definedName>
    <definedName name="_2Excel_BuiltIn_Print_Area_11_1" localSheetId="6">#REF!</definedName>
    <definedName name="_2Excel_BuiltIn_Print_Area_11_1" localSheetId="9">#REF!</definedName>
    <definedName name="_2Excel_BuiltIn_Print_Area_11_1" localSheetId="12">#REF!</definedName>
    <definedName name="_2Excel_BuiltIn_Print_Area_11_1" localSheetId="11">#REF!</definedName>
    <definedName name="_2Excel_BuiltIn_Print_Area_11_1" localSheetId="7">#REF!</definedName>
    <definedName name="_2Excel_BuiltIn_Print_Area_11_1">#REF!</definedName>
    <definedName name="_3Excel_BuiltIn_Print_Area_10_1_1_1_1" localSheetId="6">#REF!</definedName>
    <definedName name="_3Excel_BuiltIn_Print_Area_9_1" localSheetId="6">#REF!</definedName>
    <definedName name="_3Excel_BuiltIn_Print_Area_9_1" localSheetId="9">#REF!</definedName>
    <definedName name="_3Excel_BuiltIn_Print_Area_9_1" localSheetId="12">#REF!</definedName>
    <definedName name="_3Excel_BuiltIn_Print_Area_9_1" localSheetId="11">#REF!</definedName>
    <definedName name="_3Excel_BuiltIn_Print_Area_9_1" localSheetId="7">#REF!</definedName>
    <definedName name="_3Excel_BuiltIn_Print_Area_9_1">#REF!</definedName>
    <definedName name="_4Excel_BuiltIn_Print_Area_10_1_1_1_1" localSheetId="9">#REF!</definedName>
    <definedName name="_4Excel_BuiltIn_Print_Area_10_1_1_1_1" localSheetId="12">#REF!</definedName>
    <definedName name="_4Excel_BuiltIn_Print_Area_10_1_1_1_1" localSheetId="11">#REF!</definedName>
    <definedName name="_4Excel_BuiltIn_Print_Area_10_1_1_1_1" localSheetId="7">#REF!</definedName>
    <definedName name="_4Excel_BuiltIn_Print_Area_10_1_1_1_1">#REF!</definedName>
    <definedName name="_5Excel_BuiltIn_Print_Area_8_1_1" localSheetId="9">#REF!</definedName>
    <definedName name="_5Excel_BuiltIn_Print_Area_8_1_1" localSheetId="12">#REF!</definedName>
    <definedName name="_5Excel_BuiltIn_Print_Area_8_1_1" localSheetId="11">#REF!</definedName>
    <definedName name="_5Excel_BuiltIn_Print_Area_8_1_1" localSheetId="7">#REF!</definedName>
    <definedName name="_5Excel_BuiltIn_Print_Area_8_1_1">#REF!</definedName>
    <definedName name="b1c1" localSheetId="9">#REF!</definedName>
    <definedName name="b1c1" localSheetId="12">#REF!</definedName>
    <definedName name="b1c1" localSheetId="11">#REF!</definedName>
    <definedName name="b1c1" localSheetId="7">#REF!</definedName>
    <definedName name="b1c1">#REF!</definedName>
    <definedName name="b1c1_10" localSheetId="9">#REF!</definedName>
    <definedName name="b1c1_10" localSheetId="12">#REF!</definedName>
    <definedName name="b1c1_10" localSheetId="11">#REF!</definedName>
    <definedName name="b1c1_10" localSheetId="7">#REF!</definedName>
    <definedName name="b1c1_10">#REF!</definedName>
    <definedName name="b1c1_10_1" localSheetId="9">#REF!</definedName>
    <definedName name="b1c1_10_1" localSheetId="12">#REF!</definedName>
    <definedName name="b1c1_10_1" localSheetId="11">#REF!</definedName>
    <definedName name="b1c1_10_1" localSheetId="7">#REF!</definedName>
    <definedName name="b1c1_10_1">#REF!</definedName>
    <definedName name="b1c1_11" localSheetId="9">#REF!</definedName>
    <definedName name="b1c1_11" localSheetId="12">#REF!</definedName>
    <definedName name="b1c1_11" localSheetId="11">#REF!</definedName>
    <definedName name="b1c1_11" localSheetId="7">#REF!</definedName>
    <definedName name="b1c1_11">#REF!</definedName>
    <definedName name="b1c1_12" localSheetId="6">#REF!</definedName>
    <definedName name="b1c1_12" localSheetId="9">#REF!</definedName>
    <definedName name="b1c1_12" localSheetId="12">#REF!</definedName>
    <definedName name="b1c1_12" localSheetId="11">#REF!</definedName>
    <definedName name="b1c1_12" localSheetId="7">#REF!</definedName>
    <definedName name="b1c1_12">#REF!</definedName>
    <definedName name="b1c1_15" localSheetId="6">#REF!</definedName>
    <definedName name="b1c1_15" localSheetId="9">#REF!</definedName>
    <definedName name="b1c1_15" localSheetId="12">#REF!</definedName>
    <definedName name="b1c1_15" localSheetId="11">#REF!</definedName>
    <definedName name="b1c1_15" localSheetId="7">#REF!</definedName>
    <definedName name="b1c1_15">#REF!</definedName>
    <definedName name="b1c1_16" localSheetId="6">#REF!</definedName>
    <definedName name="b1c1_16" localSheetId="9">#REF!</definedName>
    <definedName name="b1c1_16" localSheetId="12">#REF!</definedName>
    <definedName name="b1c1_16" localSheetId="11">#REF!</definedName>
    <definedName name="b1c1_16" localSheetId="7">#REF!</definedName>
    <definedName name="b1c1_16">#REF!</definedName>
    <definedName name="b1c1_6" localSheetId="9">#REF!</definedName>
    <definedName name="b1c1_6" localSheetId="12">#REF!</definedName>
    <definedName name="b1c1_6" localSheetId="11">#REF!</definedName>
    <definedName name="b1c1_6" localSheetId="7">#REF!</definedName>
    <definedName name="b1c1_6">#REF!</definedName>
    <definedName name="b1c1_7" localSheetId="6">#REF!</definedName>
    <definedName name="b1c1_7" localSheetId="9">#REF!</definedName>
    <definedName name="b1c1_7" localSheetId="12">#REF!</definedName>
    <definedName name="b1c1_7" localSheetId="11">#REF!</definedName>
    <definedName name="b1c1_7" localSheetId="7">#REF!</definedName>
    <definedName name="b1c1_7">#REF!</definedName>
    <definedName name="b1c1_7_1" localSheetId="6">#REF!</definedName>
    <definedName name="b1c1_7_1" localSheetId="9">#REF!</definedName>
    <definedName name="b1c1_7_1" localSheetId="12">#REF!</definedName>
    <definedName name="b1c1_7_1" localSheetId="11">#REF!</definedName>
    <definedName name="b1c1_7_1" localSheetId="7">#REF!</definedName>
    <definedName name="b1c1_7_1">#REF!</definedName>
    <definedName name="b1c1_8" localSheetId="6">#REF!</definedName>
    <definedName name="b1c1_8" localSheetId="9">#REF!</definedName>
    <definedName name="b1c1_8" localSheetId="12">#REF!</definedName>
    <definedName name="b1c1_8" localSheetId="11">#REF!</definedName>
    <definedName name="b1c1_8" localSheetId="7">#REF!</definedName>
    <definedName name="b1c1_8">#REF!</definedName>
    <definedName name="b1c1_9" localSheetId="9">#REF!</definedName>
    <definedName name="b1c1_9" localSheetId="12">#REF!</definedName>
    <definedName name="b1c1_9" localSheetId="11">#REF!</definedName>
    <definedName name="b1c1_9" localSheetId="7">#REF!</definedName>
    <definedName name="b1c1_9">#REF!</definedName>
    <definedName name="B1c2" localSheetId="9">#REF!</definedName>
    <definedName name="B1c2" localSheetId="12">#REF!</definedName>
    <definedName name="B1c2" localSheetId="11">#REF!</definedName>
    <definedName name="B1c2" localSheetId="7">#REF!</definedName>
    <definedName name="B1c2">#REF!</definedName>
    <definedName name="B1c2_10" localSheetId="9">#REF!</definedName>
    <definedName name="B1c2_10" localSheetId="12">#REF!</definedName>
    <definedName name="B1c2_10" localSheetId="11">#REF!</definedName>
    <definedName name="B1c2_10" localSheetId="7">#REF!</definedName>
    <definedName name="B1c2_10">#REF!</definedName>
    <definedName name="B1c2_10_1" localSheetId="9">#REF!</definedName>
    <definedName name="B1c2_10_1" localSheetId="12">#REF!</definedName>
    <definedName name="B1c2_10_1" localSheetId="11">#REF!</definedName>
    <definedName name="B1c2_10_1" localSheetId="7">#REF!</definedName>
    <definedName name="B1c2_10_1">#REF!</definedName>
    <definedName name="B1c2_11" localSheetId="9">#REF!</definedName>
    <definedName name="B1c2_11" localSheetId="12">#REF!</definedName>
    <definedName name="B1c2_11" localSheetId="11">#REF!</definedName>
    <definedName name="B1c2_11" localSheetId="7">#REF!</definedName>
    <definedName name="B1c2_11">#REF!</definedName>
    <definedName name="B1c2_12" localSheetId="6">#REF!</definedName>
    <definedName name="B1c2_12" localSheetId="9">#REF!</definedName>
    <definedName name="B1c2_12" localSheetId="12">#REF!</definedName>
    <definedName name="B1c2_12" localSheetId="11">#REF!</definedName>
    <definedName name="B1c2_12" localSheetId="7">#REF!</definedName>
    <definedName name="B1c2_12">#REF!</definedName>
    <definedName name="B1c2_15" localSheetId="6">#REF!</definedName>
    <definedName name="B1c2_15" localSheetId="9">#REF!</definedName>
    <definedName name="B1c2_15" localSheetId="12">#REF!</definedName>
    <definedName name="B1c2_15" localSheetId="11">#REF!</definedName>
    <definedName name="B1c2_15" localSheetId="7">#REF!</definedName>
    <definedName name="B1c2_15">#REF!</definedName>
    <definedName name="B1c2_16" localSheetId="6">#REF!</definedName>
    <definedName name="B1c2_16" localSheetId="9">#REF!</definedName>
    <definedName name="B1c2_16" localSheetId="12">#REF!</definedName>
    <definedName name="B1c2_16" localSheetId="11">#REF!</definedName>
    <definedName name="B1c2_16" localSheetId="7">#REF!</definedName>
    <definedName name="B1c2_16">#REF!</definedName>
    <definedName name="B1c2_6" localSheetId="9">#REF!</definedName>
    <definedName name="B1c2_6" localSheetId="12">#REF!</definedName>
    <definedName name="B1c2_6" localSheetId="11">#REF!</definedName>
    <definedName name="B1c2_6" localSheetId="7">#REF!</definedName>
    <definedName name="B1c2_6">#REF!</definedName>
    <definedName name="B1c2_7" localSheetId="6">#REF!</definedName>
    <definedName name="B1c2_7" localSheetId="9">#REF!</definedName>
    <definedName name="B1c2_7" localSheetId="12">#REF!</definedName>
    <definedName name="B1c2_7" localSheetId="11">#REF!</definedName>
    <definedName name="B1c2_7" localSheetId="7">#REF!</definedName>
    <definedName name="B1c2_7">#REF!</definedName>
    <definedName name="B1c2_7_1" localSheetId="6">#REF!</definedName>
    <definedName name="B1c2_7_1" localSheetId="9">#REF!</definedName>
    <definedName name="B1c2_7_1" localSheetId="12">#REF!</definedName>
    <definedName name="B1c2_7_1" localSheetId="11">#REF!</definedName>
    <definedName name="B1c2_7_1" localSheetId="7">#REF!</definedName>
    <definedName name="B1c2_7_1">#REF!</definedName>
    <definedName name="B1c2_8" localSheetId="6">#REF!</definedName>
    <definedName name="B1c2_8" localSheetId="9">#REF!</definedName>
    <definedName name="B1c2_8" localSheetId="12">#REF!</definedName>
    <definedName name="B1c2_8" localSheetId="11">#REF!</definedName>
    <definedName name="B1c2_8" localSheetId="7">#REF!</definedName>
    <definedName name="B1c2_8">#REF!</definedName>
    <definedName name="B1c2_9" localSheetId="9">#REF!</definedName>
    <definedName name="B1c2_9" localSheetId="12">#REF!</definedName>
    <definedName name="B1c2_9" localSheetId="11">#REF!</definedName>
    <definedName name="B1c2_9" localSheetId="7">#REF!</definedName>
    <definedName name="B1c2_9">#REF!</definedName>
    <definedName name="b2c1" localSheetId="9">#REF!</definedName>
    <definedName name="b2c1" localSheetId="12">#REF!</definedName>
    <definedName name="b2c1" localSheetId="11">#REF!</definedName>
    <definedName name="b2c1" localSheetId="7">#REF!</definedName>
    <definedName name="b2c1">#REF!</definedName>
    <definedName name="b2c1_10" localSheetId="9">#REF!</definedName>
    <definedName name="b2c1_10" localSheetId="12">#REF!</definedName>
    <definedName name="b2c1_10" localSheetId="11">#REF!</definedName>
    <definedName name="b2c1_10" localSheetId="7">#REF!</definedName>
    <definedName name="b2c1_10">#REF!</definedName>
    <definedName name="b2c1_10_1" localSheetId="9">#REF!</definedName>
    <definedName name="b2c1_10_1" localSheetId="12">#REF!</definedName>
    <definedName name="b2c1_10_1" localSheetId="11">#REF!</definedName>
    <definedName name="b2c1_10_1" localSheetId="7">#REF!</definedName>
    <definedName name="b2c1_10_1">#REF!</definedName>
    <definedName name="b2c1_11" localSheetId="9">#REF!</definedName>
    <definedName name="b2c1_11" localSheetId="12">#REF!</definedName>
    <definedName name="b2c1_11" localSheetId="11">#REF!</definedName>
    <definedName name="b2c1_11" localSheetId="7">#REF!</definedName>
    <definedName name="b2c1_11">#REF!</definedName>
    <definedName name="b2c1_12" localSheetId="6">#REF!</definedName>
    <definedName name="b2c1_12" localSheetId="9">#REF!</definedName>
    <definedName name="b2c1_12" localSheetId="12">#REF!</definedName>
    <definedName name="b2c1_12" localSheetId="11">#REF!</definedName>
    <definedName name="b2c1_12" localSheetId="7">#REF!</definedName>
    <definedName name="b2c1_12">#REF!</definedName>
    <definedName name="b2c1_15" localSheetId="6">#REF!</definedName>
    <definedName name="b2c1_15" localSheetId="9">#REF!</definedName>
    <definedName name="b2c1_15" localSheetId="12">#REF!</definedName>
    <definedName name="b2c1_15" localSheetId="11">#REF!</definedName>
    <definedName name="b2c1_15" localSheetId="7">#REF!</definedName>
    <definedName name="b2c1_15">#REF!</definedName>
    <definedName name="b2c1_16" localSheetId="6">#REF!</definedName>
    <definedName name="b2c1_16" localSheetId="9">#REF!</definedName>
    <definedName name="b2c1_16" localSheetId="12">#REF!</definedName>
    <definedName name="b2c1_16" localSheetId="11">#REF!</definedName>
    <definedName name="b2c1_16" localSheetId="7">#REF!</definedName>
    <definedName name="b2c1_16">#REF!</definedName>
    <definedName name="b2c1_6" localSheetId="9">#REF!</definedName>
    <definedName name="b2c1_6" localSheetId="12">#REF!</definedName>
    <definedName name="b2c1_6" localSheetId="11">#REF!</definedName>
    <definedName name="b2c1_6" localSheetId="7">#REF!</definedName>
    <definedName name="b2c1_6">#REF!</definedName>
    <definedName name="b2c1_7" localSheetId="6">#REF!</definedName>
    <definedName name="b2c1_7" localSheetId="9">#REF!</definedName>
    <definedName name="b2c1_7" localSheetId="12">#REF!</definedName>
    <definedName name="b2c1_7" localSheetId="11">#REF!</definedName>
    <definedName name="b2c1_7" localSheetId="7">#REF!</definedName>
    <definedName name="b2c1_7">#REF!</definedName>
    <definedName name="b2c1_7_1" localSheetId="6">#REF!</definedName>
    <definedName name="b2c1_7_1" localSheetId="9">#REF!</definedName>
    <definedName name="b2c1_7_1" localSheetId="12">#REF!</definedName>
    <definedName name="b2c1_7_1" localSheetId="11">#REF!</definedName>
    <definedName name="b2c1_7_1" localSheetId="7">#REF!</definedName>
    <definedName name="b2c1_7_1">#REF!</definedName>
    <definedName name="b2c1_8" localSheetId="6">#REF!</definedName>
    <definedName name="b2c1_8" localSheetId="9">#REF!</definedName>
    <definedName name="b2c1_8" localSheetId="12">#REF!</definedName>
    <definedName name="b2c1_8" localSheetId="11">#REF!</definedName>
    <definedName name="b2c1_8" localSheetId="7">#REF!</definedName>
    <definedName name="b2c1_8">#REF!</definedName>
    <definedName name="b2c1_9" localSheetId="9">#REF!</definedName>
    <definedName name="b2c1_9" localSheetId="12">#REF!</definedName>
    <definedName name="b2c1_9" localSheetId="11">#REF!</definedName>
    <definedName name="b2c1_9" localSheetId="7">#REF!</definedName>
    <definedName name="b2c1_9">#REF!</definedName>
    <definedName name="b2c2" localSheetId="9">#REF!</definedName>
    <definedName name="b2c2" localSheetId="12">#REF!</definedName>
    <definedName name="b2c2" localSheetId="11">#REF!</definedName>
    <definedName name="b2c2" localSheetId="7">#REF!</definedName>
    <definedName name="b2c2">#REF!</definedName>
    <definedName name="b2c2_10" localSheetId="9">#REF!</definedName>
    <definedName name="b2c2_10" localSheetId="12">#REF!</definedName>
    <definedName name="b2c2_10" localSheetId="11">#REF!</definedName>
    <definedName name="b2c2_10" localSheetId="7">#REF!</definedName>
    <definedName name="b2c2_10">#REF!</definedName>
    <definedName name="b2c2_10_1" localSheetId="9">#REF!</definedName>
    <definedName name="b2c2_10_1" localSheetId="12">#REF!</definedName>
    <definedName name="b2c2_10_1" localSheetId="11">#REF!</definedName>
    <definedName name="b2c2_10_1" localSheetId="7">#REF!</definedName>
    <definedName name="b2c2_10_1">#REF!</definedName>
    <definedName name="b2c2_11" localSheetId="9">#REF!</definedName>
    <definedName name="b2c2_11" localSheetId="12">#REF!</definedName>
    <definedName name="b2c2_11" localSheetId="11">#REF!</definedName>
    <definedName name="b2c2_11" localSheetId="7">#REF!</definedName>
    <definedName name="b2c2_11">#REF!</definedName>
    <definedName name="b2c2_12" localSheetId="6">#REF!</definedName>
    <definedName name="b2c2_12" localSheetId="9">#REF!</definedName>
    <definedName name="b2c2_12" localSheetId="12">#REF!</definedName>
    <definedName name="b2c2_12" localSheetId="11">#REF!</definedName>
    <definedName name="b2c2_12" localSheetId="7">#REF!</definedName>
    <definedName name="b2c2_12">#REF!</definedName>
    <definedName name="b2c2_15" localSheetId="6">#REF!</definedName>
    <definedName name="b2c2_15" localSheetId="9">#REF!</definedName>
    <definedName name="b2c2_15" localSheetId="12">#REF!</definedName>
    <definedName name="b2c2_15" localSheetId="11">#REF!</definedName>
    <definedName name="b2c2_15" localSheetId="7">#REF!</definedName>
    <definedName name="b2c2_15">#REF!</definedName>
    <definedName name="b2c2_16" localSheetId="6">#REF!</definedName>
    <definedName name="b2c2_16" localSheetId="9">#REF!</definedName>
    <definedName name="b2c2_16" localSheetId="12">#REF!</definedName>
    <definedName name="b2c2_16" localSheetId="11">#REF!</definedName>
    <definedName name="b2c2_16" localSheetId="7">#REF!</definedName>
    <definedName name="b2c2_16">#REF!</definedName>
    <definedName name="b2c2_6" localSheetId="9">#REF!</definedName>
    <definedName name="b2c2_6" localSheetId="12">#REF!</definedName>
    <definedName name="b2c2_6" localSheetId="11">#REF!</definedName>
    <definedName name="b2c2_6" localSheetId="7">#REF!</definedName>
    <definedName name="b2c2_6">#REF!</definedName>
    <definedName name="b2c2_7" localSheetId="6">#REF!</definedName>
    <definedName name="b2c2_7" localSheetId="9">#REF!</definedName>
    <definedName name="b2c2_7" localSheetId="12">#REF!</definedName>
    <definedName name="b2c2_7" localSheetId="11">#REF!</definedName>
    <definedName name="b2c2_7" localSheetId="7">#REF!</definedName>
    <definedName name="b2c2_7">#REF!</definedName>
    <definedName name="b2c2_7_1" localSheetId="6">#REF!</definedName>
    <definedName name="b2c2_7_1" localSheetId="9">#REF!</definedName>
    <definedName name="b2c2_7_1" localSheetId="12">#REF!</definedName>
    <definedName name="b2c2_7_1" localSheetId="11">#REF!</definedName>
    <definedName name="b2c2_7_1" localSheetId="7">#REF!</definedName>
    <definedName name="b2c2_7_1">#REF!</definedName>
    <definedName name="b2c2_8" localSheetId="6">#REF!</definedName>
    <definedName name="b2c2_8" localSheetId="9">#REF!</definedName>
    <definedName name="b2c2_8" localSheetId="12">#REF!</definedName>
    <definedName name="b2c2_8" localSheetId="11">#REF!</definedName>
    <definedName name="b2c2_8" localSheetId="7">#REF!</definedName>
    <definedName name="b2c2_8">#REF!</definedName>
    <definedName name="b2c2_9" localSheetId="9">#REF!</definedName>
    <definedName name="b2c2_9" localSheetId="12">#REF!</definedName>
    <definedName name="b2c2_9" localSheetId="11">#REF!</definedName>
    <definedName name="b2c2_9" localSheetId="7">#REF!</definedName>
    <definedName name="b2c2_9">#REF!</definedName>
    <definedName name="b2c3" localSheetId="9">#REF!</definedName>
    <definedName name="b2c3" localSheetId="12">#REF!</definedName>
    <definedName name="b2c3" localSheetId="11">#REF!</definedName>
    <definedName name="b2c3" localSheetId="7">#REF!</definedName>
    <definedName name="b2c3">#REF!</definedName>
    <definedName name="b2c3_10" localSheetId="9">#REF!</definedName>
    <definedName name="b2c3_10" localSheetId="12">#REF!</definedName>
    <definedName name="b2c3_10" localSheetId="11">#REF!</definedName>
    <definedName name="b2c3_10" localSheetId="7">#REF!</definedName>
    <definedName name="b2c3_10">#REF!</definedName>
    <definedName name="b2c3_10_1" localSheetId="9">#REF!</definedName>
    <definedName name="b2c3_10_1" localSheetId="12">#REF!</definedName>
    <definedName name="b2c3_10_1" localSheetId="11">#REF!</definedName>
    <definedName name="b2c3_10_1" localSheetId="7">#REF!</definedName>
    <definedName name="b2c3_10_1">#REF!</definedName>
    <definedName name="b2c3_11" localSheetId="9">#REF!</definedName>
    <definedName name="b2c3_11" localSheetId="12">#REF!</definedName>
    <definedName name="b2c3_11" localSheetId="11">#REF!</definedName>
    <definedName name="b2c3_11" localSheetId="7">#REF!</definedName>
    <definedName name="b2c3_11">#REF!</definedName>
    <definedName name="b2c3_12" localSheetId="6">#REF!</definedName>
    <definedName name="b2c3_12" localSheetId="9">#REF!</definedName>
    <definedName name="b2c3_12" localSheetId="12">#REF!</definedName>
    <definedName name="b2c3_12" localSheetId="11">#REF!</definedName>
    <definedName name="b2c3_12" localSheetId="7">#REF!</definedName>
    <definedName name="b2c3_12">#REF!</definedName>
    <definedName name="b2c3_15" localSheetId="6">#REF!</definedName>
    <definedName name="b2c3_15" localSheetId="9">#REF!</definedName>
    <definedName name="b2c3_15" localSheetId="12">#REF!</definedName>
    <definedName name="b2c3_15" localSheetId="11">#REF!</definedName>
    <definedName name="b2c3_15" localSheetId="7">#REF!</definedName>
    <definedName name="b2c3_15">#REF!</definedName>
    <definedName name="b2c3_16" localSheetId="6">#REF!</definedName>
    <definedName name="b2c3_16" localSheetId="9">#REF!</definedName>
    <definedName name="b2c3_16" localSheetId="12">#REF!</definedName>
    <definedName name="b2c3_16" localSheetId="11">#REF!</definedName>
    <definedName name="b2c3_16" localSheetId="7">#REF!</definedName>
    <definedName name="b2c3_16">#REF!</definedName>
    <definedName name="b2c3_6" localSheetId="9">#REF!</definedName>
    <definedName name="b2c3_6" localSheetId="12">#REF!</definedName>
    <definedName name="b2c3_6" localSheetId="11">#REF!</definedName>
    <definedName name="b2c3_6" localSheetId="7">#REF!</definedName>
    <definedName name="b2c3_6">#REF!</definedName>
    <definedName name="b2c3_7" localSheetId="6">#REF!</definedName>
    <definedName name="b2c3_7" localSheetId="9">#REF!</definedName>
    <definedName name="b2c3_7" localSheetId="12">#REF!</definedName>
    <definedName name="b2c3_7" localSheetId="11">#REF!</definedName>
    <definedName name="b2c3_7" localSheetId="7">#REF!</definedName>
    <definedName name="b2c3_7">#REF!</definedName>
    <definedName name="b2c3_7_1" localSheetId="6">#REF!</definedName>
    <definedName name="b2c3_7_1" localSheetId="9">#REF!</definedName>
    <definedName name="b2c3_7_1" localSheetId="12">#REF!</definedName>
    <definedName name="b2c3_7_1" localSheetId="11">#REF!</definedName>
    <definedName name="b2c3_7_1" localSheetId="7">#REF!</definedName>
    <definedName name="b2c3_7_1">#REF!</definedName>
    <definedName name="b2c3_8" localSheetId="6">#REF!</definedName>
    <definedName name="b2c3_8" localSheetId="9">#REF!</definedName>
    <definedName name="b2c3_8" localSheetId="12">#REF!</definedName>
    <definedName name="b2c3_8" localSheetId="11">#REF!</definedName>
    <definedName name="b2c3_8" localSheetId="7">#REF!</definedName>
    <definedName name="b2c3_8">#REF!</definedName>
    <definedName name="b2c3_9" localSheetId="9">#REF!</definedName>
    <definedName name="b2c3_9" localSheetId="12">#REF!</definedName>
    <definedName name="b2c3_9" localSheetId="11">#REF!</definedName>
    <definedName name="b2c3_9" localSheetId="7">#REF!</definedName>
    <definedName name="b2c3_9">#REF!</definedName>
    <definedName name="B2C4" localSheetId="9">#REF!</definedName>
    <definedName name="B2C4" localSheetId="12">#REF!</definedName>
    <definedName name="B2C4" localSheetId="11">#REF!</definedName>
    <definedName name="B2C4" localSheetId="7">#REF!</definedName>
    <definedName name="B2C4">#REF!</definedName>
    <definedName name="B2C4_10" localSheetId="9">#REF!</definedName>
    <definedName name="B2C4_10" localSheetId="12">#REF!</definedName>
    <definedName name="B2C4_10" localSheetId="11">#REF!</definedName>
    <definedName name="B2C4_10" localSheetId="7">#REF!</definedName>
    <definedName name="B2C4_10">#REF!</definedName>
    <definedName name="B2C4_11" localSheetId="9">#REF!</definedName>
    <definedName name="B2C4_11" localSheetId="12">#REF!</definedName>
    <definedName name="B2C4_11" localSheetId="11">#REF!</definedName>
    <definedName name="B2C4_11" localSheetId="7">#REF!</definedName>
    <definedName name="B2C4_11">#REF!</definedName>
    <definedName name="B2C4_12" localSheetId="6">#REF!</definedName>
    <definedName name="B2C4_12" localSheetId="9">#REF!</definedName>
    <definedName name="B2C4_12" localSheetId="12">#REF!</definedName>
    <definedName name="B2C4_12" localSheetId="11">#REF!</definedName>
    <definedName name="B2C4_12" localSheetId="7">#REF!</definedName>
    <definedName name="B2C4_12">#REF!</definedName>
    <definedName name="B2C4_15" localSheetId="6">#REF!</definedName>
    <definedName name="B2C4_15" localSheetId="9">#REF!</definedName>
    <definedName name="B2C4_15" localSheetId="12">#REF!</definedName>
    <definedName name="B2C4_15" localSheetId="11">#REF!</definedName>
    <definedName name="B2C4_15" localSheetId="7">#REF!</definedName>
    <definedName name="B2C4_15">#REF!</definedName>
    <definedName name="B2C4_16" localSheetId="6">#REF!</definedName>
    <definedName name="B2C4_16" localSheetId="9">#REF!</definedName>
    <definedName name="B2C4_16" localSheetId="12">#REF!</definedName>
    <definedName name="B2C4_16" localSheetId="11">#REF!</definedName>
    <definedName name="B2C4_16" localSheetId="7">#REF!</definedName>
    <definedName name="B2C4_16">#REF!</definedName>
    <definedName name="B2C4_6" localSheetId="9">#REF!</definedName>
    <definedName name="B2C4_6" localSheetId="12">#REF!</definedName>
    <definedName name="B2C4_6" localSheetId="11">#REF!</definedName>
    <definedName name="B2C4_6" localSheetId="7">#REF!</definedName>
    <definedName name="B2C4_6">#REF!</definedName>
    <definedName name="B2C4_7" localSheetId="6">#REF!</definedName>
    <definedName name="B2C4_7" localSheetId="9">#REF!</definedName>
    <definedName name="B2C4_7" localSheetId="12">#REF!</definedName>
    <definedName name="B2C4_7" localSheetId="11">#REF!</definedName>
    <definedName name="B2C4_7" localSheetId="7">#REF!</definedName>
    <definedName name="B2C4_7">#REF!</definedName>
    <definedName name="B2C4_8" localSheetId="6">#REF!</definedName>
    <definedName name="B2C4_8" localSheetId="9">#REF!</definedName>
    <definedName name="B2C4_8" localSheetId="12">#REF!</definedName>
    <definedName name="B2C4_8" localSheetId="11">#REF!</definedName>
    <definedName name="B2C4_8" localSheetId="7">#REF!</definedName>
    <definedName name="B2C4_8">#REF!</definedName>
    <definedName name="dossiers_techniques_3560_Liste" localSheetId="9">#REF!</definedName>
    <definedName name="dossiers_techniques_3560_Liste" localSheetId="12">#REF!</definedName>
    <definedName name="dossiers_techniques_3560_Liste" localSheetId="11">#REF!</definedName>
    <definedName name="dossiers_techniques_3560_Liste" localSheetId="7">#REF!</definedName>
    <definedName name="dossiers_techniques_3560_Liste">#REF!</definedName>
    <definedName name="Excel_BuiltIn_Print_Area_1_1">'DESCRIBING SHEET'!$A$1:$AR$57</definedName>
    <definedName name="Excel_BuiltIn_Print_Area_1_1_1">'DESCRIBING SHEET'!$A$1:$AR$55</definedName>
    <definedName name="Excel_BuiltIn_Print_Area_1_1_1_1" localSheetId="6">#REF!</definedName>
    <definedName name="Excel_BuiltIn_Print_Area_1_1_1_1">'DESCRIBING SHEET'!$A$1:$AR$53</definedName>
    <definedName name="Excel_BuiltIn_Print_Area_10_1" localSheetId="6">#REF!</definedName>
    <definedName name="Excel_BuiltIn_Print_Area_10_1" localSheetId="9">#REF!</definedName>
    <definedName name="Excel_BuiltIn_Print_Area_10_1" localSheetId="12">#REF!</definedName>
    <definedName name="Excel_BuiltIn_Print_Area_10_1" localSheetId="11">#REF!</definedName>
    <definedName name="Excel_BuiltIn_Print_Area_10_1" localSheetId="7">#REF!</definedName>
    <definedName name="Excel_BuiltIn_Print_Area_10_1">#REF!</definedName>
    <definedName name="Excel_BuiltIn_Print_Area_10_1_1" localSheetId="9">#REF!</definedName>
    <definedName name="Excel_BuiltIn_Print_Area_10_1_1" localSheetId="12">#REF!</definedName>
    <definedName name="Excel_BuiltIn_Print_Area_10_1_1" localSheetId="11">#REF!</definedName>
    <definedName name="Excel_BuiltIn_Print_Area_10_1_1" localSheetId="7">#REF!</definedName>
    <definedName name="Excel_BuiltIn_Print_Area_10_1_1">#REF!</definedName>
    <definedName name="Excel_BuiltIn_Print_Area_10_1_1_1" localSheetId="6">#REF!</definedName>
    <definedName name="Excel_BuiltIn_Print_Area_10_1_1_1" localSheetId="9">#REF!</definedName>
    <definedName name="Excel_BuiltIn_Print_Area_10_1_1_1" localSheetId="12">#REF!</definedName>
    <definedName name="Excel_BuiltIn_Print_Area_10_1_1_1" localSheetId="11">#REF!</definedName>
    <definedName name="Excel_BuiltIn_Print_Area_10_1_1_1" localSheetId="7">#REF!</definedName>
    <definedName name="Excel_BuiltIn_Print_Area_10_1_1_1">#REF!</definedName>
    <definedName name="Excel_BuiltIn_Print_Area_10_1_1_1_1" localSheetId="6">#REF!</definedName>
    <definedName name="Excel_BuiltIn_Print_Area_10_1_1_1_1" localSheetId="9">#REF!</definedName>
    <definedName name="Excel_BuiltIn_Print_Area_10_1_1_1_1" localSheetId="12">#REF!</definedName>
    <definedName name="Excel_BuiltIn_Print_Area_10_1_1_1_1" localSheetId="11">#REF!</definedName>
    <definedName name="Excel_BuiltIn_Print_Area_10_1_1_1_1" localSheetId="7">#REF!</definedName>
    <definedName name="Excel_BuiltIn_Print_Area_10_1_1_1_1">#REF!</definedName>
    <definedName name="Excel_BuiltIn_Print_Area_11_1" localSheetId="6">#REF!</definedName>
    <definedName name="Excel_BuiltIn_Print_Area_11_1" localSheetId="9">#REF!</definedName>
    <definedName name="Excel_BuiltIn_Print_Area_11_1" localSheetId="12">#REF!</definedName>
    <definedName name="Excel_BuiltIn_Print_Area_11_1" localSheetId="11">#REF!</definedName>
    <definedName name="Excel_BuiltIn_Print_Area_11_1" localSheetId="7">#REF!</definedName>
    <definedName name="Excel_BuiltIn_Print_Area_11_1">#REF!</definedName>
    <definedName name="Excel_BuiltIn_Print_Area_11_1_1" localSheetId="6">#REF!</definedName>
    <definedName name="Excel_BuiltIn_Print_Area_11_1_1" localSheetId="9">#REF!</definedName>
    <definedName name="Excel_BuiltIn_Print_Area_11_1_1" localSheetId="12">#REF!</definedName>
    <definedName name="Excel_BuiltIn_Print_Area_11_1_1" localSheetId="11">#REF!</definedName>
    <definedName name="Excel_BuiltIn_Print_Area_11_1_1" localSheetId="7">#REF!</definedName>
    <definedName name="Excel_BuiltIn_Print_Area_11_1_1">#REF!</definedName>
    <definedName name="Excel_BuiltIn_Print_Area_12_1" localSheetId="6">#REF!</definedName>
    <definedName name="Excel_BuiltIn_Print_Area_12_1" localSheetId="9">#REF!</definedName>
    <definedName name="Excel_BuiltIn_Print_Area_12_1" localSheetId="12">#REF!</definedName>
    <definedName name="Excel_BuiltIn_Print_Area_12_1" localSheetId="11">#REF!</definedName>
    <definedName name="Excel_BuiltIn_Print_Area_12_1" localSheetId="7">#REF!</definedName>
    <definedName name="Excel_BuiltIn_Print_Area_12_1">#REF!</definedName>
    <definedName name="Excel_BuiltIn_Print_Area_4" localSheetId="9">#REF!</definedName>
    <definedName name="Excel_BuiltIn_Print_Area_4" localSheetId="12">#REF!</definedName>
    <definedName name="Excel_BuiltIn_Print_Area_4" localSheetId="11">#REF!</definedName>
    <definedName name="Excel_BuiltIn_Print_Area_4" localSheetId="7">#REF!</definedName>
    <definedName name="Excel_BuiltIn_Print_Area_4">#REF!</definedName>
    <definedName name="Excel_BuiltIn_Print_Area_4_1" localSheetId="9">#REF!</definedName>
    <definedName name="Excel_BuiltIn_Print_Area_4_1" localSheetId="12">#REF!</definedName>
    <definedName name="Excel_BuiltIn_Print_Area_4_1" localSheetId="11">#REF!</definedName>
    <definedName name="Excel_BuiltIn_Print_Area_4_1" localSheetId="7">#REF!</definedName>
    <definedName name="Excel_BuiltIn_Print_Area_4_1">#REF!</definedName>
    <definedName name="Excel_BuiltIn_Print_Area_5_1" localSheetId="6">#REF!</definedName>
    <definedName name="Excel_BuiltIn_Print_Area_5_1" localSheetId="9">#REF!</definedName>
    <definedName name="Excel_BuiltIn_Print_Area_5_1" localSheetId="12">#REF!</definedName>
    <definedName name="Excel_BuiltIn_Print_Area_5_1" localSheetId="11">#REF!</definedName>
    <definedName name="Excel_BuiltIn_Print_Area_5_1" localSheetId="7">#REF!</definedName>
    <definedName name="Excel_BuiltIn_Print_Area_5_1">#REF!</definedName>
    <definedName name="Excel_BuiltIn_Print_Area_5_1_1" localSheetId="9">#REF!</definedName>
    <definedName name="Excel_BuiltIn_Print_Area_5_1_1" localSheetId="12">#REF!</definedName>
    <definedName name="Excel_BuiltIn_Print_Area_5_1_1" localSheetId="11">#REF!</definedName>
    <definedName name="Excel_BuiltIn_Print_Area_5_1_1" localSheetId="7">#REF!</definedName>
    <definedName name="Excel_BuiltIn_Print_Area_5_1_1">#REF!</definedName>
    <definedName name="Excel_BuiltIn_Print_Area_7_1" localSheetId="9">#REF!</definedName>
    <definedName name="Excel_BuiltIn_Print_Area_7_1" localSheetId="12">#REF!</definedName>
    <definedName name="Excel_BuiltIn_Print_Area_7_1" localSheetId="11">#REF!</definedName>
    <definedName name="Excel_BuiltIn_Print_Area_7_1" localSheetId="7">#REF!</definedName>
    <definedName name="Excel_BuiltIn_Print_Area_7_1">#REF!</definedName>
    <definedName name="Excel_BuiltIn_Print_Area_7_1_1" localSheetId="9">#REF!</definedName>
    <definedName name="Excel_BuiltIn_Print_Area_7_1_1" localSheetId="12">#REF!</definedName>
    <definedName name="Excel_BuiltIn_Print_Area_7_1_1" localSheetId="11">#REF!</definedName>
    <definedName name="Excel_BuiltIn_Print_Area_7_1_1" localSheetId="7">#REF!</definedName>
    <definedName name="Excel_BuiltIn_Print_Area_7_1_1">#REF!</definedName>
    <definedName name="Excel_BuiltIn_Print_Area_7_1_1_1" localSheetId="6">#REF!</definedName>
    <definedName name="Excel_BuiltIn_Print_Area_7_1_1_1" localSheetId="9">#REF!</definedName>
    <definedName name="Excel_BuiltIn_Print_Area_7_1_1_1" localSheetId="12">#REF!</definedName>
    <definedName name="Excel_BuiltIn_Print_Area_7_1_1_1" localSheetId="11">#REF!</definedName>
    <definedName name="Excel_BuiltIn_Print_Area_7_1_1_1" localSheetId="7">#REF!</definedName>
    <definedName name="Excel_BuiltIn_Print_Area_7_1_1_1">#REF!</definedName>
    <definedName name="Excel_BuiltIn_Print_Area_7_1_1_1_1" localSheetId="9">#REF!</definedName>
    <definedName name="Excel_BuiltIn_Print_Area_7_1_1_1_1" localSheetId="12">#REF!</definedName>
    <definedName name="Excel_BuiltIn_Print_Area_7_1_1_1_1" localSheetId="11">#REF!</definedName>
    <definedName name="Excel_BuiltIn_Print_Area_7_1_1_1_1" localSheetId="7">#REF!</definedName>
    <definedName name="Excel_BuiltIn_Print_Area_7_1_1_1_1">#REF!</definedName>
    <definedName name="Excel_BuiltIn_Print_Area_7_1_1_1_1_1" localSheetId="6">#REF!</definedName>
    <definedName name="Excel_BuiltIn_Print_Area_7_1_1_1_1_1" localSheetId="9">#REF!</definedName>
    <definedName name="Excel_BuiltIn_Print_Area_7_1_1_1_1_1" localSheetId="12">#REF!</definedName>
    <definedName name="Excel_BuiltIn_Print_Area_7_1_1_1_1_1" localSheetId="11">#REF!</definedName>
    <definedName name="Excel_BuiltIn_Print_Area_7_1_1_1_1_1" localSheetId="7">#REF!</definedName>
    <definedName name="Excel_BuiltIn_Print_Area_7_1_1_1_1_1">#REF!</definedName>
    <definedName name="Excel_BuiltIn_Print_Area_7_1_1_1_1_1_1" localSheetId="9">#REF!</definedName>
    <definedName name="Excel_BuiltIn_Print_Area_7_1_1_1_1_1_1" localSheetId="12">#REF!</definedName>
    <definedName name="Excel_BuiltIn_Print_Area_7_1_1_1_1_1_1" localSheetId="11">#REF!</definedName>
    <definedName name="Excel_BuiltIn_Print_Area_7_1_1_1_1_1_1" localSheetId="7">#REF!</definedName>
    <definedName name="Excel_BuiltIn_Print_Area_7_1_1_1_1_1_1">#REF!</definedName>
    <definedName name="Excel_BuiltIn_Print_Area_8_1" localSheetId="9">#REF!</definedName>
    <definedName name="Excel_BuiltIn_Print_Area_8_1" localSheetId="12">#REF!</definedName>
    <definedName name="Excel_BuiltIn_Print_Area_8_1" localSheetId="11">#REF!</definedName>
    <definedName name="Excel_BuiltIn_Print_Area_8_1" localSheetId="7">#REF!</definedName>
    <definedName name="Excel_BuiltIn_Print_Area_8_1">#REF!</definedName>
    <definedName name="Excel_BuiltIn_Print_Area_8_1_1" localSheetId="9">#REF!</definedName>
    <definedName name="Excel_BuiltIn_Print_Area_8_1_1" localSheetId="12">#REF!</definedName>
    <definedName name="Excel_BuiltIn_Print_Area_8_1_1" localSheetId="11">#REF!</definedName>
    <definedName name="Excel_BuiltIn_Print_Area_8_1_1" localSheetId="7">#REF!</definedName>
    <definedName name="Excel_BuiltIn_Print_Area_8_1_1">#REF!</definedName>
    <definedName name="Excel_BuiltIn_Print_Area_8_1_1_1" localSheetId="6">#REF!</definedName>
    <definedName name="Excel_BuiltIn_Print_Area_8_1_1_1" localSheetId="9">#REF!</definedName>
    <definedName name="Excel_BuiltIn_Print_Area_8_1_1_1" localSheetId="12">#REF!</definedName>
    <definedName name="Excel_BuiltIn_Print_Area_8_1_1_1" localSheetId="11">#REF!</definedName>
    <definedName name="Excel_BuiltIn_Print_Area_8_1_1_1" localSheetId="7">#REF!</definedName>
    <definedName name="Excel_BuiltIn_Print_Area_8_1_1_1">#REF!</definedName>
    <definedName name="Excel_BuiltIn_Print_Area_8_1_1_1_1" localSheetId="6">#REF!</definedName>
    <definedName name="Excel_BuiltIn_Print_Area_8_1_1_1_1" localSheetId="9">#REF!</definedName>
    <definedName name="Excel_BuiltIn_Print_Area_8_1_1_1_1" localSheetId="12">#REF!</definedName>
    <definedName name="Excel_BuiltIn_Print_Area_8_1_1_1_1" localSheetId="11">#REF!</definedName>
    <definedName name="Excel_BuiltIn_Print_Area_8_1_1_1_1" localSheetId="7">#REF!</definedName>
    <definedName name="Excel_BuiltIn_Print_Area_8_1_1_1_1">#REF!</definedName>
    <definedName name="Excel_BuiltIn_Print_Area_8_1_1_1_1_1" localSheetId="9">#REF!</definedName>
    <definedName name="Excel_BuiltIn_Print_Area_8_1_1_1_1_1" localSheetId="12">#REF!</definedName>
    <definedName name="Excel_BuiltIn_Print_Area_8_1_1_1_1_1" localSheetId="11">#REF!</definedName>
    <definedName name="Excel_BuiltIn_Print_Area_8_1_1_1_1_1" localSheetId="7">#REF!</definedName>
    <definedName name="Excel_BuiltIn_Print_Area_8_1_1_1_1_1">#REF!</definedName>
    <definedName name="Excel_BuiltIn_Print_Area_9_1" localSheetId="6">#REF!</definedName>
    <definedName name="Excel_BuiltIn_Print_Area_9_1" localSheetId="9">#REF!</definedName>
    <definedName name="Excel_BuiltIn_Print_Area_9_1" localSheetId="12">#REF!</definedName>
    <definedName name="Excel_BuiltIn_Print_Area_9_1" localSheetId="11">#REF!</definedName>
    <definedName name="Excel_BuiltIn_Print_Area_9_1" localSheetId="7">#REF!</definedName>
    <definedName name="Excel_BuiltIn_Print_Area_9_1">#REF!</definedName>
    <definedName name="Excel_BuiltIn_Print_Area_9_1_1" localSheetId="6">#REF!</definedName>
    <definedName name="Excel_BuiltIn_Print_Area_9_1_1" localSheetId="9">#REF!</definedName>
    <definedName name="Excel_BuiltIn_Print_Area_9_1_1" localSheetId="12">#REF!</definedName>
    <definedName name="Excel_BuiltIn_Print_Area_9_1_1" localSheetId="11">#REF!</definedName>
    <definedName name="Excel_BuiltIn_Print_Area_9_1_1" localSheetId="7">#REF!</definedName>
    <definedName name="Excel_BuiltIn_Print_Area_9_1_1">#REF!</definedName>
    <definedName name="Excel_BuiltIn_Print_Area_9_11" localSheetId="6">#REF!</definedName>
    <definedName name="Excel_BuiltIn_Print_Area_9_11" localSheetId="9">#REF!</definedName>
    <definedName name="Excel_BuiltIn_Print_Area_9_11" localSheetId="12">#REF!</definedName>
    <definedName name="Excel_BuiltIn_Print_Area_9_11" localSheetId="11">#REF!</definedName>
    <definedName name="Excel_BuiltIn_Print_Area_9_11" localSheetId="7">#REF!</definedName>
    <definedName name="Excel_BuiltIn_Print_Area_9_11">#REF!</definedName>
    <definedName name="Excel_BuiltIn_Print_Area_9_4" localSheetId="6">#REF!</definedName>
    <definedName name="Excel_BuiltIn_Print_Area_9_4" localSheetId="9">#REF!</definedName>
    <definedName name="Excel_BuiltIn_Print_Area_9_4" localSheetId="12">#REF!</definedName>
    <definedName name="Excel_BuiltIn_Print_Area_9_4" localSheetId="11">#REF!</definedName>
    <definedName name="Excel_BuiltIn_Print_Area_9_4" localSheetId="7">#REF!</definedName>
    <definedName name="Excel_BuiltIn_Print_Area_9_4">#REF!</definedName>
    <definedName name="Excel_BuiltIn_Print_Area_9_5" localSheetId="6">#REF!</definedName>
    <definedName name="Excel_BuiltIn_Print_Area_9_5" localSheetId="9">#REF!</definedName>
    <definedName name="Excel_BuiltIn_Print_Area_9_5" localSheetId="12">#REF!</definedName>
    <definedName name="Excel_BuiltIn_Print_Area_9_5" localSheetId="11">#REF!</definedName>
    <definedName name="Excel_BuiltIn_Print_Area_9_5" localSheetId="7">#REF!</definedName>
    <definedName name="Excel_BuiltIn_Print_Area_9_5">#REF!</definedName>
    <definedName name="Excel_BuiltIn_Print_Area_9_6" localSheetId="6">#REF!</definedName>
    <definedName name="Excel_BuiltIn_Print_Area_9_6" localSheetId="9">#REF!</definedName>
    <definedName name="Excel_BuiltIn_Print_Area_9_6" localSheetId="12">#REF!</definedName>
    <definedName name="Excel_BuiltIn_Print_Area_9_6" localSheetId="11">#REF!</definedName>
    <definedName name="Excel_BuiltIn_Print_Area_9_6" localSheetId="7">#REF!</definedName>
    <definedName name="Excel_BuiltIn_Print_Area_9_6">#REF!</definedName>
    <definedName name="Excel_BuiltIn_Print_Area_9_8" localSheetId="6">#REF!</definedName>
    <definedName name="Excel_BuiltIn_Print_Area_9_8" localSheetId="9">#REF!</definedName>
    <definedName name="Excel_BuiltIn_Print_Area_9_8" localSheetId="12">#REF!</definedName>
    <definedName name="Excel_BuiltIn_Print_Area_9_8" localSheetId="11">#REF!</definedName>
    <definedName name="Excel_BuiltIn_Print_Area_9_8" localSheetId="7">#REF!</definedName>
    <definedName name="Excel_BuiltIn_Print_Area_9_8">#REF!</definedName>
    <definedName name="FFFF" localSheetId="9">#REF!</definedName>
    <definedName name="FFFF" localSheetId="12">#REF!</definedName>
    <definedName name="FFFF" localSheetId="11">#REF!</definedName>
    <definedName name="FFFF" localSheetId="7">#REF!</definedName>
    <definedName name="FFFF">#REF!</definedName>
    <definedName name="FFFF_10" localSheetId="9">#REF!</definedName>
    <definedName name="FFFF_10" localSheetId="12">#REF!</definedName>
    <definedName name="FFFF_10" localSheetId="11">#REF!</definedName>
    <definedName name="FFFF_10" localSheetId="7">#REF!</definedName>
    <definedName name="FFFF_10">#REF!</definedName>
    <definedName name="FFFF_11" localSheetId="9">#REF!</definedName>
    <definedName name="FFFF_11" localSheetId="12">#REF!</definedName>
    <definedName name="FFFF_11" localSheetId="11">#REF!</definedName>
    <definedName name="FFFF_11" localSheetId="7">#REF!</definedName>
    <definedName name="FFFF_11">#REF!</definedName>
    <definedName name="FFFF_12" localSheetId="6">#REF!</definedName>
    <definedName name="FFFF_12" localSheetId="9">#REF!</definedName>
    <definedName name="FFFF_12" localSheetId="12">#REF!</definedName>
    <definedName name="FFFF_12" localSheetId="11">#REF!</definedName>
    <definedName name="FFFF_12" localSheetId="7">#REF!</definedName>
    <definedName name="FFFF_12">#REF!</definedName>
    <definedName name="FFFF_6" localSheetId="9">#REF!</definedName>
    <definedName name="FFFF_6" localSheetId="12">#REF!</definedName>
    <definedName name="FFFF_6" localSheetId="11">#REF!</definedName>
    <definedName name="FFFF_6" localSheetId="7">#REF!</definedName>
    <definedName name="FFFF_6">#REF!</definedName>
    <definedName name="FFFF_7" localSheetId="6">#REF!</definedName>
    <definedName name="FFFF_7" localSheetId="9">#REF!</definedName>
    <definedName name="FFFF_7" localSheetId="12">#REF!</definedName>
    <definedName name="FFFF_7" localSheetId="11">#REF!</definedName>
    <definedName name="FFFF_7" localSheetId="7">#REF!</definedName>
    <definedName name="FFFF_7">#REF!</definedName>
    <definedName name="FFFF_8" localSheetId="6">#REF!</definedName>
    <definedName name="FFFF_8" localSheetId="9">#REF!</definedName>
    <definedName name="FFFF_8" localSheetId="12">#REF!</definedName>
    <definedName name="FFFF_8" localSheetId="11">#REF!</definedName>
    <definedName name="FFFF_8" localSheetId="7">#REF!</definedName>
    <definedName name="FFFF_8">#REF!</definedName>
    <definedName name="FPIQ" localSheetId="9">#REF!</definedName>
    <definedName name="FPIQ" localSheetId="12">#REF!</definedName>
    <definedName name="FPIQ" localSheetId="11">#REF!</definedName>
    <definedName name="FPIQ" localSheetId="7">#REF!</definedName>
    <definedName name="FPIQ">#REF!</definedName>
    <definedName name="FPIQ_10" localSheetId="9">#REF!</definedName>
    <definedName name="FPIQ_10" localSheetId="12">#REF!</definedName>
    <definedName name="FPIQ_10" localSheetId="11">#REF!</definedName>
    <definedName name="FPIQ_10" localSheetId="7">#REF!</definedName>
    <definedName name="FPIQ_10">#REF!</definedName>
    <definedName name="FPIQ_10_1" localSheetId="9">#REF!</definedName>
    <definedName name="FPIQ_10_1" localSheetId="12">#REF!</definedName>
    <definedName name="FPIQ_10_1" localSheetId="11">#REF!</definedName>
    <definedName name="FPIQ_10_1" localSheetId="7">#REF!</definedName>
    <definedName name="FPIQ_10_1">#REF!</definedName>
    <definedName name="FPIQ_11" localSheetId="9">#REF!</definedName>
    <definedName name="FPIQ_11" localSheetId="12">#REF!</definedName>
    <definedName name="FPIQ_11" localSheetId="11">#REF!</definedName>
    <definedName name="FPIQ_11" localSheetId="7">#REF!</definedName>
    <definedName name="FPIQ_11">#REF!</definedName>
    <definedName name="FPIQ_12" localSheetId="6">#REF!</definedName>
    <definedName name="FPIQ_12" localSheetId="9">#REF!</definedName>
    <definedName name="FPIQ_12" localSheetId="12">#REF!</definedName>
    <definedName name="FPIQ_12" localSheetId="11">#REF!</definedName>
    <definedName name="FPIQ_12" localSheetId="7">#REF!</definedName>
    <definedName name="FPIQ_12">#REF!</definedName>
    <definedName name="FPIQ_6" localSheetId="9">#REF!</definedName>
    <definedName name="FPIQ_6" localSheetId="12">#REF!</definedName>
    <definedName name="FPIQ_6" localSheetId="11">#REF!</definedName>
    <definedName name="FPIQ_6" localSheetId="7">#REF!</definedName>
    <definedName name="FPIQ_6">#REF!</definedName>
    <definedName name="FPIQ_7" localSheetId="6">#REF!</definedName>
    <definedName name="FPIQ_7" localSheetId="9">#REF!</definedName>
    <definedName name="FPIQ_7" localSheetId="12">#REF!</definedName>
    <definedName name="FPIQ_7" localSheetId="11">#REF!</definedName>
    <definedName name="FPIQ_7" localSheetId="7">#REF!</definedName>
    <definedName name="FPIQ_7">#REF!</definedName>
    <definedName name="FPIQ_8" localSheetId="6">#REF!</definedName>
    <definedName name="FPIQ_8" localSheetId="9">#REF!</definedName>
    <definedName name="FPIQ_8" localSheetId="12">#REF!</definedName>
    <definedName name="FPIQ_8" localSheetId="11">#REF!</definedName>
    <definedName name="FPIQ_8" localSheetId="7">#REF!</definedName>
    <definedName name="FPIQ_8">#REF!</definedName>
    <definedName name="FPIQ_9" localSheetId="9">#REF!</definedName>
    <definedName name="FPIQ_9" localSheetId="12">#REF!</definedName>
    <definedName name="FPIQ_9" localSheetId="11">#REF!</definedName>
    <definedName name="FPIQ_9" localSheetId="7">#REF!</definedName>
    <definedName name="FPIQ_9">#REF!</definedName>
    <definedName name="FSPIQ" localSheetId="9">#REF!</definedName>
    <definedName name="FSPIQ" localSheetId="12">#REF!</definedName>
    <definedName name="FSPIQ" localSheetId="11">#REF!</definedName>
    <definedName name="FSPIQ" localSheetId="7">#REF!</definedName>
    <definedName name="FSPIQ">#REF!</definedName>
    <definedName name="FSPIQ_10" localSheetId="9">#REF!</definedName>
    <definedName name="FSPIQ_10" localSheetId="12">#REF!</definedName>
    <definedName name="FSPIQ_10" localSheetId="11">#REF!</definedName>
    <definedName name="FSPIQ_10" localSheetId="7">#REF!</definedName>
    <definedName name="FSPIQ_10">#REF!</definedName>
    <definedName name="FSPIQ_10_1" localSheetId="9">#REF!</definedName>
    <definedName name="FSPIQ_10_1" localSheetId="12">#REF!</definedName>
    <definedName name="FSPIQ_10_1" localSheetId="11">#REF!</definedName>
    <definedName name="FSPIQ_10_1" localSheetId="7">#REF!</definedName>
    <definedName name="FSPIQ_10_1">#REF!</definedName>
    <definedName name="FSPIQ_11" localSheetId="9">#REF!</definedName>
    <definedName name="FSPIQ_11" localSheetId="12">#REF!</definedName>
    <definedName name="FSPIQ_11" localSheetId="11">#REF!</definedName>
    <definedName name="FSPIQ_11" localSheetId="7">#REF!</definedName>
    <definedName name="FSPIQ_11">#REF!</definedName>
    <definedName name="FSPIQ_12" localSheetId="6">#REF!</definedName>
    <definedName name="FSPIQ_12" localSheetId="9">#REF!</definedName>
    <definedName name="FSPIQ_12" localSheetId="12">#REF!</definedName>
    <definedName name="FSPIQ_12" localSheetId="11">#REF!</definedName>
    <definedName name="FSPIQ_12" localSheetId="7">#REF!</definedName>
    <definedName name="FSPIQ_12">#REF!</definedName>
    <definedName name="FSPIQ_6" localSheetId="9">#REF!</definedName>
    <definedName name="FSPIQ_6" localSheetId="12">#REF!</definedName>
    <definedName name="FSPIQ_6" localSheetId="11">#REF!</definedName>
    <definedName name="FSPIQ_6" localSheetId="7">#REF!</definedName>
    <definedName name="FSPIQ_6">#REF!</definedName>
    <definedName name="FSPIQ_7" localSheetId="6">#REF!</definedName>
    <definedName name="FSPIQ_7" localSheetId="9">#REF!</definedName>
    <definedName name="FSPIQ_7" localSheetId="12">#REF!</definedName>
    <definedName name="FSPIQ_7" localSheetId="11">#REF!</definedName>
    <definedName name="FSPIQ_7" localSheetId="7">#REF!</definedName>
    <definedName name="FSPIQ_7">#REF!</definedName>
    <definedName name="FSPIQ_8" localSheetId="6">#REF!</definedName>
    <definedName name="FSPIQ_8" localSheetId="9">#REF!</definedName>
    <definedName name="FSPIQ_8" localSheetId="12">#REF!</definedName>
    <definedName name="FSPIQ_8" localSheetId="11">#REF!</definedName>
    <definedName name="FSPIQ_8" localSheetId="7">#REF!</definedName>
    <definedName name="FSPIQ_8">#REF!</definedName>
    <definedName name="FSPIQ_9" localSheetId="9">#REF!</definedName>
    <definedName name="FSPIQ_9" localSheetId="12">#REF!</definedName>
    <definedName name="FSPIQ_9" localSheetId="11">#REF!</definedName>
    <definedName name="FSPIQ_9" localSheetId="7">#REF!</definedName>
    <definedName name="FSPIQ_9">#REF!</definedName>
    <definedName name="fsurf" localSheetId="9">#REF!</definedName>
    <definedName name="fsurf" localSheetId="12">#REF!</definedName>
    <definedName name="fsurf" localSheetId="11">#REF!</definedName>
    <definedName name="fsurf" localSheetId="7">#REF!</definedName>
    <definedName name="fsurf">#REF!</definedName>
    <definedName name="fsurf_10" localSheetId="9">#REF!</definedName>
    <definedName name="fsurf_10" localSheetId="12">#REF!</definedName>
    <definedName name="fsurf_10" localSheetId="11">#REF!</definedName>
    <definedName name="fsurf_10" localSheetId="7">#REF!</definedName>
    <definedName name="fsurf_10">#REF!</definedName>
    <definedName name="fsurf_10_1" localSheetId="9">#REF!</definedName>
    <definedName name="fsurf_10_1" localSheetId="12">#REF!</definedName>
    <definedName name="fsurf_10_1" localSheetId="11">#REF!</definedName>
    <definedName name="fsurf_10_1" localSheetId="7">#REF!</definedName>
    <definedName name="fsurf_10_1">#REF!</definedName>
    <definedName name="fsurf_11" localSheetId="9">#REF!</definedName>
    <definedName name="fsurf_11" localSheetId="12">#REF!</definedName>
    <definedName name="fsurf_11" localSheetId="11">#REF!</definedName>
    <definedName name="fsurf_11" localSheetId="7">#REF!</definedName>
    <definedName name="fsurf_11">#REF!</definedName>
    <definedName name="fsurf_12" localSheetId="6">#REF!</definedName>
    <definedName name="fsurf_12" localSheetId="9">#REF!</definedName>
    <definedName name="fsurf_12" localSheetId="12">#REF!</definedName>
    <definedName name="fsurf_12" localSheetId="11">#REF!</definedName>
    <definedName name="fsurf_12" localSheetId="7">#REF!</definedName>
    <definedName name="fsurf_12">#REF!</definedName>
    <definedName name="fsurf_6" localSheetId="9">#REF!</definedName>
    <definedName name="fsurf_6" localSheetId="12">#REF!</definedName>
    <definedName name="fsurf_6" localSheetId="11">#REF!</definedName>
    <definedName name="fsurf_6" localSheetId="7">#REF!</definedName>
    <definedName name="fsurf_6">#REF!</definedName>
    <definedName name="fsurf_7" localSheetId="6">#REF!</definedName>
    <definedName name="fsurf_7" localSheetId="9">#REF!</definedName>
    <definedName name="fsurf_7" localSheetId="12">#REF!</definedName>
    <definedName name="fsurf_7" localSheetId="11">#REF!</definedName>
    <definedName name="fsurf_7" localSheetId="7">#REF!</definedName>
    <definedName name="fsurf_7">#REF!</definedName>
    <definedName name="fsurf_8" localSheetId="6">#REF!</definedName>
    <definedName name="fsurf_8" localSheetId="9">#REF!</definedName>
    <definedName name="fsurf_8" localSheetId="12">#REF!</definedName>
    <definedName name="fsurf_8" localSheetId="11">#REF!</definedName>
    <definedName name="fsurf_8" localSheetId="7">#REF!</definedName>
    <definedName name="fsurf_8">#REF!</definedName>
    <definedName name="fsurf_9" localSheetId="9">#REF!</definedName>
    <definedName name="fsurf_9" localSheetId="12">#REF!</definedName>
    <definedName name="fsurf_9" localSheetId="11">#REF!</definedName>
    <definedName name="fsurf_9" localSheetId="7">#REF!</definedName>
    <definedName name="fsurf_9">#REF!</definedName>
    <definedName name="HANGTAG" localSheetId="6">#REF!</definedName>
    <definedName name="HANGTAG" localSheetId="9">#REF!</definedName>
    <definedName name="HANGTAG" localSheetId="12">#REF!</definedName>
    <definedName name="HANGTAG" localSheetId="11">#REF!</definedName>
    <definedName name="HANGTAG" localSheetId="7">#REF!</definedName>
    <definedName name="HANGTAG">#REF!</definedName>
    <definedName name="Mes" localSheetId="9">#REF!</definedName>
    <definedName name="Mes" localSheetId="12">#REF!</definedName>
    <definedName name="Mes" localSheetId="11">#REF!</definedName>
    <definedName name="Mes" localSheetId="7">#REF!</definedName>
    <definedName name="Mes">#REF!</definedName>
    <definedName name="Mes_10" localSheetId="9">#REF!</definedName>
    <definedName name="Mes_10" localSheetId="12">#REF!</definedName>
    <definedName name="Mes_10" localSheetId="11">#REF!</definedName>
    <definedName name="Mes_10" localSheetId="7">#REF!</definedName>
    <definedName name="Mes_10">#REF!</definedName>
    <definedName name="Mes_11" localSheetId="9">#REF!</definedName>
    <definedName name="Mes_11" localSheetId="12">#REF!</definedName>
    <definedName name="Mes_11" localSheetId="11">#REF!</definedName>
    <definedName name="Mes_11" localSheetId="7">#REF!</definedName>
    <definedName name="Mes_11">#REF!</definedName>
    <definedName name="Mes_12" localSheetId="6">#REF!</definedName>
    <definedName name="Mes_12" localSheetId="9">#REF!</definedName>
    <definedName name="Mes_12" localSheetId="12">#REF!</definedName>
    <definedName name="Mes_12" localSheetId="11">#REF!</definedName>
    <definedName name="Mes_12" localSheetId="7">#REF!</definedName>
    <definedName name="Mes_12">#REF!</definedName>
    <definedName name="Mes_15" localSheetId="6">#REF!</definedName>
    <definedName name="Mes_15" localSheetId="9">#REF!</definedName>
    <definedName name="Mes_15" localSheetId="12">#REF!</definedName>
    <definedName name="Mes_15" localSheetId="11">#REF!</definedName>
    <definedName name="Mes_15" localSheetId="7">#REF!</definedName>
    <definedName name="Mes_15">#REF!</definedName>
    <definedName name="Mes_16" localSheetId="6">#REF!</definedName>
    <definedName name="Mes_16" localSheetId="9">#REF!</definedName>
    <definedName name="Mes_16" localSheetId="12">#REF!</definedName>
    <definedName name="Mes_16" localSheetId="11">#REF!</definedName>
    <definedName name="Mes_16" localSheetId="7">#REF!</definedName>
    <definedName name="Mes_16">#REF!</definedName>
    <definedName name="Mes_6" localSheetId="9">#REF!</definedName>
    <definedName name="Mes_6" localSheetId="12">#REF!</definedName>
    <definedName name="Mes_6" localSheetId="11">#REF!</definedName>
    <definedName name="Mes_6" localSheetId="7">#REF!</definedName>
    <definedName name="Mes_6">#REF!</definedName>
    <definedName name="Mes_7" localSheetId="6">#REF!</definedName>
    <definedName name="Mes_7" localSheetId="9">#REF!</definedName>
    <definedName name="Mes_7" localSheetId="12">#REF!</definedName>
    <definedName name="Mes_7" localSheetId="11">#REF!</definedName>
    <definedName name="Mes_7" localSheetId="7">#REF!</definedName>
    <definedName name="Mes_7">#REF!</definedName>
    <definedName name="Mes_8" localSheetId="6">#REF!</definedName>
    <definedName name="Mes_8" localSheetId="9">#REF!</definedName>
    <definedName name="Mes_8" localSheetId="12">#REF!</definedName>
    <definedName name="Mes_8" localSheetId="11">#REF!</definedName>
    <definedName name="Mes_8" localSheetId="7">#REF!</definedName>
    <definedName name="Mes_8">#REF!</definedName>
    <definedName name="Mesu" localSheetId="9">#REF!</definedName>
    <definedName name="Mesu" localSheetId="12">#REF!</definedName>
    <definedName name="Mesu" localSheetId="11">#REF!</definedName>
    <definedName name="Mesu" localSheetId="7">#REF!</definedName>
    <definedName name="Mesu">#REF!</definedName>
    <definedName name="Mesu_10" localSheetId="9">#REF!</definedName>
    <definedName name="Mesu_10" localSheetId="12">#REF!</definedName>
    <definedName name="Mesu_10" localSheetId="11">#REF!</definedName>
    <definedName name="Mesu_10" localSheetId="7">#REF!</definedName>
    <definedName name="Mesu_10">#REF!</definedName>
    <definedName name="Mesu_11" localSheetId="9">#REF!</definedName>
    <definedName name="Mesu_11" localSheetId="12">#REF!</definedName>
    <definedName name="Mesu_11" localSheetId="11">#REF!</definedName>
    <definedName name="Mesu_11" localSheetId="7">#REF!</definedName>
    <definedName name="Mesu_11">#REF!</definedName>
    <definedName name="Mesu_12" localSheetId="6">#REF!</definedName>
    <definedName name="Mesu_12" localSheetId="9">#REF!</definedName>
    <definedName name="Mesu_12" localSheetId="12">#REF!</definedName>
    <definedName name="Mesu_12" localSheetId="11">#REF!</definedName>
    <definedName name="Mesu_12" localSheetId="7">#REF!</definedName>
    <definedName name="Mesu_12">#REF!</definedName>
    <definedName name="Mesu_6" localSheetId="9">#REF!</definedName>
    <definedName name="Mesu_6" localSheetId="12">#REF!</definedName>
    <definedName name="Mesu_6" localSheetId="11">#REF!</definedName>
    <definedName name="Mesu_6" localSheetId="7">#REF!</definedName>
    <definedName name="Mesu_6">#REF!</definedName>
    <definedName name="Mesu_7" localSheetId="6">#REF!</definedName>
    <definedName name="Mesu_7" localSheetId="9">#REF!</definedName>
    <definedName name="Mesu_7" localSheetId="12">#REF!</definedName>
    <definedName name="Mesu_7" localSheetId="11">#REF!</definedName>
    <definedName name="Mesu_7" localSheetId="7">#REF!</definedName>
    <definedName name="Mesu_7">#REF!</definedName>
    <definedName name="Mesu_8" localSheetId="6">#REF!</definedName>
    <definedName name="Mesu_8" localSheetId="9">#REF!</definedName>
    <definedName name="Mesu_8" localSheetId="12">#REF!</definedName>
    <definedName name="Mesu_8" localSheetId="11">#REF!</definedName>
    <definedName name="Mesu_8" localSheetId="7">#REF!</definedName>
    <definedName name="Mesu_8">#REF!</definedName>
    <definedName name="POSITION" localSheetId="6">#REF!</definedName>
    <definedName name="POSITION" localSheetId="9">#REF!</definedName>
    <definedName name="POSITION" localSheetId="12">#REF!</definedName>
    <definedName name="POSITION" localSheetId="11">#REF!</definedName>
    <definedName name="POSITION" localSheetId="7">#REF!</definedName>
    <definedName name="POSITION">#REF!</definedName>
    <definedName name="_xlnm.Print_Area" localSheetId="4">ACCESSORIES!$A$1:$AC$241</definedName>
    <definedName name="_xlnm.Print_Area" localSheetId="6">ARTWORKS!$A$1:$AR$89</definedName>
    <definedName name="_xlnm.Print_Area" localSheetId="9">'CHECKLIST BY STAGES'!$A$1:$AR$77</definedName>
    <definedName name="_xlnm.Print_Area" localSheetId="1">COLOURWAYS!$A$1:$AR$42</definedName>
    <definedName name="_xlnm.Print_Area" localSheetId="0">'DESCRIBING SHEET'!$A$1:$AR$57</definedName>
    <definedName name="_xlnm.Print_Area" localSheetId="5">'EMBROIDERIES_PRINTS '!$A$1:$AC$23</definedName>
    <definedName name="_xlnm.Print_Area" localSheetId="2">FABRIC!$A$1:$AR$61</definedName>
    <definedName name="_xlnm.Print_Area" localSheetId="13">'JACKET SKETCH MEASUREMENTS'!$A$1:$G$56</definedName>
    <definedName name="_xlnm.Print_Area" localSheetId="12">'MEN JACKET ALPHA SIZE SPEC'!$A$1:$S$52</definedName>
    <definedName name="_xlnm.Print_Area" localSheetId="11">'PROTO JACKET MEN'!$A$1:$U$46</definedName>
    <definedName name="_xlnm.Print_Area" localSheetId="8">REMARKS!$A$1:$AR$124</definedName>
    <definedName name="_xlnm.Print_Area" localSheetId="7">'REMARKS (2)'!$A$1:$AR$38</definedName>
    <definedName name="_xlnm.Print_Titles" localSheetId="4">ACCESSORIES!$1:$9</definedName>
    <definedName name="_xlnm.Print_Titles" localSheetId="6">ARTWORKS!$1:$6</definedName>
    <definedName name="_xlnm.Print_Titles" localSheetId="9">'CHECKLIST BY STAGES'!$1:$6</definedName>
    <definedName name="_xlnm.Print_Titles" localSheetId="5">'EMBROIDERIES_PRINTS '!$1:$10</definedName>
    <definedName name="_xlnm.Print_Titles" localSheetId="2">FABRIC!$1:$11</definedName>
    <definedName name="_xlnm.Print_Titles" localSheetId="8">REMARKS!$1:$6</definedName>
    <definedName name="_xlnm.Print_Titles" localSheetId="7">'REMARKS (2)'!$1:$6</definedName>
    <definedName name="QQQQ" localSheetId="9">#REF!</definedName>
    <definedName name="QQQQ" localSheetId="12">#REF!</definedName>
    <definedName name="QQQQ" localSheetId="11">#REF!</definedName>
    <definedName name="QQQQ" localSheetId="7">#REF!</definedName>
    <definedName name="QQQQ">#REF!</definedName>
    <definedName name="QQQQ_1" localSheetId="6">#REF!</definedName>
    <definedName name="QQQQ_1" localSheetId="9">#REF!</definedName>
    <definedName name="QQQQ_1" localSheetId="12">#REF!</definedName>
    <definedName name="QQQQ_1" localSheetId="11">#REF!</definedName>
    <definedName name="QQQQ_1" localSheetId="7">#REF!</definedName>
    <definedName name="QQQQ_1">#REF!</definedName>
    <definedName name="QQQQ_10" localSheetId="9">#REF!</definedName>
    <definedName name="QQQQ_10" localSheetId="12">#REF!</definedName>
    <definedName name="QQQQ_10" localSheetId="11">#REF!</definedName>
    <definedName name="QQQQ_10" localSheetId="7">#REF!</definedName>
    <definedName name="QQQQ_10">#REF!</definedName>
    <definedName name="QQQQ_11" localSheetId="9">#REF!</definedName>
    <definedName name="QQQQ_11" localSheetId="12">#REF!</definedName>
    <definedName name="QQQQ_11" localSheetId="11">#REF!</definedName>
    <definedName name="QQQQ_11" localSheetId="7">#REF!</definedName>
    <definedName name="QQQQ_11">#REF!</definedName>
    <definedName name="QQQQ_12" localSheetId="6">#REF!</definedName>
    <definedName name="QQQQ_12" localSheetId="9">#REF!</definedName>
    <definedName name="QQQQ_12" localSheetId="12">#REF!</definedName>
    <definedName name="QQQQ_12" localSheetId="11">#REF!</definedName>
    <definedName name="QQQQ_12" localSheetId="7">#REF!</definedName>
    <definedName name="QQQQ_12">#REF!</definedName>
    <definedName name="QQQQ_15" localSheetId="6">#REF!</definedName>
    <definedName name="QQQQ_15" localSheetId="9">#REF!</definedName>
    <definedName name="QQQQ_15" localSheetId="12">#REF!</definedName>
    <definedName name="QQQQ_15" localSheetId="11">#REF!</definedName>
    <definedName name="QQQQ_15" localSheetId="7">#REF!</definedName>
    <definedName name="QQQQ_15">#REF!</definedName>
    <definedName name="QQQQ_16" localSheetId="6">#REF!</definedName>
    <definedName name="QQQQ_16" localSheetId="9">#REF!</definedName>
    <definedName name="QQQQ_16" localSheetId="12">#REF!</definedName>
    <definedName name="QQQQ_16" localSheetId="11">#REF!</definedName>
    <definedName name="QQQQ_16" localSheetId="7">#REF!</definedName>
    <definedName name="QQQQ_16">#REF!</definedName>
    <definedName name="QQQQ_6" localSheetId="9">#REF!</definedName>
    <definedName name="QQQQ_6" localSheetId="12">#REF!</definedName>
    <definedName name="QQQQ_6" localSheetId="11">#REF!</definedName>
    <definedName name="QQQQ_6" localSheetId="7">#REF!</definedName>
    <definedName name="QQQQ_6">#REF!</definedName>
    <definedName name="QQQQ_7" localSheetId="6">#REF!</definedName>
    <definedName name="QQQQ_7" localSheetId="9">#REF!</definedName>
    <definedName name="QQQQ_7" localSheetId="12">#REF!</definedName>
    <definedName name="QQQQ_7" localSheetId="11">#REF!</definedName>
    <definedName name="QQQQ_7" localSheetId="7">#REF!</definedName>
    <definedName name="QQQQ_7">#REF!</definedName>
    <definedName name="QQQQ_8" localSheetId="6">#REF!</definedName>
    <definedName name="QQQQ_8" localSheetId="9">#REF!</definedName>
    <definedName name="QQQQ_8" localSheetId="12">#REF!</definedName>
    <definedName name="QQQQ_8" localSheetId="11">#REF!</definedName>
    <definedName name="QQQQ_8" localSheetId="7">#REF!</definedName>
    <definedName name="QQQQ_8">#REF!</definedName>
    <definedName name="qté" localSheetId="9">#REF!</definedName>
    <definedName name="qté" localSheetId="12">#REF!</definedName>
    <definedName name="qté" localSheetId="11">#REF!</definedName>
    <definedName name="qté" localSheetId="7">#REF!</definedName>
    <definedName name="qté">#REF!</definedName>
    <definedName name="qté_1" localSheetId="6">#REF!</definedName>
    <definedName name="qté_1" localSheetId="9">#REF!</definedName>
    <definedName name="qté_1" localSheetId="12">#REF!</definedName>
    <definedName name="qté_1" localSheetId="11">#REF!</definedName>
    <definedName name="qté_1" localSheetId="7">#REF!</definedName>
    <definedName name="qté_1">#REF!</definedName>
    <definedName name="qté_10" localSheetId="9">#REF!</definedName>
    <definedName name="qté_10" localSheetId="12">#REF!</definedName>
    <definedName name="qté_10" localSheetId="11">#REF!</definedName>
    <definedName name="qté_10" localSheetId="7">#REF!</definedName>
    <definedName name="qté_10">#REF!</definedName>
    <definedName name="qté_10_1" localSheetId="6">#REF!</definedName>
    <definedName name="qté_10_1" localSheetId="9">#REF!</definedName>
    <definedName name="qté_10_1" localSheetId="12">#REF!</definedName>
    <definedName name="qté_10_1" localSheetId="11">#REF!</definedName>
    <definedName name="qté_10_1" localSheetId="7">#REF!</definedName>
    <definedName name="qté_10_1">#REF!</definedName>
    <definedName name="qté_11" localSheetId="9">#REF!</definedName>
    <definedName name="qté_11" localSheetId="12">#REF!</definedName>
    <definedName name="qté_11" localSheetId="11">#REF!</definedName>
    <definedName name="qté_11" localSheetId="7">#REF!</definedName>
    <definedName name="qté_11">#REF!</definedName>
    <definedName name="qté_12" localSheetId="6">#REF!</definedName>
    <definedName name="qté_12" localSheetId="9">#REF!</definedName>
    <definedName name="qté_12" localSheetId="12">#REF!</definedName>
    <definedName name="qté_12" localSheetId="11">#REF!</definedName>
    <definedName name="qté_12" localSheetId="7">#REF!</definedName>
    <definedName name="qté_12">#REF!</definedName>
    <definedName name="qté_15" localSheetId="6">#REF!</definedName>
    <definedName name="qté_15" localSheetId="9">#REF!</definedName>
    <definedName name="qté_15" localSheetId="12">#REF!</definedName>
    <definedName name="qté_15" localSheetId="11">#REF!</definedName>
    <definedName name="qté_15" localSheetId="7">#REF!</definedName>
    <definedName name="qté_15">#REF!</definedName>
    <definedName name="qté_16" localSheetId="6">#REF!</definedName>
    <definedName name="qté_16" localSheetId="9">#REF!</definedName>
    <definedName name="qté_16" localSheetId="12">#REF!</definedName>
    <definedName name="qté_16" localSheetId="11">#REF!</definedName>
    <definedName name="qté_16" localSheetId="7">#REF!</definedName>
    <definedName name="qté_16">#REF!</definedName>
    <definedName name="qté_6" localSheetId="9">#REF!</definedName>
    <definedName name="qté_6" localSheetId="12">#REF!</definedName>
    <definedName name="qté_6" localSheetId="11">#REF!</definedName>
    <definedName name="qté_6" localSheetId="7">#REF!</definedName>
    <definedName name="qté_6">#REF!</definedName>
    <definedName name="qté_7" localSheetId="6">#REF!</definedName>
    <definedName name="qté_7" localSheetId="9">#REF!</definedName>
    <definedName name="qté_7" localSheetId="12">#REF!</definedName>
    <definedName name="qté_7" localSheetId="11">#REF!</definedName>
    <definedName name="qté_7" localSheetId="7">#REF!</definedName>
    <definedName name="qté_7">#REF!</definedName>
    <definedName name="qté_7_1" localSheetId="6">#REF!</definedName>
    <definedName name="qté_7_1" localSheetId="9">#REF!</definedName>
    <definedName name="qté_7_1" localSheetId="12">#REF!</definedName>
    <definedName name="qté_7_1" localSheetId="11">#REF!</definedName>
    <definedName name="qté_7_1" localSheetId="7">#REF!</definedName>
    <definedName name="qté_7_1">#REF!</definedName>
    <definedName name="qté_7_6" localSheetId="6">#REF!</definedName>
    <definedName name="qté_7_6" localSheetId="9">#REF!</definedName>
    <definedName name="qté_7_6" localSheetId="12">#REF!</definedName>
    <definedName name="qté_7_6" localSheetId="11">#REF!</definedName>
    <definedName name="qté_7_6" localSheetId="7">#REF!</definedName>
    <definedName name="qté_7_6">#REF!</definedName>
    <definedName name="qté_8" localSheetId="6">#REF!</definedName>
    <definedName name="qté_8" localSheetId="9">#REF!</definedName>
    <definedName name="qté_8" localSheetId="12">#REF!</definedName>
    <definedName name="qté_8" localSheetId="11">#REF!</definedName>
    <definedName name="qté_8" localSheetId="7">#REF!</definedName>
    <definedName name="qté_8">#REF!</definedName>
    <definedName name="qté_9" localSheetId="9">#REF!</definedName>
    <definedName name="qté_9" localSheetId="12">#REF!</definedName>
    <definedName name="qté_9" localSheetId="11">#REF!</definedName>
    <definedName name="qté_9" localSheetId="7">#REF!</definedName>
    <definedName name="qté_9">#REF!</definedName>
    <definedName name="qté_9_1" localSheetId="6">#REF!</definedName>
    <definedName name="qté_9_1" localSheetId="9">#REF!</definedName>
    <definedName name="qté_9_1" localSheetId="12">#REF!</definedName>
    <definedName name="qté_9_1" localSheetId="11">#REF!</definedName>
    <definedName name="qté_9_1" localSheetId="7">#REF!</definedName>
    <definedName name="qté_9_1">#REF!</definedName>
  </definedNames>
  <calcPr calcId="145621"/>
</workbook>
</file>

<file path=xl/calcChain.xml><?xml version="1.0" encoding="utf-8"?>
<calcChain xmlns="http://schemas.openxmlformats.org/spreadsheetml/2006/main">
  <c r="AK6" i="39" l="1"/>
  <c r="V6" i="39"/>
  <c r="G6" i="39"/>
  <c r="AK3" i="39"/>
  <c r="V3" i="39"/>
  <c r="G3" i="39"/>
  <c r="P44" i="35" l="1"/>
  <c r="O44" i="35"/>
  <c r="N44" i="35"/>
  <c r="M44" i="35"/>
  <c r="P43" i="35"/>
  <c r="O43" i="35"/>
  <c r="N43" i="35"/>
  <c r="M43" i="35"/>
  <c r="P42" i="35"/>
  <c r="O42" i="35"/>
  <c r="N42" i="35"/>
  <c r="M42" i="35"/>
  <c r="P41" i="35"/>
  <c r="O41" i="35"/>
  <c r="N41" i="35"/>
  <c r="M41" i="35"/>
  <c r="P40" i="35"/>
  <c r="O40" i="35"/>
  <c r="N40" i="35"/>
  <c r="M40" i="35"/>
  <c r="N38" i="35"/>
  <c r="P38" i="35" s="1"/>
  <c r="M38" i="35"/>
  <c r="O38" i="35" s="1"/>
  <c r="N37" i="35"/>
  <c r="P37" i="35" s="1"/>
  <c r="M37" i="35"/>
  <c r="O37" i="35" s="1"/>
  <c r="P36" i="35"/>
  <c r="O36" i="35"/>
  <c r="N36" i="35"/>
  <c r="M36" i="35"/>
  <c r="P35" i="35"/>
  <c r="O35" i="35"/>
  <c r="N35" i="35"/>
  <c r="M35" i="35"/>
  <c r="N31" i="35"/>
  <c r="P31" i="35" s="1"/>
  <c r="M31" i="35"/>
  <c r="O31" i="35" s="1"/>
  <c r="N30" i="35"/>
  <c r="P30" i="35" s="1"/>
  <c r="M30" i="35"/>
  <c r="O30" i="35" s="1"/>
  <c r="N29" i="35"/>
  <c r="P29" i="35" s="1"/>
  <c r="M29" i="35"/>
  <c r="O29" i="35" s="1"/>
  <c r="N28" i="35"/>
  <c r="P28" i="35" s="1"/>
  <c r="M28" i="35"/>
  <c r="O28" i="35" s="1"/>
  <c r="N27" i="35"/>
  <c r="P27" i="35" s="1"/>
  <c r="M27" i="35"/>
  <c r="O27" i="35" s="1"/>
  <c r="N26" i="35"/>
  <c r="P26" i="35" s="1"/>
  <c r="M26" i="35"/>
  <c r="O26" i="35" s="1"/>
  <c r="P24" i="35"/>
  <c r="O24" i="35"/>
  <c r="N24" i="35"/>
  <c r="M24" i="35"/>
  <c r="M23" i="35"/>
  <c r="N23" i="35" s="1"/>
  <c r="O23" i="35" s="1"/>
  <c r="P23" i="35" s="1"/>
  <c r="M21" i="35"/>
  <c r="N21" i="35" s="1"/>
  <c r="O21" i="35" s="1"/>
  <c r="P21" i="35" s="1"/>
  <c r="M20" i="35"/>
  <c r="N20" i="35" s="1"/>
  <c r="O20" i="35" s="1"/>
  <c r="P20" i="35" s="1"/>
  <c r="M19" i="35"/>
  <c r="N19" i="35" s="1"/>
  <c r="O19" i="35" s="1"/>
  <c r="P19" i="35" s="1"/>
  <c r="N18" i="35"/>
  <c r="P18" i="35" s="1"/>
  <c r="M18" i="35"/>
  <c r="O18" i="35" s="1"/>
  <c r="N17" i="35"/>
  <c r="P17" i="35" s="1"/>
  <c r="M17" i="35"/>
  <c r="O17" i="35" s="1"/>
  <c r="M16" i="35"/>
  <c r="N16" i="35" s="1"/>
  <c r="O16" i="35" s="1"/>
  <c r="P16" i="35" s="1"/>
  <c r="P15" i="35"/>
  <c r="O15" i="35"/>
  <c r="N15" i="35"/>
  <c r="M15" i="35"/>
  <c r="P14" i="35"/>
  <c r="O14" i="35"/>
  <c r="N14" i="35"/>
  <c r="M14" i="35"/>
  <c r="M13" i="35"/>
  <c r="N13" i="35" s="1"/>
  <c r="O13" i="35" s="1"/>
  <c r="P13" i="35" s="1"/>
  <c r="M12" i="35"/>
  <c r="N12" i="35" s="1"/>
  <c r="O12" i="35" s="1"/>
  <c r="P12" i="35" s="1"/>
  <c r="M11" i="35"/>
  <c r="N11" i="35" s="1"/>
  <c r="O11" i="35" s="1"/>
  <c r="P11" i="35" s="1"/>
  <c r="M10" i="35"/>
  <c r="N10" i="35" s="1"/>
  <c r="O10" i="35" s="1"/>
  <c r="P10" i="35" s="1"/>
  <c r="M9" i="35"/>
  <c r="N9" i="35" s="1"/>
  <c r="O9" i="35" s="1"/>
  <c r="P9" i="35" s="1"/>
  <c r="K44" i="35"/>
  <c r="J44" i="35"/>
  <c r="I44" i="35"/>
  <c r="K43" i="35"/>
  <c r="J43" i="35"/>
  <c r="I43" i="35"/>
  <c r="K42" i="35"/>
  <c r="J42" i="35"/>
  <c r="I42" i="35"/>
  <c r="K41" i="35"/>
  <c r="J41" i="35"/>
  <c r="I41" i="35"/>
  <c r="K40" i="35"/>
  <c r="J40" i="35"/>
  <c r="I40" i="35"/>
  <c r="K38" i="35"/>
  <c r="I38" i="35" s="1"/>
  <c r="J38" i="35"/>
  <c r="K37" i="35"/>
  <c r="I37" i="35" s="1"/>
  <c r="J37" i="35"/>
  <c r="K36" i="35"/>
  <c r="J36" i="35"/>
  <c r="I36" i="35"/>
  <c r="K35" i="35"/>
  <c r="J35" i="35"/>
  <c r="I35" i="35"/>
  <c r="K31" i="35"/>
  <c r="J31" i="35"/>
  <c r="I31" i="35"/>
  <c r="K30" i="35"/>
  <c r="J30" i="35"/>
  <c r="I30" i="35"/>
  <c r="K29" i="35"/>
  <c r="J29" i="35"/>
  <c r="I29" i="35"/>
  <c r="K28" i="35"/>
  <c r="J28" i="35"/>
  <c r="I28" i="35"/>
  <c r="K27" i="35"/>
  <c r="J27" i="35"/>
  <c r="I27" i="35"/>
  <c r="K26" i="35"/>
  <c r="I26" i="35" s="1"/>
  <c r="J26" i="35"/>
  <c r="K24" i="35"/>
  <c r="J24" i="35"/>
  <c r="I24" i="35"/>
  <c r="K23" i="35"/>
  <c r="J23" i="35" s="1"/>
  <c r="I23" i="35" s="1"/>
  <c r="K21" i="35"/>
  <c r="J21" i="35" s="1"/>
  <c r="I21" i="35" s="1"/>
  <c r="K20" i="35"/>
  <c r="J20" i="35" s="1"/>
  <c r="I20" i="35" s="1"/>
  <c r="K19" i="35"/>
  <c r="J19" i="35" s="1"/>
  <c r="I19" i="35" s="1"/>
  <c r="K18" i="35"/>
  <c r="J18" i="35"/>
  <c r="I18" i="35"/>
  <c r="K17" i="35"/>
  <c r="J17" i="35"/>
  <c r="I17" i="35"/>
  <c r="K16" i="35"/>
  <c r="J16" i="35" s="1"/>
  <c r="I16" i="35" s="1"/>
  <c r="K15" i="35"/>
  <c r="J15" i="35"/>
  <c r="I15" i="35"/>
  <c r="K14" i="35"/>
  <c r="J14" i="35"/>
  <c r="I14" i="35"/>
  <c r="K13" i="35"/>
  <c r="J13" i="35"/>
  <c r="I13" i="35"/>
  <c r="K12" i="35"/>
  <c r="J12" i="35"/>
  <c r="I12" i="35"/>
  <c r="K11" i="35"/>
  <c r="J11" i="35"/>
  <c r="I11" i="35"/>
  <c r="K10" i="35"/>
  <c r="J10" i="35"/>
  <c r="I10" i="35"/>
  <c r="K9" i="35"/>
  <c r="J9" i="35" s="1"/>
  <c r="I9" i="35" s="1"/>
  <c r="U19" i="3" l="1"/>
  <c r="L42" i="38" l="1"/>
  <c r="K42" i="38"/>
  <c r="L41" i="38"/>
  <c r="K41" i="38"/>
  <c r="L40" i="38"/>
  <c r="K40" i="38"/>
  <c r="L39" i="38"/>
  <c r="K39" i="38"/>
  <c r="L38" i="38"/>
  <c r="K38" i="38"/>
  <c r="L36" i="38"/>
  <c r="K36" i="38"/>
  <c r="L35" i="38"/>
  <c r="K35" i="38"/>
  <c r="L34" i="38"/>
  <c r="K34" i="38"/>
  <c r="L33" i="38"/>
  <c r="K33" i="38"/>
  <c r="L32" i="38"/>
  <c r="K32" i="38"/>
  <c r="L31" i="38"/>
  <c r="K31" i="38"/>
  <c r="L29" i="38"/>
  <c r="K29" i="38"/>
  <c r="L28" i="38"/>
  <c r="K28" i="38"/>
  <c r="L27" i="38"/>
  <c r="K27" i="38"/>
  <c r="L26" i="38"/>
  <c r="K26" i="38"/>
  <c r="L25" i="38"/>
  <c r="K25" i="38"/>
  <c r="L24" i="38"/>
  <c r="K24" i="38"/>
  <c r="L22" i="38"/>
  <c r="K22" i="38"/>
  <c r="L21" i="38"/>
  <c r="K21" i="38"/>
  <c r="L19" i="38"/>
  <c r="K19" i="38"/>
  <c r="L18" i="38"/>
  <c r="K18" i="38"/>
  <c r="L17" i="38"/>
  <c r="K17" i="38"/>
  <c r="L16" i="38"/>
  <c r="K16" i="38"/>
  <c r="L15" i="38"/>
  <c r="K15" i="38"/>
  <c r="L14" i="38"/>
  <c r="K14" i="38"/>
  <c r="L13" i="38"/>
  <c r="K13" i="38"/>
  <c r="L12" i="38"/>
  <c r="K12" i="38"/>
  <c r="L11" i="38"/>
  <c r="K11" i="38"/>
  <c r="L10" i="38"/>
  <c r="K10" i="38"/>
  <c r="L9" i="38"/>
  <c r="K9" i="38"/>
  <c r="L8" i="38"/>
  <c r="K8" i="38"/>
  <c r="L7" i="38"/>
  <c r="K7" i="38"/>
  <c r="AK6" i="22"/>
  <c r="V6" i="22"/>
  <c r="G6" i="22"/>
  <c r="AK3" i="22"/>
  <c r="V3" i="22"/>
  <c r="G3" i="22"/>
  <c r="AK6" i="14"/>
  <c r="V6" i="14"/>
  <c r="G6" i="14"/>
  <c r="AK3" i="14"/>
  <c r="V3" i="14"/>
  <c r="G3" i="14"/>
  <c r="AK6" i="18"/>
  <c r="V6" i="18"/>
  <c r="G6" i="18"/>
  <c r="AK3" i="18"/>
  <c r="V3" i="18"/>
  <c r="G3" i="18"/>
  <c r="Z10" i="19"/>
  <c r="Y10" i="19"/>
  <c r="X10" i="19"/>
  <c r="W10" i="19"/>
  <c r="V10" i="19"/>
  <c r="Z9" i="19"/>
  <c r="Y9" i="19"/>
  <c r="X9" i="19"/>
  <c r="W9" i="19"/>
  <c r="V9" i="19"/>
  <c r="AA6" i="19"/>
  <c r="U6" i="19"/>
  <c r="E6" i="19"/>
  <c r="AA3" i="19"/>
  <c r="U3" i="19"/>
  <c r="E3" i="19"/>
  <c r="Z10" i="9"/>
  <c r="Y10" i="9"/>
  <c r="X10" i="9"/>
  <c r="W10" i="9"/>
  <c r="V10" i="9"/>
  <c r="Z9" i="9"/>
  <c r="Y9" i="9"/>
  <c r="X9" i="9"/>
  <c r="W9" i="9"/>
  <c r="V9" i="9"/>
  <c r="AA6" i="9"/>
  <c r="S6" i="9"/>
  <c r="E6" i="9"/>
  <c r="AA3" i="9"/>
  <c r="S3" i="9"/>
  <c r="E3" i="9"/>
  <c r="AK6" i="23"/>
  <c r="V6" i="23"/>
  <c r="G6" i="23"/>
  <c r="AK3" i="23"/>
  <c r="V3" i="23"/>
  <c r="G3" i="23"/>
  <c r="AG10" i="3"/>
  <c r="AD10" i="3"/>
  <c r="AA10" i="3"/>
  <c r="X10" i="3"/>
  <c r="U10" i="3"/>
  <c r="AG9" i="3"/>
  <c r="AG12" i="3" s="1"/>
  <c r="AG19" i="3" s="1"/>
  <c r="AD9" i="3"/>
  <c r="AD12" i="3" s="1"/>
  <c r="AD19" i="3" s="1"/>
  <c r="AA9" i="3"/>
  <c r="AA12" i="3" s="1"/>
  <c r="AA19" i="3" s="1"/>
  <c r="X9" i="3"/>
  <c r="X12" i="3" s="1"/>
  <c r="X19" i="3" s="1"/>
  <c r="U9" i="3"/>
  <c r="AK6" i="3"/>
  <c r="V6" i="3"/>
  <c r="G6" i="3"/>
  <c r="AK3" i="3"/>
  <c r="V3" i="3"/>
  <c r="G3" i="3"/>
  <c r="S14" i="2"/>
  <c r="AK6" i="2"/>
  <c r="V6" i="2"/>
  <c r="G6" i="2"/>
  <c r="AK3" i="2"/>
  <c r="Z3" i="19" s="1"/>
  <c r="V3" i="2"/>
  <c r="S3" i="19" s="1"/>
  <c r="G3" i="2"/>
</calcChain>
</file>

<file path=xl/comments1.xml><?xml version="1.0" encoding="utf-8"?>
<comments xmlns="http://schemas.openxmlformats.org/spreadsheetml/2006/main">
  <authors>
    <author>Rim GHARBIEH</author>
  </authors>
  <commentList>
    <comment ref="K22" authorId="0">
      <text>
        <r>
          <rPr>
            <b/>
            <sz val="9"/>
            <color indexed="81"/>
            <rFont val="Tahoma"/>
            <family val="2"/>
          </rPr>
          <t>Rim GHARBIEH:</t>
        </r>
        <r>
          <rPr>
            <sz val="9"/>
            <color indexed="81"/>
            <rFont val="Tahoma"/>
            <family val="2"/>
          </rPr>
          <t xml:space="preserve">
+3cm on back length</t>
        </r>
      </text>
    </comment>
  </commentList>
</comments>
</file>

<file path=xl/sharedStrings.xml><?xml version="1.0" encoding="utf-8"?>
<sst xmlns="http://schemas.openxmlformats.org/spreadsheetml/2006/main" count="1275" uniqueCount="609">
  <si>
    <t>P.</t>
  </si>
  <si>
    <t>REF</t>
  </si>
  <si>
    <t>INDUS / HONGRIE</t>
  </si>
  <si>
    <t>EIDER CONTACT</t>
  </si>
  <si>
    <t xml:space="preserve"> </t>
  </si>
  <si>
    <t>COLOUR CODE</t>
  </si>
  <si>
    <t>STATUS</t>
  </si>
  <si>
    <t>COLOUR NAME</t>
  </si>
  <si>
    <t>REFERENCE</t>
  </si>
  <si>
    <t>PLACE</t>
  </si>
  <si>
    <t>COLOUR RANGE</t>
  </si>
  <si>
    <t>FABRIC 1</t>
  </si>
  <si>
    <t>Name :</t>
  </si>
  <si>
    <t>T1</t>
  </si>
  <si>
    <t>supplier :</t>
  </si>
  <si>
    <t>Fabric ref :</t>
  </si>
  <si>
    <t>Compo :</t>
  </si>
  <si>
    <t>width:</t>
  </si>
  <si>
    <t>Weight:</t>
  </si>
  <si>
    <t>THREADS</t>
  </si>
  <si>
    <t>POSITION</t>
  </si>
  <si>
    <t>DATE</t>
  </si>
  <si>
    <t>ACCESSORIES</t>
  </si>
  <si>
    <t>PICTURE</t>
  </si>
  <si>
    <t>REF.</t>
  </si>
  <si>
    <t>QTY</t>
  </si>
  <si>
    <t>ILLUSTRATION</t>
  </si>
  <si>
    <t>MADE BY</t>
  </si>
  <si>
    <t>FABRIC</t>
  </si>
  <si>
    <t>SEASON</t>
  </si>
  <si>
    <t>SUPPLIER</t>
  </si>
  <si>
    <t xml:space="preserve">BASE PATTERN: </t>
  </si>
  <si>
    <t>WEIGHT</t>
  </si>
  <si>
    <t>RANGE</t>
  </si>
  <si>
    <t>Created on</t>
  </si>
  <si>
    <t>SIZES</t>
  </si>
  <si>
    <t>Revised on</t>
  </si>
  <si>
    <t>DESCRIBING SHEET</t>
  </si>
  <si>
    <t xml:space="preserve">STYLE </t>
  </si>
  <si>
    <t xml:space="preserve">FABRIC </t>
  </si>
  <si>
    <r>
      <t>RANGE</t>
    </r>
    <r>
      <rPr>
        <sz val="11"/>
        <rFont val="Tahoma"/>
        <family val="2"/>
      </rPr>
      <t/>
    </r>
  </si>
  <si>
    <t>FABRICS</t>
  </si>
  <si>
    <t>WATERPROOFNESS</t>
  </si>
  <si>
    <t>STYLE</t>
  </si>
  <si>
    <t>COLOURS</t>
  </si>
  <si>
    <t>EMBROIDERIES &amp; PRINTS</t>
  </si>
  <si>
    <t>ARTWORKS</t>
  </si>
  <si>
    <r>
      <t>STYLE</t>
    </r>
    <r>
      <rPr>
        <sz val="11"/>
        <rFont val="Tahoma"/>
        <family val="2"/>
      </rPr>
      <t/>
    </r>
  </si>
  <si>
    <t>REMARKS</t>
  </si>
  <si>
    <t>COMMENTS</t>
  </si>
  <si>
    <t>HANGTAGS</t>
  </si>
  <si>
    <t>SUMMER 12</t>
  </si>
  <si>
    <t>OTHER TRIMS</t>
  </si>
  <si>
    <t>LABELS</t>
  </si>
  <si>
    <t>TRANSFERTS / EMBROIDERIES</t>
  </si>
  <si>
    <t>QT A LANCER</t>
  </si>
  <si>
    <t>SS17</t>
  </si>
  <si>
    <t>SEALED SEAMS</t>
  </si>
  <si>
    <t>LINING</t>
  </si>
  <si>
    <t>INSULATION</t>
  </si>
  <si>
    <t>weight:</t>
  </si>
  <si>
    <t>reference:</t>
  </si>
  <si>
    <t>TOPSTITCHING</t>
  </si>
  <si>
    <t>BARTACKS</t>
  </si>
  <si>
    <t>ZIPPERS</t>
  </si>
  <si>
    <t>C/O</t>
  </si>
  <si>
    <t>NEW</t>
  </si>
  <si>
    <t>EVO</t>
  </si>
  <si>
    <t>CROSSOVER SERIES</t>
  </si>
  <si>
    <t>WIDE ANGLE SERIES</t>
  </si>
  <si>
    <t>SAISON</t>
  </si>
  <si>
    <t>FW17-18</t>
  </si>
  <si>
    <t>SS18</t>
  </si>
  <si>
    <t>CONTACT</t>
  </si>
  <si>
    <t>MARION/MONIKA</t>
  </si>
  <si>
    <t>SYLVIE/MONIKA</t>
  </si>
  <si>
    <t>MARION/VERONIQUE</t>
  </si>
  <si>
    <t>SYLVIE/VERONIQUE</t>
  </si>
  <si>
    <t xml:space="preserve">SIZE </t>
  </si>
  <si>
    <t>COLLECTION ALTITUDE</t>
  </si>
  <si>
    <r>
      <t>STYLE</t>
    </r>
    <r>
      <rPr>
        <sz val="8"/>
        <rFont val="新細明體"/>
        <family val="2"/>
        <scheme val="minor"/>
      </rPr>
      <t xml:space="preserve"> </t>
    </r>
  </si>
  <si>
    <t xml:space="preserve">CHECKLIST 1ST PROTO </t>
  </si>
  <si>
    <t>FIT (taking measurements before proto comments)</t>
  </si>
  <si>
    <t>LINES (drawing lines on proto)</t>
  </si>
  <si>
    <t>CONSTRUCTION (artworks, cross section etc.)</t>
  </si>
  <si>
    <t>FABRICS (pocket bags, 210T nylon, polytricot, insulation etc.)</t>
  </si>
  <si>
    <t xml:space="preserve">LINING </t>
  </si>
  <si>
    <t>ACCESSORIES/EMBROIDERIES/PRINT</t>
  </si>
  <si>
    <r>
      <t xml:space="preserve">WATERPROOFNESS (all seams or critical seams - </t>
    </r>
    <r>
      <rPr>
        <b/>
        <u/>
        <sz val="11"/>
        <rFont val="新細明體"/>
        <family val="2"/>
        <scheme val="minor"/>
      </rPr>
      <t>unstitch the lining</t>
    </r>
    <r>
      <rPr>
        <sz val="11"/>
        <rFont val="新細明體"/>
        <family val="2"/>
        <scheme val="minor"/>
      </rPr>
      <t xml:space="preserve"> )</t>
    </r>
  </si>
  <si>
    <t>GENERAL QUALITY</t>
  </si>
  <si>
    <t xml:space="preserve">SKETCHES </t>
  </si>
  <si>
    <t>IN CONCLUSION (OK next proto…...)</t>
  </si>
  <si>
    <t xml:space="preserve">CHECKLIST 2ND PROTO </t>
  </si>
  <si>
    <t>SKETCHES + CULOURWAYS</t>
  </si>
  <si>
    <t>IN CONCLUSION (OK next proto……OK SMS)</t>
  </si>
  <si>
    <t xml:space="preserve">CHECKLIST 3RD PROTO </t>
  </si>
  <si>
    <t>IN CONCLUSION (OK SMS)</t>
  </si>
  <si>
    <t>SMS</t>
  </si>
  <si>
    <t>EMBROIDERIES/PRINT</t>
  </si>
  <si>
    <t>IN CONCLUSION ( OK size set sample, OK proto etc.)</t>
  </si>
  <si>
    <t xml:space="preserve">SIZE SET </t>
  </si>
  <si>
    <t>IN CONCLUSION (OK PPS or other)</t>
  </si>
  <si>
    <t xml:space="preserve">PPS </t>
  </si>
  <si>
    <t>IN CONCLUSION (OK BULK  or other)</t>
  </si>
  <si>
    <r>
      <t>STYLE</t>
    </r>
    <r>
      <rPr>
        <sz val="11"/>
        <rFont val="新細明體"/>
        <family val="2"/>
        <scheme val="minor"/>
      </rPr>
      <t xml:space="preserve"> </t>
    </r>
  </si>
  <si>
    <t>FABRICS (MATIERES)</t>
  </si>
  <si>
    <t>SUPPLIER (ATELIER)</t>
  </si>
  <si>
    <r>
      <t xml:space="preserve">SEASON </t>
    </r>
    <r>
      <rPr>
        <sz val="8"/>
        <rFont val="新細明體"/>
        <family val="2"/>
        <scheme val="minor"/>
      </rPr>
      <t>/ SAISON</t>
    </r>
  </si>
  <si>
    <t>SKETCHES + COLOURWAYS</t>
  </si>
  <si>
    <t>COMMENTS ON LAUNCHING</t>
  </si>
  <si>
    <t>ALLOWANCES</t>
  </si>
  <si>
    <t xml:space="preserve"> +/- 1 cm</t>
  </si>
  <si>
    <t xml:space="preserve"> +/- 0,5 cm</t>
  </si>
  <si>
    <t>IA</t>
  </si>
  <si>
    <t>IA'</t>
  </si>
  <si>
    <t>DESIGNATION</t>
  </si>
  <si>
    <t>XS</t>
  </si>
  <si>
    <t>S</t>
  </si>
  <si>
    <t>M</t>
  </si>
  <si>
    <t>L</t>
  </si>
  <si>
    <t>XL</t>
  </si>
  <si>
    <t>PROTO</t>
  </si>
  <si>
    <t xml:space="preserve">BASE </t>
  </si>
  <si>
    <t>FRONT JACKET MEASUREMENTS (IN CM)</t>
  </si>
  <si>
    <t>B</t>
  </si>
  <si>
    <r>
      <t xml:space="preserve">FRONT BREADTH </t>
    </r>
    <r>
      <rPr>
        <sz val="12"/>
        <color indexed="10"/>
        <rFont val="Calibri"/>
        <family val="2"/>
      </rPr>
      <t>AT 12 CM FROM HPS</t>
    </r>
  </si>
  <si>
    <t>C</t>
  </si>
  <si>
    <t>1/2 CHEST ROUND</t>
  </si>
  <si>
    <t>D</t>
  </si>
  <si>
    <r>
      <t xml:space="preserve">1/2 WAIST ROUND </t>
    </r>
    <r>
      <rPr>
        <sz val="12"/>
        <color indexed="10"/>
        <rFont val="Calibri"/>
        <family val="2"/>
      </rPr>
      <t>AT 42 CM FROM HPS</t>
    </r>
  </si>
  <si>
    <t xml:space="preserve">1/2 BOTTOM RELAXED ROUND </t>
  </si>
  <si>
    <t>JB</t>
  </si>
  <si>
    <t>CENTER FRONT LENGTH</t>
  </si>
  <si>
    <t>KA</t>
  </si>
  <si>
    <t>SHOULDER LENGTH</t>
  </si>
  <si>
    <t>LA</t>
  </si>
  <si>
    <t>LB</t>
  </si>
  <si>
    <r>
      <t>1/2 ELBOW WIDTH</t>
    </r>
    <r>
      <rPr>
        <sz val="12"/>
        <color indexed="10"/>
        <rFont val="Calibri"/>
        <family val="2"/>
      </rPr>
      <t xml:space="preserve"> AT 27 CM FROM SLEEVE-END</t>
    </r>
  </si>
  <si>
    <t>LC</t>
  </si>
  <si>
    <t xml:space="preserve">1/2 CUFF WIDTH </t>
  </si>
  <si>
    <t>LC'</t>
  </si>
  <si>
    <t>N</t>
  </si>
  <si>
    <r>
      <t>TOTAL SLEEVE LENGTH</t>
    </r>
    <r>
      <rPr>
        <sz val="12"/>
        <color indexed="10"/>
        <rFont val="Calibri"/>
        <family val="2"/>
      </rPr>
      <t xml:space="preserve"> CUFF + SHOULDER INCLUDED</t>
    </r>
  </si>
  <si>
    <t>BACK JACKET MEASUREMENTS (IN CM)</t>
  </si>
  <si>
    <t>R</t>
  </si>
  <si>
    <r>
      <t xml:space="preserve">BACK BREADTH </t>
    </r>
    <r>
      <rPr>
        <sz val="12"/>
        <color indexed="10"/>
        <rFont val="Calibri"/>
        <family val="2"/>
      </rPr>
      <t>AT 12 CM FROM HPS</t>
    </r>
  </si>
  <si>
    <t>CENTER BACK LENGTH</t>
  </si>
  <si>
    <t>LYCRA CUFF MEASUREMENTS (IN CM)</t>
  </si>
  <si>
    <t>MA</t>
  </si>
  <si>
    <t>1/2 LYCRA CUFF WIDTH</t>
  </si>
  <si>
    <t>MC</t>
  </si>
  <si>
    <t>TOTAL INNER CUFF LENGTH</t>
  </si>
  <si>
    <t>MCH</t>
  </si>
  <si>
    <t>LYCRA CUFF LENGTH</t>
  </si>
  <si>
    <t>MB</t>
  </si>
  <si>
    <t>TOTAL INNER BOTTOM SLEEVE-END</t>
  </si>
  <si>
    <t>MTA</t>
  </si>
  <si>
    <t>LENGTH FROM THUMB HOLE</t>
  </si>
  <si>
    <t xml:space="preserve"> +/- 0 cm</t>
  </si>
  <si>
    <t>MTB</t>
  </si>
  <si>
    <t>THUMB HOLE LENGTH</t>
  </si>
  <si>
    <t>COLLAR MEASUREMENTS (IN CM)</t>
  </si>
  <si>
    <t>UB1</t>
  </si>
  <si>
    <t>INNER NECKLINE LENGTH</t>
  </si>
  <si>
    <t>UB2</t>
  </si>
  <si>
    <t>COLLAR LENGTH AT THE TOP EDGE</t>
  </si>
  <si>
    <t>UC1</t>
  </si>
  <si>
    <t>COLLAR HEIGHT AT CENTER BACK</t>
  </si>
  <si>
    <t>UC3</t>
  </si>
  <si>
    <t>COLLAR HEIGHT AT MIDDLE FRONT</t>
  </si>
  <si>
    <t>HOOD MEASUREMENTS (IN CM)</t>
  </si>
  <si>
    <t xml:space="preserve">VA </t>
  </si>
  <si>
    <t>HOOD LENGTH</t>
  </si>
  <si>
    <t>VB</t>
  </si>
  <si>
    <t>1/2 CENTER HOOD WIDTH</t>
  </si>
  <si>
    <t>VHA</t>
  </si>
  <si>
    <t>1/2 CENTER HOOD HEIGHT RELAXED</t>
  </si>
  <si>
    <t>VHA'</t>
  </si>
  <si>
    <t>1/2 CENTER HOOD HEIGHT STRETCHED</t>
  </si>
  <si>
    <t xml:space="preserve">JACKET SKETCH MEASUREMENTS </t>
  </si>
  <si>
    <t>JA</t>
  </si>
  <si>
    <t>UA2</t>
  </si>
  <si>
    <t>FRONT NECKLINE DEPTH</t>
  </si>
  <si>
    <t>UA3</t>
  </si>
  <si>
    <t>BACK NECKLINE DEPTH</t>
  </si>
  <si>
    <t>VC</t>
  </si>
  <si>
    <t>2XL</t>
  </si>
  <si>
    <t>2XS</t>
  </si>
  <si>
    <t>3XL</t>
  </si>
  <si>
    <r>
      <t xml:space="preserve">Measures to follow for making 1st PROTO </t>
    </r>
    <r>
      <rPr>
        <b/>
        <sz val="10"/>
        <rFont val="Calibri"/>
        <family val="2"/>
      </rPr>
      <t xml:space="preserve">SIZE M </t>
    </r>
  </si>
  <si>
    <t xml:space="preserve">MEN JACKET ALPHABETICAL SIZE SPEC </t>
  </si>
  <si>
    <t>MEASUREMENTS IN CM</t>
  </si>
  <si>
    <t>LENGTH FROM HPS TO BOTTOM</t>
  </si>
  <si>
    <t>1/2 UPPER ARM WIDTH</t>
  </si>
  <si>
    <t>1/2 BOTTOM HOOD WIDTH</t>
  </si>
  <si>
    <r>
      <t xml:space="preserve">Men top: XXS - XS - S - </t>
    </r>
    <r>
      <rPr>
        <b/>
        <sz val="11"/>
        <rFont val="新細明體"/>
        <family val="2"/>
        <scheme val="minor"/>
      </rPr>
      <t>M</t>
    </r>
    <r>
      <rPr>
        <sz val="11"/>
        <rFont val="新細明體"/>
        <family val="2"/>
        <scheme val="minor"/>
      </rPr>
      <t xml:space="preserve"> - L - XL - XXL - XXXL</t>
    </r>
  </si>
  <si>
    <r>
      <t xml:space="preserve">Men bottom: XXS - XS - S - </t>
    </r>
    <r>
      <rPr>
        <b/>
        <sz val="11"/>
        <rFont val="新細明體"/>
        <family val="2"/>
        <scheme val="minor"/>
      </rPr>
      <t>M</t>
    </r>
    <r>
      <rPr>
        <sz val="11"/>
        <rFont val="新細明體"/>
        <family val="2"/>
        <scheme val="minor"/>
      </rPr>
      <t xml:space="preserve"> - L - XL - XXL</t>
    </r>
  </si>
  <si>
    <r>
      <t xml:space="preserve">Women top: S - </t>
    </r>
    <r>
      <rPr>
        <b/>
        <sz val="11"/>
        <rFont val="新細明體"/>
        <family val="2"/>
        <scheme val="minor"/>
      </rPr>
      <t>M</t>
    </r>
    <r>
      <rPr>
        <sz val="11"/>
        <rFont val="新細明體"/>
        <family val="2"/>
        <scheme val="minor"/>
      </rPr>
      <t xml:space="preserve"> - L - XL - XXL</t>
    </r>
  </si>
  <si>
    <r>
      <t xml:space="preserve">Women bottom: S - </t>
    </r>
    <r>
      <rPr>
        <b/>
        <sz val="11"/>
        <rFont val="新細明體"/>
        <family val="2"/>
        <scheme val="minor"/>
      </rPr>
      <t>M</t>
    </r>
    <r>
      <rPr>
        <sz val="11"/>
        <rFont val="新細明體"/>
        <family val="2"/>
        <scheme val="minor"/>
      </rPr>
      <t xml:space="preserve"> - L - XL - XXL</t>
    </r>
  </si>
  <si>
    <r>
      <t xml:space="preserve">Women bottom: 34 - 36 - </t>
    </r>
    <r>
      <rPr>
        <b/>
        <sz val="11"/>
        <rFont val="新細明體"/>
        <family val="2"/>
        <scheme val="minor"/>
      </rPr>
      <t>38</t>
    </r>
    <r>
      <rPr>
        <sz val="11"/>
        <rFont val="新細明體"/>
        <family val="2"/>
        <scheme val="minor"/>
      </rPr>
      <t xml:space="preserve"> - 40 - 42 - 44 - 46 - 48</t>
    </r>
  </si>
  <si>
    <r>
      <t xml:space="preserve">Men bottom: 36 - 38 - 40 - </t>
    </r>
    <r>
      <rPr>
        <b/>
        <sz val="11"/>
        <rFont val="新細明體"/>
        <family val="2"/>
        <scheme val="minor"/>
      </rPr>
      <t>42</t>
    </r>
    <r>
      <rPr>
        <sz val="11"/>
        <rFont val="新細明體"/>
        <family val="2"/>
        <scheme val="minor"/>
      </rPr>
      <t xml:space="preserve"> - 44 - 46 - 48 - 50</t>
    </r>
  </si>
  <si>
    <t>FW18/19</t>
  </si>
  <si>
    <t>differences after sewing</t>
  </si>
  <si>
    <r>
      <t>Pattern Measurements (</t>
    </r>
    <r>
      <rPr>
        <b/>
        <sz val="10"/>
        <color rgb="FFFF0000"/>
        <rFont val="新細明體"/>
        <family val="2"/>
        <scheme val="minor"/>
      </rPr>
      <t>mm</t>
    </r>
    <r>
      <rPr>
        <b/>
        <sz val="10"/>
        <rFont val="新細明體"/>
        <family val="2"/>
        <scheme val="minor"/>
      </rPr>
      <t>)</t>
    </r>
  </si>
  <si>
    <r>
      <t>Pattern Measurements (</t>
    </r>
    <r>
      <rPr>
        <b/>
        <sz val="10"/>
        <color rgb="FFFF0000"/>
        <rFont val="新細明體"/>
        <family val="2"/>
        <scheme val="minor"/>
      </rPr>
      <t>cm</t>
    </r>
    <r>
      <rPr>
        <b/>
        <sz val="10"/>
        <rFont val="新細明體"/>
        <family val="2"/>
        <scheme val="minor"/>
      </rPr>
      <t>)</t>
    </r>
  </si>
  <si>
    <t>CACHER LES CELLULES INUTILES</t>
  </si>
  <si>
    <t>Men top: XXS - XS - S - M - L - XL - XXL - XXXL</t>
  </si>
  <si>
    <t>PRIMA</t>
  </si>
  <si>
    <t>LOCAL SOURCING</t>
  </si>
  <si>
    <t>100 G</t>
  </si>
  <si>
    <t>BODY</t>
  </si>
  <si>
    <t>80G</t>
  </si>
  <si>
    <t>40G</t>
  </si>
  <si>
    <t>HOOD</t>
  </si>
  <si>
    <t>SLEEVES</t>
  </si>
  <si>
    <t>HOOD + COLLAR</t>
  </si>
  <si>
    <t>VISLON ZIP</t>
  </si>
  <si>
    <t>5MM</t>
  </si>
  <si>
    <t>AUTOLOCK, OPEN END</t>
  </si>
  <si>
    <t>1 WAY, DALH SLIDER</t>
  </si>
  <si>
    <t>COIL ZIP</t>
  </si>
  <si>
    <t>3MM</t>
  </si>
  <si>
    <t>AUTOLOCK, CLOSE END</t>
  </si>
  <si>
    <t>FRONT OPENING</t>
  </si>
  <si>
    <t>HAND POCKETS</t>
  </si>
  <si>
    <t>SKI PASS POCKET</t>
  </si>
  <si>
    <t>CHEST POCKET</t>
  </si>
  <si>
    <t>AIRVENTS</t>
  </si>
  <si>
    <t>SLIDER AT BOTTOM WHEN CLOSED</t>
  </si>
  <si>
    <t>NON LOCK, CLOSE END</t>
  </si>
  <si>
    <t>1 WAY, DFBW SLIDER</t>
  </si>
  <si>
    <t>REVERSED COIL ZIP</t>
  </si>
  <si>
    <t>INNER POCKET</t>
  </si>
  <si>
    <t>REMOVABLE HOOD</t>
  </si>
  <si>
    <t>12 CM</t>
  </si>
  <si>
    <t>1 WAY, DA SLIDER</t>
  </si>
  <si>
    <t>CENTER FRONT OPENING</t>
  </si>
  <si>
    <t>Supplier: Dragon Times</t>
  </si>
  <si>
    <t>SKIPASS POCKET</t>
  </si>
  <si>
    <t>final length = 4cm</t>
  </si>
  <si>
    <t>DRAWCORD</t>
  </si>
  <si>
    <t>Ref: EIS15U-XMCO01</t>
  </si>
  <si>
    <t>Supplier: YF Zipper</t>
  </si>
  <si>
    <t>NOT ELASTIC</t>
  </si>
  <si>
    <t>0,2 cm</t>
  </si>
  <si>
    <t>DRAWSTRING OUTDOOR</t>
  </si>
  <si>
    <t>Ref: EW026</t>
  </si>
  <si>
    <t>BODY HEM</t>
  </si>
  <si>
    <t>ELASTIC</t>
  </si>
  <si>
    <t>CORD LOCK</t>
  </si>
  <si>
    <t>Ref: EIW17-02</t>
  </si>
  <si>
    <t>Use with 2mm drawstring</t>
  </si>
  <si>
    <t>RUBBER STOPPER</t>
  </si>
  <si>
    <t>Ref: EIS15U-XMSTP01</t>
  </si>
  <si>
    <t>Supplier: Unitex</t>
  </si>
  <si>
    <t>BACK HOOD</t>
  </si>
  <si>
    <t>2cm x 1cm</t>
  </si>
  <si>
    <t>COLORED EYELET</t>
  </si>
  <si>
    <t>Ref: EIS15U-XMOEI01</t>
  </si>
  <si>
    <t>9mm</t>
  </si>
  <si>
    <t>12MM</t>
  </si>
  <si>
    <t>COLORED PEARL</t>
  </si>
  <si>
    <t>COLORED WEBBING</t>
  </si>
  <si>
    <t>Ref: EIS15U-XMTRE01</t>
  </si>
  <si>
    <t>0,5cm wide</t>
  </si>
  <si>
    <t>TO HOLD STOPPERS</t>
  </si>
  <si>
    <t>HANGLOOP AT COLLAR</t>
  </si>
  <si>
    <t>SOFT WEBBING FOR LINING</t>
  </si>
  <si>
    <t xml:space="preserve">Ref:EIW17-15  </t>
  </si>
  <si>
    <t>Supplier:  DRAGON TIMES</t>
  </si>
  <si>
    <t>ABOVE SNOWSKIRT</t>
  </si>
  <si>
    <t>1CM</t>
  </si>
  <si>
    <t>FRONT FLAP</t>
  </si>
  <si>
    <t>2F+2M</t>
  </si>
  <si>
    <t>Supplier : UNITEX</t>
  </si>
  <si>
    <t>CUFF FLAPS</t>
  </si>
  <si>
    <t>17MM</t>
  </si>
  <si>
    <t>2F+4M</t>
  </si>
  <si>
    <t>NO SLIP ELASTIC 25MM</t>
  </si>
  <si>
    <t>SILICONE</t>
  </si>
  <si>
    <t>SNOWSKIRT</t>
  </si>
  <si>
    <t>Ref: EIS17-08</t>
  </si>
  <si>
    <t>Supplier: BENEFIT</t>
  </si>
  <si>
    <t>4F+4M</t>
  </si>
  <si>
    <t>SNOWSKIRT OPENING</t>
  </si>
  <si>
    <t>1F+1M</t>
  </si>
  <si>
    <t>LARGE ELASTIC</t>
  </si>
  <si>
    <t>FOR PHONE POCKET</t>
  </si>
  <si>
    <t>Ref: EW17-14</t>
  </si>
  <si>
    <t>Supplier: WILSON</t>
  </si>
  <si>
    <t>LYCRA BIAS UNICOLOR</t>
  </si>
  <si>
    <t>Ref: A00A-L11133/20</t>
  </si>
  <si>
    <t>GOGGLE POCKET</t>
  </si>
  <si>
    <t>Supplier: Wilson</t>
  </si>
  <si>
    <t>ELASTIC WEBBING 10MM</t>
  </si>
  <si>
    <t>GOGGLE CLEANER</t>
  </si>
  <si>
    <t>18CM FININSHED LENGHT</t>
  </si>
  <si>
    <t>RUBBER EARPHONE HOLE</t>
  </si>
  <si>
    <t>Ref: PA-A2  MP3 RUBBERT B</t>
  </si>
  <si>
    <t>Supplier: YF ZIPPER</t>
  </si>
  <si>
    <t>WOVEN BIG LABEL</t>
  </si>
  <si>
    <t>Supplier: SML</t>
  </si>
  <si>
    <t>BELOW THE HANGLOOP AT COLLAR</t>
  </si>
  <si>
    <t>CANADIAN LABEL</t>
  </si>
  <si>
    <t>INSIDE LEFT</t>
  </si>
  <si>
    <t>FOR PADDING</t>
  </si>
  <si>
    <t>SATIN CARE LABEL</t>
  </si>
  <si>
    <t>Ref Label 1:  SMLCL1</t>
  </si>
  <si>
    <t>Ref Label 2: SMLCL2</t>
  </si>
  <si>
    <t>Ref Label 3: SMLCL3</t>
  </si>
  <si>
    <t>INNER CUFFS</t>
  </si>
  <si>
    <t>INSIDE GOGGLE POCKET</t>
  </si>
  <si>
    <t>SNOWSKIRT + UNDER SNOWSKIRT</t>
  </si>
  <si>
    <t>FOAM REINFORCEMENT</t>
  </si>
  <si>
    <t>HOOD PEAK</t>
  </si>
  <si>
    <t>LEFT CHEST</t>
  </si>
  <si>
    <t xml:space="preserve">DEFENDER </t>
  </si>
  <si>
    <t>TRANSFER</t>
  </si>
  <si>
    <t>SIZE 3,2CM X 0,42CM</t>
  </si>
  <si>
    <t>Do not hesitate to ask if you have any questions</t>
  </si>
  <si>
    <t>POCKETS</t>
  </si>
  <si>
    <t>NYLON</t>
  </si>
  <si>
    <t>CHEST POCKET + SKIPASS POCKET + INNER POCKET</t>
  </si>
  <si>
    <t>MICROMAX</t>
  </si>
  <si>
    <t>Monika</t>
  </si>
  <si>
    <t>EIV4414</t>
  </si>
  <si>
    <t>LIBOLON</t>
  </si>
  <si>
    <t>No piping at hood peak</t>
  </si>
  <si>
    <t>06302 10K/10K</t>
  </si>
  <si>
    <t>FULL JACKET</t>
  </si>
  <si>
    <t>New style. Same design as EIV4340 with the following modifications:</t>
  </si>
  <si>
    <t>Different fabric. Jacket is in full LIBOLON fabric</t>
  </si>
  <si>
    <t>Please make a 1st proto with correct fabric</t>
  </si>
  <si>
    <t>No front hood adjustments. Only 1 at back.</t>
  </si>
  <si>
    <t>Chest pocket is Vislon 5mm waterproof</t>
  </si>
  <si>
    <t>WATERPROOF</t>
  </si>
  <si>
    <t>Lycra cuffs do not have thumbholes</t>
  </si>
  <si>
    <t>56"</t>
  </si>
  <si>
    <t>We will send you our FW1718 THE ROCKS JKT M sample for you to copy lines and finishings</t>
  </si>
  <si>
    <t>SIZE WOVEN LABEL MMG</t>
  </si>
  <si>
    <t>ALPHA MEN TOP</t>
  </si>
  <si>
    <t>Ref: LWS18-01</t>
  </si>
  <si>
    <t>WITH RN + CA NUMBERS</t>
  </si>
  <si>
    <t>Please send it back with 1st proto</t>
  </si>
  <si>
    <t>Today I sent the FW1718 THE ROCKS JKT M reference jacket. Be careful, there are some needles.</t>
  </si>
  <si>
    <r>
      <t xml:space="preserve">FRONT BREADTH </t>
    </r>
    <r>
      <rPr>
        <sz val="12"/>
        <color indexed="10"/>
        <rFont val="Calibri"/>
        <family val="2"/>
      </rPr>
      <t>AT 15CM FROM SHOULDER</t>
    </r>
  </si>
  <si>
    <r>
      <t xml:space="preserve">1/2 WAIST ROUND </t>
    </r>
    <r>
      <rPr>
        <sz val="12"/>
        <color indexed="10"/>
        <rFont val="Calibri"/>
        <family val="2"/>
      </rPr>
      <t>AT 48CM FROM SHOULDER</t>
    </r>
  </si>
  <si>
    <r>
      <t>1/2 ELBOW WIDTH</t>
    </r>
    <r>
      <rPr>
        <sz val="12"/>
        <color indexed="10"/>
        <rFont val="Calibri"/>
        <family val="2"/>
      </rPr>
      <t xml:space="preserve"> AT 30 CM FROM SLEEVE-END</t>
    </r>
  </si>
  <si>
    <r>
      <t xml:space="preserve">BACK BREADTH </t>
    </r>
    <r>
      <rPr>
        <sz val="12"/>
        <color indexed="10"/>
        <rFont val="Calibri"/>
        <family val="2"/>
      </rPr>
      <t>AT 15CM FROM SHOULDER</t>
    </r>
  </si>
  <si>
    <t xml:space="preserve">1st PROTO sample received on : 13/06/17   </t>
  </si>
  <si>
    <t xml:space="preserve">Comments asked on : </t>
  </si>
  <si>
    <t xml:space="preserve">2nd PROTO sample received on :  </t>
  </si>
  <si>
    <t>Comments asked on :</t>
  </si>
  <si>
    <t xml:space="preserve">3rd PROTO sample received on : </t>
  </si>
  <si>
    <t>Please respect the requested measure : -1,5cm on first sample</t>
  </si>
  <si>
    <t>without thumb holes</t>
  </si>
  <si>
    <t>NEW EIDER LOGO</t>
  </si>
  <si>
    <t>SNOWSKIRT GARAGE (CHECK MY COMMENTS FOR DETAILS)</t>
  </si>
  <si>
    <t>SEWN ON LEFT SHOULDER</t>
  </si>
  <si>
    <t>HERRINGBONE WEBBING</t>
  </si>
  <si>
    <t>Supplier : Wilson</t>
  </si>
  <si>
    <t>PULLER RUBBER</t>
  </si>
  <si>
    <t>Ref: EIW18-03</t>
  </si>
  <si>
    <t>CF STORMFLAP</t>
  </si>
  <si>
    <t>EYELET</t>
  </si>
  <si>
    <t>EIS15U-XMOEI01</t>
  </si>
  <si>
    <t>SHELL FABRIC</t>
  </si>
  <si>
    <t>FACING</t>
  </si>
  <si>
    <t xml:space="preserve">BLACK NYLON </t>
  </si>
  <si>
    <t xml:space="preserve">SLEEVES + INNER POCKET BAG + CARE LABEL POCKET
</t>
  </si>
  <si>
    <t>DOWNPROOF PLANET</t>
  </si>
  <si>
    <t>CAROLTEX ref. 8093LDF3</t>
  </si>
  <si>
    <t>MESH STRETCH</t>
  </si>
  <si>
    <t>CIRE TAFFETAS</t>
  </si>
  <si>
    <t>NO VISIBLE TOPSTITCHING</t>
  </si>
  <si>
    <t>ALL/ VERTICAL</t>
  </si>
  <si>
    <t>ABOVE INNER POCKET</t>
  </si>
  <si>
    <t>Rim</t>
  </si>
  <si>
    <t>COMMENTS ON 1st PROTO</t>
  </si>
  <si>
    <t>TRIMS &amp; LABELS</t>
  </si>
  <si>
    <t>MEASUREMENTS</t>
  </si>
  <si>
    <t>WORKMANSHIP</t>
  </si>
  <si>
    <t>CONCLUSION</t>
  </si>
  <si>
    <t>FINISHING</t>
  </si>
  <si>
    <t>* Airvents : CANCELLED</t>
  </si>
  <si>
    <t>Defender Logo placement on stormflap :</t>
  </si>
  <si>
    <t>* SEAM TAPED : Now critical seam taped not all seam taped</t>
  </si>
  <si>
    <t>* Bartacks : must be vertical not horizontal for a better aesthetic effect / in the same direction as cutting</t>
  </si>
  <si>
    <t>* New EIDER rubber plate on shoulder + New Eider Rubber Logo on chest</t>
  </si>
  <si>
    <t>* Please respect better the SIZE SPEC especially for measures B, MC and VHA / Refer to the SIZE SPEC for more details</t>
  </si>
  <si>
    <t>Please respect the requested measure : +2,3cm on first sample</t>
  </si>
  <si>
    <t>Please respect the requested measure : -2cm on first sample</t>
  </si>
  <si>
    <t>Please respect the requested measure : +1,2cm on first sample</t>
  </si>
  <si>
    <r>
      <t xml:space="preserve">Measures to follow for making 1st PROTO </t>
    </r>
    <r>
      <rPr>
        <b/>
        <sz val="10"/>
        <rFont val="新細明體"/>
        <family val="2"/>
        <scheme val="minor"/>
      </rPr>
      <t xml:space="preserve">SIZE M </t>
    </r>
  </si>
  <si>
    <t>CRITICAL SEAM TAPED</t>
  </si>
  <si>
    <t>CF STORMFLAP : REFER TO ARTWORK SHEET</t>
  </si>
  <si>
    <t>THE ROCKS JKT 2.0 M</t>
  </si>
  <si>
    <t>DEFENDER DISCOVERY 2</t>
  </si>
  <si>
    <t xml:space="preserve">* CF stormflap : add a patched herringbone webbing from WILSON / Refer to the accessories sheet </t>
  </si>
  <si>
    <t>* Defender Logo : placement confirmed on stormflap. check the artwork page for details</t>
  </si>
  <si>
    <t>* PATTERN BASE : Pattern base VH18H2 that we used on 1st proto will be replaced by pattern base VH18H1 for a smaller width. Check the updated Size Spec and the pattern file VH18H1 that I sent you</t>
  </si>
  <si>
    <t>* Add a velcro under front flap</t>
  </si>
  <si>
    <t>* Revise the line at top of sleeve / must be moved. Check the picture below :</t>
  </si>
  <si>
    <t>comment on 1st proto 28/06/2017</t>
  </si>
  <si>
    <t>VH18H2 REGULAR VH18H1 ACTIVE</t>
  </si>
  <si>
    <t>* Hood : we change to an attached hood / Same shape and volume as RIDGE JKT M EIV4339</t>
  </si>
  <si>
    <t>* Please make the second proto in the correct fabrics and with the correct lining</t>
  </si>
  <si>
    <t>VELCRO</t>
  </si>
  <si>
    <t>UNDER FRONT FLAP</t>
  </si>
  <si>
    <t>1,2cm width</t>
  </si>
  <si>
    <t>RAVEN</t>
  </si>
  <si>
    <t>NIGHTFALL</t>
  </si>
  <si>
    <t>DARK NIGHT</t>
  </si>
  <si>
    <t>DARK ORANGE</t>
  </si>
  <si>
    <t>MISTY GREY</t>
  </si>
  <si>
    <t>NOIR</t>
  </si>
  <si>
    <t>BLACK</t>
  </si>
  <si>
    <t>COLLAR + BODY</t>
  </si>
  <si>
    <t>ROUGE</t>
  </si>
  <si>
    <t>GREY</t>
  </si>
  <si>
    <t>SEWN INSIDE BACK</t>
  </si>
  <si>
    <t>Ref: EIW18-11</t>
  </si>
  <si>
    <t>120x120mm</t>
  </si>
  <si>
    <t>Supplier : YKK</t>
  </si>
  <si>
    <t>WITH  BLACK TEETH</t>
  </si>
  <si>
    <t>TONE/TONE</t>
  </si>
  <si>
    <t>WITH TRUE BLOOD TEETH</t>
  </si>
  <si>
    <t>EIDER HANGLOOP</t>
  </si>
  <si>
    <t>Ref : EIW18-01</t>
  </si>
  <si>
    <t>Supplier : 'YF ZIPPER</t>
  </si>
  <si>
    <t>4mm diameter</t>
  </si>
  <si>
    <t>DARK NIGHT/ BLACK/ DARK NIGHT</t>
  </si>
  <si>
    <t>BLACK/ RAVEN/ MISTY GREY</t>
  </si>
  <si>
    <t>EIDER SNAP</t>
  </si>
  <si>
    <t>TRUE BLOOD</t>
  </si>
  <si>
    <t>WHITE</t>
  </si>
  <si>
    <t>SMALL PLASTIC SNAP</t>
  </si>
  <si>
    <t>Ref : EIW16-16</t>
  </si>
  <si>
    <t>Ref : EIW18-04</t>
  </si>
  <si>
    <t>LIBOLON  ref. 06302</t>
  </si>
  <si>
    <t>Supplier: Triple Star</t>
  </si>
  <si>
    <t>88% PES 12% PU // 100% TPU // 0</t>
  </si>
  <si>
    <t>Chiara</t>
  </si>
  <si>
    <t>COMMENTS ON 1st PROTO / ASIA MEETING</t>
  </si>
  <si>
    <t>Inner cuff : use the honey comb fabric i/o lycra fabric. See fabric page to see details.</t>
  </si>
  <si>
    <t>Padding : ok for the PM quality used. See fabric page for the detail.</t>
  </si>
  <si>
    <t>Interlining : use an interlining i/o glue inner for : cuff tab, snowskirt flap, inner front flap and flap at back hood (adjustment at back hood)</t>
  </si>
  <si>
    <t>Big woven label :big woven label reference change. See the accessories page for the details.</t>
  </si>
  <si>
    <t>Zipper on chest : the zipper become not waterproof. See the accessories page for the detail.</t>
  </si>
  <si>
    <r>
      <t xml:space="preserve">ELOFT </t>
    </r>
    <r>
      <rPr>
        <b/>
        <sz val="11"/>
        <color indexed="30"/>
        <rFont val="Calibri"/>
        <family val="2"/>
      </rPr>
      <t>/ PM quality</t>
    </r>
  </si>
  <si>
    <t>LYCRA</t>
  </si>
  <si>
    <t>THERMO HONEYCOMB BIFACE</t>
  </si>
  <si>
    <t>WIDE PLUS ref. KMQ007-PJ</t>
  </si>
  <si>
    <t>MATCHING</t>
  </si>
  <si>
    <t>19-3923 TPX</t>
  </si>
  <si>
    <t>19-4006 TCX</t>
  </si>
  <si>
    <t>SNOWSKIRT ELASTIC</t>
  </si>
  <si>
    <t>YKK 580</t>
  </si>
  <si>
    <t>YKK 329</t>
  </si>
  <si>
    <t xml:space="preserve">YKK 301 </t>
  </si>
  <si>
    <t>YKK 074</t>
  </si>
  <si>
    <t>YKK 169</t>
  </si>
  <si>
    <t>YKK 045</t>
  </si>
  <si>
    <t>Comments on 2nd proto</t>
  </si>
  <si>
    <t>* lines at shoulder matching : OK</t>
  </si>
  <si>
    <t>/</t>
  </si>
  <si>
    <t>* put interlining / glue on the hood upper edge for a flatter result</t>
  </si>
  <si>
    <t xml:space="preserve">* CF stormflap : herringbone webbing from WILSON : OK on proto 2 + make stormflap 0,5 cm larger so you can make the DEFENDER print </t>
  </si>
  <si>
    <t>* Cancel the zipper garage : not necessary on this style</t>
  </si>
  <si>
    <t>* Defender Logo : please put it on the elarged storm flap / missing on proto 2</t>
  </si>
  <si>
    <t>PRINTS</t>
  </si>
  <si>
    <t>* Attached hood : OK on proto 2</t>
  </si>
  <si>
    <t>* Airvents cancelled on proto 2 : ok</t>
  </si>
  <si>
    <t>* cuffs in honeycomb biface: ok on proto 2 /BUT ATTENTION : you used the fabric on the wrong side. The fluffy side is the back side and the less fluffy side is the front side.</t>
  </si>
  <si>
    <t>* Please respect better the size spec for measures UB1, R and D</t>
  </si>
  <si>
    <t xml:space="preserve">* New EIDER rubber plate on shoulder at 23 cm from neckline + New Eider Rubber Logo on chest : </t>
  </si>
  <si>
    <t>RUBBER PLATE and EIDER LOGO ON CHEST PLACEMENTS FOR MEN :</t>
  </si>
  <si>
    <t>* Chest pocket : not waterproof zipper : not ok &gt; waterproof used on proto 2</t>
  </si>
  <si>
    <t>1140 G</t>
  </si>
  <si>
    <t>RIM</t>
  </si>
  <si>
    <t>ANNECY MEETING + GENERAL Comments</t>
  </si>
  <si>
    <t>* We cancel the phone elastic in inner pocket</t>
  </si>
  <si>
    <t>* Only one bartack on the middle of hood tunnel</t>
  </si>
  <si>
    <t>* Please follow the approved workmanship for velcro on cuffs</t>
  </si>
  <si>
    <t xml:space="preserve">* Please make sur to follow the transfer/ fixing indications of the sealon tape so it would be well fixed </t>
  </si>
  <si>
    <t>* Big woven label assembling : horizontal cut outs if we have only 1 fabric on middle back lining and vertical cut outs if we have 3D mesh on middle lining. Please refer to the email below that I sent you before :</t>
  </si>
  <si>
    <t>* Bartacks : must be vertical not horizontal</t>
  </si>
  <si>
    <t>* Please align the buttonhole on lining with  rubber hole for earphones and make it larger so we can take out the earphones wire easily</t>
  </si>
  <si>
    <t>* Please replace the pearl EIS15U-XMPER01 by the plastic pearl EIS15U-XMPER02</t>
  </si>
  <si>
    <t>OK SMS according to the comments above</t>
  </si>
  <si>
    <t>GHOST/ STEEL GREY</t>
  </si>
  <si>
    <t>DARK NIGHT/ MISTY GRET</t>
  </si>
  <si>
    <t xml:space="preserve"> ORANGE/DARK ORANGE</t>
  </si>
  <si>
    <t>DARK NIGHT/MISTY GREY</t>
  </si>
  <si>
    <t>DARK NIGHTFALL // NIGHTFALL</t>
  </si>
  <si>
    <t>BLACK (NOIR)</t>
  </si>
  <si>
    <t>BP0 CANCELLATION</t>
  </si>
  <si>
    <t>This color is cancelled for bulk</t>
  </si>
  <si>
    <t>Comments on SMS</t>
  </si>
  <si>
    <t>* New small rubber puller Ref. EIS19-05 on hand pockets, ski pass pocket and chest pocket instead of the big rubber puller</t>
  </si>
  <si>
    <t>MEASURES</t>
  </si>
  <si>
    <t>Ref: EIS19-05</t>
  </si>
  <si>
    <t>Supplier : Dragon times</t>
  </si>
  <si>
    <r>
      <t xml:space="preserve">NEW RUBBER PLATE
</t>
    </r>
    <r>
      <rPr>
        <sz val="11"/>
        <color theme="1"/>
        <rFont val="新細明體"/>
        <family val="2"/>
        <scheme val="minor"/>
      </rPr>
      <t>Ref: EIW18-14
Supplier : Clotex 
35 MM x 35 MM</t>
    </r>
  </si>
  <si>
    <t>PLASTIC PIN</t>
  </si>
  <si>
    <t>local sourcing</t>
  </si>
  <si>
    <t>TO ATTACH THE HANGTAG</t>
  </si>
  <si>
    <t>TO BE CONFIRMED</t>
  </si>
  <si>
    <t>10CM, WHITE</t>
  </si>
  <si>
    <t>BIG</t>
  </si>
  <si>
    <t>GENCODE STICKER</t>
  </si>
  <si>
    <t>STICKED AT BACK OF CORPORATE HANGTAG</t>
  </si>
  <si>
    <t>5cm x 5cm</t>
  </si>
  <si>
    <t>BRAND HANGTAG</t>
  </si>
  <si>
    <t>EID_1_Corporate  (EIDHT01 / Orli : 396031 )</t>
  </si>
  <si>
    <t>POSITION 1</t>
  </si>
  <si>
    <t xml:space="preserve">Supplier: </t>
  </si>
  <si>
    <t>ENGAGEMENT HANGTAG</t>
  </si>
  <si>
    <t>POSITION 2</t>
  </si>
  <si>
    <t>EID_2_LowImpact  (EIDHT024 / 396070 :)</t>
  </si>
  <si>
    <t>FABRIC HANGTAG</t>
  </si>
  <si>
    <t>EID_3_Defender10/10_FST  (EIDHT0303 / 396050 : )</t>
  </si>
  <si>
    <t>POSITION 3</t>
  </si>
  <si>
    <t>POSITION 4</t>
  </si>
  <si>
    <t>EID_2_PFCFree  (EIDHT025 / 396045 :)</t>
  </si>
  <si>
    <t>* Rubber plate on shoulder : we will use the same rubber plate for Men and Women for bulk. Same reference as the collection's small rubber plate ref. EIW18-14 with new quality/ white Eider logo on the inside now/ same background colors as latest version/ supplier : Clotex/ new dimensions : 3,5x3,5CM</t>
  </si>
  <si>
    <t>Sleeve pocket : reduce the depth of the pocket back and tuck the seam value on the inside with the back seam</t>
  </si>
  <si>
    <t>Front collar : respect the padding weight of 40 G as indicated on the TF</t>
  </si>
  <si>
    <t>Please send us 2 SSS in size S and XL</t>
  </si>
  <si>
    <t>22/01/18 SMS comments</t>
  </si>
  <si>
    <t>* The hood is too tight on SMS. Please respect the Size spec especially for collar inner lengthe and at top edge UB1 and UB2</t>
  </si>
  <si>
    <t>* Size label must be inserted under the big woven label inside the jacket. Check the photo below</t>
  </si>
  <si>
    <t>EIW 18-15</t>
  </si>
  <si>
    <t>SUPPLIER : CLOTEX</t>
  </si>
  <si>
    <t>Supplier : REGINE</t>
  </si>
  <si>
    <t>ref ART1048 DES 15461</t>
  </si>
  <si>
    <t>EIS15U-XMPER01</t>
  </si>
  <si>
    <t>EIV4414</t>
    <phoneticPr fontId="117" type="noConversion"/>
  </si>
  <si>
    <r>
      <t xml:space="preserve">Comments asked the :  </t>
    </r>
    <r>
      <rPr>
        <b/>
        <sz val="14"/>
        <rFont val="新細明體"/>
        <family val="1"/>
        <charset val="136"/>
        <scheme val="minor"/>
      </rPr>
      <t xml:space="preserve">需求尺寸  </t>
    </r>
    <phoneticPr fontId="117" type="noConversion"/>
  </si>
  <si>
    <r>
      <t>SALESMAN SAMPLE</t>
    </r>
    <r>
      <rPr>
        <b/>
        <sz val="14"/>
        <rFont val="新細明體"/>
        <family val="1"/>
        <charset val="136"/>
        <scheme val="minor"/>
      </rPr>
      <t xml:space="preserve">    銷售樣尺寸  </t>
    </r>
    <phoneticPr fontId="117" type="noConversion"/>
  </si>
  <si>
    <t>上胸寬 (領肩點下15cm)</t>
    <phoneticPr fontId="117" type="noConversion"/>
  </si>
  <si>
    <t>1/2胸圍 (腋點)</t>
    <phoneticPr fontId="117" type="noConversion"/>
  </si>
  <si>
    <t>1/2腰圍(HPS以下48cm)</t>
    <phoneticPr fontId="117" type="noConversion"/>
  </si>
  <si>
    <t>1/2下襬(平量)</t>
    <phoneticPr fontId="117" type="noConversion"/>
  </si>
  <si>
    <t>前身長(領肩點量)</t>
    <phoneticPr fontId="117" type="noConversion"/>
  </si>
  <si>
    <t>前身長(前中量)</t>
    <phoneticPr fontId="117" type="noConversion"/>
  </si>
  <si>
    <t>單肩寬</t>
    <phoneticPr fontId="117" type="noConversion"/>
  </si>
  <si>
    <t>1/2袖寬(腋點垂直量)</t>
    <phoneticPr fontId="117" type="noConversion"/>
  </si>
  <si>
    <t>1/2肘寬(袖口以上30cm)</t>
    <phoneticPr fontId="117" type="noConversion"/>
  </si>
  <si>
    <t>1/2袖口寬(平量)</t>
    <phoneticPr fontId="117" type="noConversion"/>
  </si>
  <si>
    <t>袖長(肩點至袖口)</t>
    <phoneticPr fontId="117" type="noConversion"/>
  </si>
  <si>
    <r>
      <t xml:space="preserve">1/2 BOTTOM </t>
    </r>
    <r>
      <rPr>
        <strike/>
        <sz val="12"/>
        <rFont val="新細明體"/>
        <family val="1"/>
        <charset val="136"/>
        <scheme val="minor"/>
      </rPr>
      <t xml:space="preserve">STRETCH ROUND </t>
    </r>
    <phoneticPr fontId="117" type="noConversion"/>
  </si>
  <si>
    <r>
      <t xml:space="preserve">1/2 CUFF WIDTH </t>
    </r>
    <r>
      <rPr>
        <strike/>
        <sz val="12"/>
        <rFont val="新細明體"/>
        <family val="1"/>
        <charset val="136"/>
        <scheme val="minor"/>
      </rPr>
      <t>STRETCHED</t>
    </r>
    <phoneticPr fontId="117" type="noConversion"/>
  </si>
  <si>
    <t>上背寬(領肩點下15cm)</t>
    <phoneticPr fontId="117" type="noConversion"/>
  </si>
  <si>
    <t>後身長(後中量)</t>
    <phoneticPr fontId="117" type="noConversion"/>
  </si>
  <si>
    <t>1/2防風袖口寬(平量)</t>
    <phoneticPr fontId="117" type="noConversion"/>
  </si>
  <si>
    <t>防風袖口+接片長</t>
    <phoneticPr fontId="117" type="noConversion"/>
  </si>
  <si>
    <t>防風袖口長</t>
    <phoneticPr fontId="117" type="noConversion"/>
  </si>
  <si>
    <t>防風袖口剪接至外袖口長     (如量法圖)</t>
    <phoneticPr fontId="117" type="noConversion"/>
  </si>
  <si>
    <t>領圍(不含拉鍊)</t>
    <phoneticPr fontId="117" type="noConversion"/>
  </si>
  <si>
    <t>上領圍(不含拉鍊)</t>
    <phoneticPr fontId="117" type="noConversion"/>
  </si>
  <si>
    <t>後領高(後中量)</t>
    <phoneticPr fontId="117" type="noConversion"/>
  </si>
  <si>
    <t>前領高(前中量)</t>
    <phoneticPr fontId="117" type="noConversion"/>
  </si>
  <si>
    <t>帽中長</t>
    <phoneticPr fontId="117" type="noConversion"/>
  </si>
  <si>
    <t>1/2帽寬</t>
    <phoneticPr fontId="117" type="noConversion"/>
  </si>
  <si>
    <t>1/2帽底寬</t>
    <phoneticPr fontId="117" type="noConversion"/>
  </si>
  <si>
    <t>帽高(開口直量)</t>
    <phoneticPr fontId="117" type="noConversion"/>
  </si>
  <si>
    <t>+0.6</t>
    <phoneticPr fontId="117" type="noConversion"/>
  </si>
  <si>
    <t>+0.4</t>
    <phoneticPr fontId="117" type="noConversion"/>
  </si>
  <si>
    <t>+0.7</t>
    <phoneticPr fontId="117" type="noConversion"/>
  </si>
  <si>
    <r>
      <rPr>
        <b/>
        <sz val="14"/>
        <rFont val="新細明體"/>
        <family val="1"/>
        <charset val="136"/>
      </rPr>
      <t>尺寸</t>
    </r>
    <r>
      <rPr>
        <b/>
        <sz val="14"/>
        <rFont val="Arial"/>
        <family val="2"/>
      </rPr>
      <t xml:space="preserve">     </t>
    </r>
    <r>
      <rPr>
        <b/>
        <sz val="14"/>
        <rFont val="新細明體"/>
        <family val="1"/>
        <charset val="136"/>
      </rPr>
      <t>差異</t>
    </r>
    <r>
      <rPr>
        <b/>
        <sz val="14"/>
        <rFont val="Arial"/>
        <family val="2"/>
      </rPr>
      <t>:</t>
    </r>
    <phoneticPr fontId="117" type="noConversion"/>
  </si>
  <si>
    <t>+0.7</t>
    <phoneticPr fontId="117" type="noConversion"/>
  </si>
  <si>
    <t>'+1.9</t>
    <phoneticPr fontId="117" type="noConversion"/>
  </si>
  <si>
    <t>-1.3</t>
    <phoneticPr fontId="117" type="noConversion"/>
  </si>
  <si>
    <t>+0.5</t>
    <phoneticPr fontId="117" type="noConversion"/>
  </si>
  <si>
    <t>-0.9</t>
    <phoneticPr fontId="117" type="noConversion"/>
  </si>
  <si>
    <t>+0.2</t>
    <phoneticPr fontId="117" type="noConversion"/>
  </si>
  <si>
    <t>-0.3</t>
    <phoneticPr fontId="117" type="noConversion"/>
  </si>
  <si>
    <t>EIV4414</t>
    <phoneticPr fontId="117" type="noConversion"/>
  </si>
  <si>
    <r>
      <t xml:space="preserve">1/2 BOTTOM </t>
    </r>
    <r>
      <rPr>
        <strike/>
        <sz val="12"/>
        <rFont val="新細明體"/>
        <family val="1"/>
        <charset val="136"/>
        <scheme val="minor"/>
      </rPr>
      <t xml:space="preserve">STRETCH ROUND </t>
    </r>
    <phoneticPr fontId="117" type="noConversion"/>
  </si>
  <si>
    <r>
      <t xml:space="preserve">1/2 CUFF WIDTH </t>
    </r>
    <r>
      <rPr>
        <strike/>
        <sz val="12"/>
        <rFont val="新細明體"/>
        <family val="1"/>
        <charset val="136"/>
        <scheme val="minor"/>
      </rPr>
      <t>STRETCHED</t>
    </r>
    <phoneticPr fontId="117" type="noConversion"/>
  </si>
  <si>
    <t>上背寬(領肩點下15cm)</t>
    <phoneticPr fontId="117" type="noConversion"/>
  </si>
  <si>
    <t>後身長(後中量)</t>
    <phoneticPr fontId="117" type="noConversion"/>
  </si>
  <si>
    <t>領圍(不含拉鍊)</t>
    <phoneticPr fontId="117" type="noConversion"/>
  </si>
  <si>
    <t>上領圍(不含拉鍊)</t>
    <phoneticPr fontId="117" type="noConversion"/>
  </si>
  <si>
    <t>後領高(後中量)</t>
    <phoneticPr fontId="117" type="noConversion"/>
  </si>
  <si>
    <t>前領高(前中量)</t>
    <phoneticPr fontId="117" type="noConversion"/>
  </si>
  <si>
    <t>帽中長</t>
    <phoneticPr fontId="117" type="noConversion"/>
  </si>
  <si>
    <t>1/2帽寬</t>
    <phoneticPr fontId="117" type="noConversion"/>
  </si>
  <si>
    <t>1/2帽底寬</t>
    <phoneticPr fontId="117" type="noConversion"/>
  </si>
  <si>
    <t>帽高(開口直量)</t>
    <phoneticPr fontId="117" type="noConversion"/>
  </si>
  <si>
    <t>門襟拉鍊長:</t>
    <phoneticPr fontId="117" type="noConversion"/>
  </si>
  <si>
    <t>cm</t>
    <phoneticPr fontId="117" type="noConversion"/>
  </si>
  <si>
    <t>穿者左前胸袋開口:</t>
    <phoneticPr fontId="117" type="noConversion"/>
  </si>
  <si>
    <t>側袋開口:</t>
    <phoneticPr fontId="117" type="noConversion"/>
  </si>
  <si>
    <t>左袖袋開口:</t>
    <phoneticPr fontId="117" type="noConversion"/>
  </si>
  <si>
    <t>左內胸袋開口:</t>
    <phoneticPr fontId="117" type="noConversion"/>
  </si>
  <si>
    <t>銷售樣評語</t>
    <phoneticPr fontId="117" type="noConversion"/>
  </si>
  <si>
    <t>大貨取消#8633 DARK ORANGE色組.</t>
    <phoneticPr fontId="117" type="noConversion"/>
  </si>
  <si>
    <r>
      <rPr>
        <b/>
        <sz val="18"/>
        <rFont val="微軟正黑體"/>
        <family val="2"/>
        <charset val="136"/>
      </rPr>
      <t>★</t>
    </r>
    <r>
      <rPr>
        <b/>
        <sz val="16"/>
        <rFont val="微軟正黑體"/>
        <family val="2"/>
        <charset val="136"/>
      </rPr>
      <t>請淑惠提供</t>
    </r>
    <phoneticPr fontId="117" type="noConversion"/>
  </si>
  <si>
    <t>★</t>
  </si>
  <si>
    <t>前領內需依指示使用40g棉</t>
    <phoneticPr fontId="117" type="noConversion"/>
  </si>
  <si>
    <t>側袋,袖袋,胸袋 皆改用新版橡膠拉片#EIS19-05.</t>
    <phoneticPr fontId="117" type="noConversion"/>
  </si>
  <si>
    <t>大貨不分男/女款式將統一使用同樣的橡膠臂章, #EIW18-14,新品質,底色同舊版,但Eider logo改為白色, 供應商:Clotex, 尺寸:3.5x3.5cm</t>
    <phoneticPr fontId="117" type="noConversion"/>
  </si>
  <si>
    <t>尺寸標需夾車在主標底端中心,同銷售樣做法.</t>
    <phoneticPr fontId="117" type="noConversion"/>
  </si>
  <si>
    <t>請提供尺寸套樣本, S 和 XL號</t>
    <phoneticPr fontId="117" type="noConversion"/>
  </si>
  <si>
    <t>銷樣帽子尺寸太小, 請務必要遵循尺寸表規定, 尤其是領圍和上領圍.</t>
    <phoneticPr fontId="117" type="noConversion"/>
  </si>
  <si>
    <t>左袖袋: 縮減袋深, 袋裡尺寸請參考EIV4339; 牽條太長, 以致於袋布仍會被拉出袋外, 牽條長度需修減.</t>
    <phoneticPr fontId="117" type="noConversion"/>
  </si>
  <si>
    <t>+3.2</t>
    <phoneticPr fontId="1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</si>
</sst>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-* #,##0.00\ [$€-1]_-;\-* #,##0.00\ [$€-1]_-;_-* \-??\ [$€-1]_-"/>
    <numFmt numFmtId="177" formatCode="0000"/>
    <numFmt numFmtId="178" formatCode="00000"/>
    <numFmt numFmtId="179" formatCode="[$-409]mmmm\ d\,\ yyyy;@"/>
    <numFmt numFmtId="180" formatCode="_-* #,##0.00&quot; €&quot;_-;\-* #,##0.00&quot; €&quot;_-;_-* \-??&quot; €&quot;_-;_-@_-"/>
    <numFmt numFmtId="181" formatCode="0.0;[Red]0.0"/>
    <numFmt numFmtId="182" formatCode="0.0"/>
  </numFmts>
  <fonts count="141" x14ac:knownFonts="1">
    <font>
      <sz val="10"/>
      <name val="Arial"/>
      <family val="2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Tahoma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1"/>
      <name val="Batang"/>
      <family val="1"/>
    </font>
    <font>
      <b/>
      <sz val="9"/>
      <name val="Batang"/>
      <family val="1"/>
    </font>
    <font>
      <b/>
      <sz val="12"/>
      <name val="Arial"/>
      <family val="2"/>
    </font>
    <font>
      <i/>
      <sz val="9"/>
      <name val="Batang"/>
      <family val="1"/>
    </font>
    <font>
      <b/>
      <sz val="14"/>
      <color indexed="10"/>
      <name val="Batang"/>
      <family val="1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新細明體"/>
      <family val="2"/>
      <scheme val="minor"/>
    </font>
    <font>
      <b/>
      <sz val="11"/>
      <name val="新細明體"/>
      <family val="2"/>
      <scheme val="minor"/>
    </font>
    <font>
      <b/>
      <sz val="11"/>
      <color indexed="12"/>
      <name val="新細明體"/>
      <family val="2"/>
      <scheme val="minor"/>
    </font>
    <font>
      <sz val="12"/>
      <name val="新細明體"/>
      <family val="2"/>
      <scheme val="minor"/>
    </font>
    <font>
      <sz val="10"/>
      <name val="新細明體"/>
      <family val="2"/>
      <scheme val="minor"/>
    </font>
    <font>
      <b/>
      <sz val="14"/>
      <color indexed="42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color indexed="42"/>
      <name val="新細明體"/>
      <family val="2"/>
      <scheme val="minor"/>
    </font>
    <font>
      <b/>
      <sz val="9"/>
      <name val="新細明體"/>
      <family val="2"/>
      <scheme val="minor"/>
    </font>
    <font>
      <b/>
      <sz val="22"/>
      <color indexed="9"/>
      <name val="新細明體"/>
      <family val="2"/>
      <scheme val="minor"/>
    </font>
    <font>
      <b/>
      <sz val="10"/>
      <name val="新細明體"/>
      <family val="2"/>
      <scheme val="minor"/>
    </font>
    <font>
      <sz val="14"/>
      <name val="新細明體"/>
      <family val="2"/>
      <scheme val="minor"/>
    </font>
    <font>
      <b/>
      <sz val="12"/>
      <name val="新細明體"/>
      <family val="2"/>
      <scheme val="minor"/>
    </font>
    <font>
      <b/>
      <sz val="22"/>
      <name val="新細明體"/>
      <family val="2"/>
      <scheme val="minor"/>
    </font>
    <font>
      <sz val="10"/>
      <color theme="1"/>
      <name val="Arial"/>
      <family val="2"/>
    </font>
    <font>
      <b/>
      <sz val="8"/>
      <name val="新細明體"/>
      <family val="2"/>
      <scheme val="minor"/>
    </font>
    <font>
      <b/>
      <strike/>
      <sz val="8"/>
      <color rgb="FFFF0000"/>
      <name val="新細明體"/>
      <family val="2"/>
      <scheme val="minor"/>
    </font>
    <font>
      <b/>
      <sz val="8"/>
      <color theme="3"/>
      <name val="新細明體"/>
      <family val="2"/>
      <scheme val="minor"/>
    </font>
    <font>
      <b/>
      <sz val="8"/>
      <color theme="4" tint="-0.249977111117893"/>
      <name val="新細明體"/>
      <family val="2"/>
      <scheme val="minor"/>
    </font>
    <font>
      <b/>
      <sz val="8"/>
      <color theme="4" tint="-0.499984740745262"/>
      <name val="新細明體"/>
      <family val="2"/>
      <scheme val="minor"/>
    </font>
    <font>
      <b/>
      <sz val="8"/>
      <color theme="3" tint="-0.249977111117893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trike/>
      <sz val="11"/>
      <color rgb="FFFF0000"/>
      <name val="新細明體"/>
      <family val="2"/>
      <scheme val="minor"/>
    </font>
    <font>
      <b/>
      <sz val="11"/>
      <color theme="4" tint="-0.249977111117893"/>
      <name val="新細明體"/>
      <family val="2"/>
      <scheme val="minor"/>
    </font>
    <font>
      <sz val="8"/>
      <name val="新細明體"/>
      <family val="2"/>
      <scheme val="minor"/>
    </font>
    <font>
      <b/>
      <u/>
      <sz val="1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2"/>
      <scheme val="minor"/>
    </font>
    <font>
      <i/>
      <sz val="9"/>
      <name val="新細明體"/>
      <family val="2"/>
      <scheme val="minor"/>
    </font>
    <font>
      <sz val="18"/>
      <name val="新細明體"/>
      <family val="2"/>
      <scheme val="minor"/>
    </font>
    <font>
      <b/>
      <sz val="10"/>
      <color theme="0"/>
      <name val="新細明體"/>
      <family val="2"/>
      <scheme val="minor"/>
    </font>
    <font>
      <u/>
      <sz val="11"/>
      <name val="新細明體"/>
      <family val="2"/>
      <scheme val="minor"/>
    </font>
    <font>
      <b/>
      <sz val="18"/>
      <name val="新細明體"/>
      <family val="2"/>
      <scheme val="minor"/>
    </font>
    <font>
      <u/>
      <sz val="14"/>
      <name val="新細明體"/>
      <family val="2"/>
      <scheme val="minor"/>
    </font>
    <font>
      <sz val="20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sz val="18"/>
      <color indexed="56"/>
      <name val="Cambria"/>
      <family val="2"/>
    </font>
    <font>
      <b/>
      <sz val="10"/>
      <name val="Calibri"/>
      <family val="2"/>
    </font>
    <font>
      <b/>
      <sz val="12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2"/>
      <color indexed="10"/>
      <name val="Calibri"/>
      <family val="2"/>
    </font>
    <font>
      <b/>
      <sz val="16"/>
      <name val="新細明體"/>
      <family val="2"/>
      <scheme val="minor"/>
    </font>
    <font>
      <b/>
      <sz val="22"/>
      <color theme="0"/>
      <name val="新細明體"/>
      <family val="2"/>
      <scheme val="minor"/>
    </font>
    <font>
      <b/>
      <sz val="10"/>
      <name val="Arial"/>
      <family val="2"/>
    </font>
    <font>
      <sz val="9"/>
      <color theme="1"/>
      <name val="新細明體"/>
      <family val="2"/>
      <scheme val="minor"/>
    </font>
    <font>
      <b/>
      <sz val="9"/>
      <color rgb="FFFF0000"/>
      <name val="Comic Sans MS"/>
      <family val="4"/>
    </font>
    <font>
      <sz val="1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b/>
      <sz val="11"/>
      <color rgb="FFFF0000"/>
      <name val="Arial"/>
      <family val="2"/>
    </font>
    <font>
      <sz val="11"/>
      <name val="Calibri"/>
      <family val="2"/>
    </font>
    <font>
      <b/>
      <sz val="11"/>
      <color theme="3" tint="0.39997558519241921"/>
      <name val="Arial"/>
      <family val="2"/>
    </font>
    <font>
      <sz val="9"/>
      <color rgb="FFFF0000"/>
      <name val="新細明體"/>
      <family val="2"/>
      <scheme val="minor"/>
    </font>
    <font>
      <sz val="12"/>
      <color rgb="FFFF0000"/>
      <name val="新細明體"/>
      <family val="2"/>
      <scheme val="minor"/>
    </font>
    <font>
      <b/>
      <sz val="20"/>
      <name val="新細明體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FF0000"/>
      <name val="新細明體"/>
      <family val="2"/>
      <scheme val="minor"/>
    </font>
    <font>
      <b/>
      <sz val="11"/>
      <color rgb="FF0070C0"/>
      <name val="新細明體"/>
      <family val="2"/>
      <scheme val="minor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sz val="11"/>
      <color rgb="FF0070C0"/>
      <name val="新細明體"/>
      <family val="2"/>
      <scheme val="minor"/>
    </font>
    <font>
      <b/>
      <sz val="9"/>
      <name val="Arial"/>
      <family val="2"/>
    </font>
    <font>
      <b/>
      <strike/>
      <sz val="11"/>
      <color indexed="10"/>
      <name val="Calibri"/>
      <family val="2"/>
    </font>
    <font>
      <b/>
      <sz val="11"/>
      <name val="Calibri"/>
      <family val="2"/>
    </font>
    <font>
      <b/>
      <sz val="11"/>
      <color indexed="3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1"/>
      <color indexed="30"/>
      <name val="Calibri"/>
      <family val="2"/>
    </font>
    <font>
      <sz val="14"/>
      <color rgb="FFFF0000"/>
      <name val="新細明體"/>
      <family val="2"/>
      <scheme val="minor"/>
    </font>
    <font>
      <sz val="11"/>
      <color rgb="FFFF0000"/>
      <name val="Arial"/>
      <family val="2"/>
    </font>
    <font>
      <sz val="10"/>
      <color rgb="FFFF0000"/>
      <name val="新細明體"/>
      <family val="2"/>
      <scheme val="minor"/>
    </font>
    <font>
      <sz val="12"/>
      <color theme="6" tint="-0.499984740745262"/>
      <name val="新細明體"/>
      <family val="2"/>
      <scheme val="minor"/>
    </font>
    <font>
      <b/>
      <sz val="12"/>
      <color rgb="FFFF0000"/>
      <name val="新細明體"/>
      <family val="2"/>
      <scheme val="minor"/>
    </font>
    <font>
      <sz val="10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9"/>
      <name val="細明體"/>
      <family val="3"/>
      <charset val="136"/>
    </font>
    <font>
      <sz val="14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4"/>
      <name val="Arial"/>
      <family val="2"/>
    </font>
    <font>
      <b/>
      <sz val="10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sz val="12"/>
      <name val="Arial"/>
      <family val="2"/>
    </font>
    <font>
      <b/>
      <sz val="14"/>
      <color rgb="FFFF0000"/>
      <name val="Arial"/>
      <family val="2"/>
    </font>
    <font>
      <b/>
      <sz val="14"/>
      <name val="微軟正黑體"/>
      <family val="2"/>
      <charset val="136"/>
    </font>
    <font>
      <strike/>
      <sz val="12"/>
      <name val="新細明體"/>
      <family val="1"/>
      <charset val="136"/>
      <scheme val="minor"/>
    </font>
    <font>
      <b/>
      <sz val="14"/>
      <name val="新細明體"/>
      <family val="1"/>
      <charset val="136"/>
    </font>
    <font>
      <b/>
      <sz val="20"/>
      <name val="Arial"/>
      <family val="2"/>
    </font>
    <font>
      <sz val="16"/>
      <name val="Arial"/>
      <family val="2"/>
    </font>
    <font>
      <sz val="16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8"/>
      <name val="微軟正黑體"/>
      <family val="2"/>
      <charset val="136"/>
    </font>
    <font>
      <sz val="14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rgb="FFFF0000"/>
      <name val="Calibri"/>
      <family val="2"/>
    </font>
    <font>
      <sz val="14"/>
      <name val="細明體"/>
      <family val="3"/>
      <charset val="136"/>
    </font>
    <font>
      <b/>
      <sz val="16"/>
      <color theme="1"/>
      <name val="微軟正黑體"/>
      <family val="2"/>
      <charset val="136"/>
    </font>
    <font>
      <b/>
      <sz val="16"/>
      <color rgb="FFFF0000"/>
      <name val="微軟正黑體"/>
      <family val="2"/>
      <charset val="136"/>
    </font>
  </fonts>
  <fills count="4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57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59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0"/>
      </patternFill>
    </fill>
    <fill>
      <patternFill patternType="solid">
        <fgColor theme="0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rgb="FFFF66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  <fill>
      <patternFill patternType="solid">
        <fgColor rgb="FFA50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gray125">
        <bgColor indexed="18"/>
      </patternFill>
    </fill>
    <fill>
      <patternFill patternType="solid">
        <fgColor indexed="18"/>
        <bgColor indexed="64"/>
      </patternFill>
    </fill>
    <fill>
      <patternFill patternType="mediumGray">
        <bgColor theme="0"/>
      </patternFill>
    </fill>
    <fill>
      <patternFill patternType="solid">
        <fgColor theme="9" tint="0.59999389629810485"/>
        <bgColor indexed="64"/>
      </patternFill>
    </fill>
    <fill>
      <patternFill patternType="mediumGray">
        <fgColor indexed="26"/>
        <bgColor theme="0"/>
      </patternFill>
    </fill>
    <fill>
      <patternFill patternType="mediumGray"/>
    </fill>
    <fill>
      <patternFill patternType="solid">
        <fgColor theme="7" tint="0.59999389629810485"/>
        <bgColor indexed="64"/>
      </patternFill>
    </fill>
    <fill>
      <patternFill patternType="mediumGray">
        <bgColor theme="0" tint="-0.249977111117893"/>
      </patternFill>
    </fill>
    <fill>
      <patternFill patternType="mediumGray">
        <fgColor indexed="60"/>
        <bgColor theme="0" tint="-0.34998626667073579"/>
      </patternFill>
    </fill>
  </fills>
  <borders count="1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double">
        <color indexed="8"/>
      </right>
      <top/>
      <bottom/>
      <diagonal/>
    </border>
    <border>
      <left style="double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double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/>
      <top style="thin">
        <color indexed="64"/>
      </top>
      <bottom/>
      <diagonal/>
    </border>
    <border>
      <left style="double">
        <color indexed="8"/>
      </left>
      <right style="medium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46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1" applyNumberFormat="0" applyAlignment="0" applyProtection="0"/>
    <xf numFmtId="0" fontId="10" fillId="2" borderId="1" applyNumberFormat="0" applyAlignment="0" applyProtection="0"/>
    <xf numFmtId="0" fontId="10" fillId="2" borderId="1" applyNumberFormat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0" fontId="35" fillId="4" borderId="3" applyNumberFormat="0" applyAlignment="0" applyProtection="0"/>
    <xf numFmtId="0" fontId="35" fillId="4" borderId="3" applyNumberFormat="0" applyAlignment="0" applyProtection="0"/>
    <xf numFmtId="0" fontId="35" fillId="4" borderId="3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176" fontId="35" fillId="0" borderId="0" applyFill="0" applyBorder="0" applyAlignment="0" applyProtection="0"/>
    <xf numFmtId="176" fontId="35" fillId="0" borderId="0" applyFill="0" applyBorder="0" applyAlignment="0" applyProtection="0"/>
    <xf numFmtId="176" fontId="35" fillId="0" borderId="0" applyFill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6" fillId="2" borderId="4" applyNumberFormat="0" applyAlignment="0" applyProtection="0"/>
    <xf numFmtId="0" fontId="16" fillId="2" borderId="4" applyNumberFormat="0" applyAlignment="0" applyProtection="0"/>
    <xf numFmtId="0" fontId="16" fillId="2" borderId="4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26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80" fontId="35" fillId="0" borderId="0" applyFill="0" applyBorder="0" applyAlignment="0" applyProtection="0"/>
    <xf numFmtId="0" fontId="35" fillId="0" borderId="0"/>
    <xf numFmtId="0" fontId="35" fillId="0" borderId="0"/>
    <xf numFmtId="0" fontId="5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" borderId="107" applyNumberFormat="0" applyAlignment="0" applyProtection="0"/>
    <xf numFmtId="0" fontId="10" fillId="2" borderId="107" applyNumberFormat="0" applyAlignment="0" applyProtection="0"/>
    <xf numFmtId="0" fontId="10" fillId="2" borderId="107" applyNumberFormat="0" applyAlignment="0" applyProtection="0"/>
    <xf numFmtId="0" fontId="11" fillId="0" borderId="2" applyNumberFormat="0" applyFill="0" applyAlignment="0" applyProtection="0"/>
    <xf numFmtId="0" fontId="35" fillId="4" borderId="108" applyNumberFormat="0" applyAlignment="0" applyProtection="0"/>
    <xf numFmtId="0" fontId="35" fillId="4" borderId="108" applyNumberFormat="0" applyAlignment="0" applyProtection="0"/>
    <xf numFmtId="0" fontId="35" fillId="4" borderId="108" applyNumberFormat="0" applyAlignment="0" applyProtection="0"/>
    <xf numFmtId="0" fontId="12" fillId="3" borderId="107" applyNumberFormat="0" applyAlignment="0" applyProtection="0"/>
    <xf numFmtId="0" fontId="12" fillId="3" borderId="107" applyNumberFormat="0" applyAlignment="0" applyProtection="0"/>
    <xf numFmtId="0" fontId="12" fillId="3" borderId="107" applyNumberFormat="0" applyAlignment="0" applyProtection="0"/>
    <xf numFmtId="0" fontId="13" fillId="15" borderId="0" applyNumberFormat="0" applyBorder="0" applyAlignment="0" applyProtection="0"/>
    <xf numFmtId="0" fontId="14" fillId="8" borderId="0" applyNumberFormat="0" applyBorder="0" applyAlignment="0" applyProtection="0"/>
    <xf numFmtId="0" fontId="4" fillId="0" borderId="0"/>
    <xf numFmtId="0" fontId="80" fillId="0" borderId="0"/>
    <xf numFmtId="0" fontId="15" fillId="16" borderId="0" applyNumberFormat="0" applyBorder="0" applyAlignment="0" applyProtection="0"/>
    <xf numFmtId="0" fontId="16" fillId="2" borderId="109" applyNumberFormat="0" applyAlignment="0" applyProtection="0"/>
    <xf numFmtId="0" fontId="16" fillId="2" borderId="109" applyNumberFormat="0" applyAlignment="0" applyProtection="0"/>
    <xf numFmtId="0" fontId="16" fillId="2" borderId="109" applyNumberFormat="0" applyAlignment="0" applyProtection="0"/>
    <xf numFmtId="0" fontId="81" fillId="0" borderId="110" applyBorder="0"/>
    <xf numFmtId="0" fontId="17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111" applyNumberFormat="0" applyFill="0" applyAlignment="0" applyProtection="0"/>
    <xf numFmtId="0" fontId="22" fillId="0" borderId="111" applyNumberFormat="0" applyFill="0" applyAlignment="0" applyProtection="0"/>
    <xf numFmtId="0" fontId="22" fillId="0" borderId="111" applyNumberFormat="0" applyFill="0" applyAlignment="0" applyProtection="0"/>
    <xf numFmtId="0" fontId="23" fillId="17" borderId="9" applyNumberFormat="0" applyAlignment="0" applyProtection="0"/>
    <xf numFmtId="0" fontId="3" fillId="0" borderId="0"/>
    <xf numFmtId="0" fontId="113" fillId="0" borderId="0">
      <alignment vertical="center"/>
    </xf>
  </cellStyleXfs>
  <cellXfs count="1410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Alignment="1">
      <alignment vertical="center"/>
    </xf>
    <xf numFmtId="0" fontId="30" fillId="0" borderId="0" xfId="0" applyFont="1" applyFill="1" applyBorder="1" applyAlignment="1" applyProtection="1">
      <alignment vertical="center"/>
      <protection locked="0"/>
    </xf>
    <xf numFmtId="0" fontId="31" fillId="0" borderId="0" xfId="0" applyFont="1" applyFill="1" applyBorder="1" applyAlignment="1" applyProtection="1">
      <alignment vertical="center"/>
      <protection locked="0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29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/>
    <xf numFmtId="0" fontId="33" fillId="0" borderId="0" xfId="0" applyFont="1" applyFill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/>
    </xf>
    <xf numFmtId="49" fontId="0" fillId="0" borderId="0" xfId="0" applyNumberFormat="1" applyAlignment="1" applyProtection="1">
      <alignment vertical="center"/>
    </xf>
    <xf numFmtId="0" fontId="34" fillId="0" borderId="0" xfId="0" applyFont="1" applyAlignment="1">
      <alignment vertical="center"/>
    </xf>
    <xf numFmtId="0" fontId="36" fillId="0" borderId="0" xfId="0" applyFont="1" applyFill="1" applyBorder="1" applyAlignment="1" applyProtection="1">
      <alignment horizontal="center"/>
    </xf>
    <xf numFmtId="0" fontId="37" fillId="0" borderId="0" xfId="0" applyFont="1" applyFill="1" applyBorder="1" applyAlignment="1" applyProtection="1">
      <alignment horizont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 applyProtection="1">
      <alignment horizontal="center" vertical="center"/>
    </xf>
    <xf numFmtId="0" fontId="41" fillId="0" borderId="0" xfId="0" applyFont="1" applyFill="1" applyBorder="1" applyAlignment="1" applyProtection="1">
      <alignment horizontal="center" vertical="center"/>
    </xf>
    <xf numFmtId="0" fontId="36" fillId="0" borderId="0" xfId="0" applyFont="1" applyFill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vertical="center"/>
    </xf>
    <xf numFmtId="0" fontId="42" fillId="0" borderId="0" xfId="0" applyFont="1" applyBorder="1" applyAlignment="1" applyProtection="1">
      <alignment vertical="center"/>
    </xf>
    <xf numFmtId="0" fontId="42" fillId="0" borderId="0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3" fillId="0" borderId="0" xfId="0" applyFont="1" applyFill="1" applyBorder="1" applyAlignment="1" applyProtection="1">
      <alignment horizontal="center" vertical="center"/>
    </xf>
    <xf numFmtId="0" fontId="42" fillId="0" borderId="0" xfId="0" applyFont="1" applyAlignment="1" applyProtection="1">
      <alignment vertical="center"/>
    </xf>
    <xf numFmtId="0" fontId="42" fillId="0" borderId="0" xfId="0" applyFont="1" applyAlignment="1">
      <alignment vertical="center"/>
    </xf>
    <xf numFmtId="0" fontId="38" fillId="0" borderId="0" xfId="0" applyFont="1" applyFill="1" applyBorder="1" applyAlignment="1" applyProtection="1">
      <alignment horizontal="center" vertical="center"/>
    </xf>
    <xf numFmtId="0" fontId="40" fillId="0" borderId="0" xfId="0" applyFont="1" applyAlignment="1">
      <alignment vertical="center"/>
    </xf>
    <xf numFmtId="49" fontId="36" fillId="0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vertical="center" wrapText="1"/>
    </xf>
    <xf numFmtId="0" fontId="40" fillId="0" borderId="0" xfId="0" applyFont="1" applyBorder="1" applyAlignment="1" applyProtection="1"/>
    <xf numFmtId="0" fontId="42" fillId="0" borderId="0" xfId="0" applyFont="1" applyBorder="1" applyAlignment="1" applyProtection="1"/>
    <xf numFmtId="0" fontId="42" fillId="0" borderId="0" xfId="0" applyFont="1" applyBorder="1" applyAlignment="1"/>
    <xf numFmtId="0" fontId="40" fillId="0" borderId="0" xfId="0" applyFont="1" applyBorder="1" applyAlignment="1"/>
    <xf numFmtId="0" fontId="50" fillId="0" borderId="0" xfId="0" applyNumberFormat="1" applyFont="1" applyFill="1" applyBorder="1" applyAlignment="1">
      <alignment wrapText="1"/>
    </xf>
    <xf numFmtId="0" fontId="51" fillId="0" borderId="51" xfId="0" applyNumberFormat="1" applyFont="1" applyFill="1" applyBorder="1" applyAlignment="1" applyProtection="1">
      <alignment vertical="center" wrapText="1"/>
    </xf>
    <xf numFmtId="0" fontId="52" fillId="0" borderId="51" xfId="0" applyNumberFormat="1" applyFont="1" applyFill="1" applyBorder="1" applyAlignment="1" applyProtection="1">
      <alignment vertical="center" wrapText="1"/>
    </xf>
    <xf numFmtId="0" fontId="53" fillId="0" borderId="51" xfId="0" applyNumberFormat="1" applyFont="1" applyFill="1" applyBorder="1" applyAlignment="1" applyProtection="1">
      <alignment vertical="center" wrapText="1" shrinkToFit="1"/>
    </xf>
    <xf numFmtId="0" fontId="52" fillId="0" borderId="51" xfId="0" applyNumberFormat="1" applyFont="1" applyFill="1" applyBorder="1" applyAlignment="1" applyProtection="1">
      <alignment vertical="center" wrapText="1" shrinkToFit="1"/>
    </xf>
    <xf numFmtId="0" fontId="54" fillId="0" borderId="51" xfId="0" applyNumberFormat="1" applyFont="1" applyFill="1" applyBorder="1" applyAlignment="1" applyProtection="1">
      <alignment vertical="center" wrapText="1" shrinkToFit="1"/>
    </xf>
    <xf numFmtId="0" fontId="51" fillId="0" borderId="51" xfId="0" applyNumberFormat="1" applyFont="1" applyFill="1" applyBorder="1" applyAlignment="1" applyProtection="1">
      <alignment vertical="center" wrapText="1" shrinkToFit="1"/>
    </xf>
    <xf numFmtId="0" fontId="55" fillId="0" borderId="51" xfId="0" applyNumberFormat="1" applyFont="1" applyFill="1" applyBorder="1" applyAlignment="1" applyProtection="1">
      <alignment vertical="center" wrapText="1" shrinkToFit="1"/>
    </xf>
    <xf numFmtId="0" fontId="56" fillId="0" borderId="51" xfId="0" applyNumberFormat="1" applyFont="1" applyFill="1" applyBorder="1" applyAlignment="1" applyProtection="1">
      <alignment vertical="center" wrapText="1" shrinkToFit="1"/>
    </xf>
    <xf numFmtId="0" fontId="42" fillId="0" borderId="21" xfId="0" applyFont="1" applyBorder="1" applyAlignment="1"/>
    <xf numFmtId="0" fontId="40" fillId="0" borderId="21" xfId="0" applyFont="1" applyBorder="1" applyAlignment="1"/>
    <xf numFmtId="0" fontId="37" fillId="0" borderId="14" xfId="0" applyFont="1" applyFill="1" applyBorder="1" applyAlignment="1" applyProtection="1">
      <alignment horizontal="center" vertical="center"/>
    </xf>
    <xf numFmtId="0" fontId="40" fillId="0" borderId="15" xfId="0" applyFont="1" applyBorder="1" applyAlignment="1">
      <alignment vertical="center"/>
    </xf>
    <xf numFmtId="0" fontId="37" fillId="0" borderId="70" xfId="0" applyNumberFormat="1" applyFont="1" applyBorder="1" applyAlignment="1">
      <alignment horizontal="center" vertical="center" wrapText="1"/>
    </xf>
    <xf numFmtId="0" fontId="37" fillId="0" borderId="70" xfId="0" applyNumberFormat="1" applyFont="1" applyBorder="1" applyAlignment="1">
      <alignment horizontal="center" vertical="center"/>
    </xf>
    <xf numFmtId="0" fontId="0" fillId="0" borderId="90" xfId="0" applyBorder="1" applyAlignment="1">
      <alignment vertical="center"/>
    </xf>
    <xf numFmtId="0" fontId="37" fillId="0" borderId="20" xfId="0" applyFont="1" applyFill="1" applyBorder="1" applyAlignment="1" applyProtection="1">
      <alignment horizontal="center" vertical="center"/>
    </xf>
    <xf numFmtId="0" fontId="42" fillId="0" borderId="90" xfId="0" applyFont="1" applyBorder="1" applyAlignment="1">
      <alignment vertical="center"/>
    </xf>
    <xf numFmtId="0" fontId="42" fillId="0" borderId="51" xfId="0" applyNumberFormat="1" applyFont="1" applyFill="1" applyBorder="1" applyAlignment="1" applyProtection="1">
      <alignment vertical="center" wrapText="1" shrinkToFit="1"/>
    </xf>
    <xf numFmtId="0" fontId="42" fillId="0" borderId="51" xfId="0" applyNumberFormat="1" applyFont="1" applyFill="1" applyBorder="1" applyAlignment="1" applyProtection="1">
      <alignment vertical="center" wrapText="1"/>
    </xf>
    <xf numFmtId="0" fontId="37" fillId="0" borderId="0" xfId="0" applyFont="1"/>
    <xf numFmtId="0" fontId="57" fillId="0" borderId="0" xfId="0" applyNumberFormat="1" applyFont="1" applyFill="1" applyBorder="1" applyAlignment="1">
      <alignment wrapText="1"/>
    </xf>
    <xf numFmtId="0" fontId="42" fillId="0" borderId="0" xfId="0" applyFont="1"/>
    <xf numFmtId="0" fontId="58" fillId="0" borderId="51" xfId="0" applyNumberFormat="1" applyFont="1" applyFill="1" applyBorder="1" applyAlignment="1" applyProtection="1">
      <alignment vertical="center" wrapText="1"/>
    </xf>
    <xf numFmtId="0" fontId="58" fillId="0" borderId="51" xfId="0" applyNumberFormat="1" applyFont="1" applyFill="1" applyBorder="1" applyAlignment="1" applyProtection="1">
      <alignment vertical="center" wrapText="1" shrinkToFit="1"/>
    </xf>
    <xf numFmtId="0" fontId="37" fillId="0" borderId="51" xfId="0" applyNumberFormat="1" applyFont="1" applyFill="1" applyBorder="1" applyAlignment="1" applyProtection="1">
      <alignment vertical="center" wrapText="1"/>
    </xf>
    <xf numFmtId="0" fontId="59" fillId="0" borderId="51" xfId="0" applyNumberFormat="1" applyFont="1" applyFill="1" applyBorder="1" applyAlignment="1" applyProtection="1">
      <alignment vertical="center" wrapText="1" shrinkToFit="1"/>
    </xf>
    <xf numFmtId="0" fontId="40" fillId="0" borderId="21" xfId="0" applyFont="1" applyBorder="1" applyAlignment="1">
      <alignment vertical="center"/>
    </xf>
    <xf numFmtId="0" fontId="42" fillId="0" borderId="0" xfId="0" applyFont="1" applyFill="1" applyBorder="1" applyAlignment="1" applyProtection="1">
      <alignment vertical="center"/>
    </xf>
    <xf numFmtId="0" fontId="42" fillId="0" borderId="0" xfId="0" applyFont="1" applyFill="1" applyBorder="1" applyAlignment="1" applyProtection="1">
      <alignment horizontal="center" vertical="center"/>
    </xf>
    <xf numFmtId="0" fontId="37" fillId="0" borderId="20" xfId="0" applyFont="1" applyFill="1" applyBorder="1" applyAlignment="1" applyProtection="1">
      <alignment horizontal="center"/>
    </xf>
    <xf numFmtId="0" fontId="42" fillId="0" borderId="0" xfId="0" applyFont="1" applyFill="1" applyBorder="1" applyAlignment="1" applyProtection="1">
      <alignment horizontal="left" vertical="center"/>
    </xf>
    <xf numFmtId="0" fontId="42" fillId="0" borderId="20" xfId="0" applyFont="1" applyBorder="1" applyAlignment="1" applyProtection="1">
      <alignment vertical="center"/>
    </xf>
    <xf numFmtId="0" fontId="42" fillId="0" borderId="90" xfId="0" applyFont="1" applyFill="1" applyBorder="1" applyAlignment="1" applyProtection="1">
      <alignment horizontal="left" vertical="center"/>
    </xf>
    <xf numFmtId="0" fontId="0" fillId="0" borderId="20" xfId="0" applyBorder="1" applyAlignment="1" applyProtection="1">
      <alignment vertical="center"/>
    </xf>
    <xf numFmtId="0" fontId="0" fillId="0" borderId="49" xfId="0" applyBorder="1" applyAlignment="1" applyProtection="1">
      <alignment vertical="center"/>
    </xf>
    <xf numFmtId="0" fontId="0" fillId="0" borderId="50" xfId="0" applyBorder="1" applyAlignment="1" applyProtection="1">
      <alignment vertical="center"/>
    </xf>
    <xf numFmtId="0" fontId="0" fillId="0" borderId="50" xfId="0" applyBorder="1" applyAlignment="1">
      <alignment vertical="center"/>
    </xf>
    <xf numFmtId="0" fontId="0" fillId="0" borderId="91" xfId="0" applyBorder="1" applyAlignment="1">
      <alignment vertical="center"/>
    </xf>
    <xf numFmtId="0" fontId="42" fillId="18" borderId="0" xfId="0" applyFont="1" applyFill="1" applyBorder="1" applyAlignment="1" applyProtection="1">
      <alignment horizontal="center" vertical="center"/>
    </xf>
    <xf numFmtId="0" fontId="42" fillId="18" borderId="0" xfId="0" applyFont="1" applyFill="1" applyBorder="1" applyAlignment="1" applyProtection="1">
      <alignment horizontal="center" vertical="center" wrapText="1"/>
    </xf>
    <xf numFmtId="0" fontId="40" fillId="18" borderId="0" xfId="0" applyFont="1" applyFill="1" applyBorder="1" applyProtection="1"/>
    <xf numFmtId="0" fontId="40" fillId="18" borderId="0" xfId="0" applyFont="1" applyFill="1" applyBorder="1"/>
    <xf numFmtId="0" fontId="40" fillId="18" borderId="0" xfId="0" applyFont="1" applyFill="1" applyBorder="1" applyAlignment="1" applyProtection="1">
      <alignment vertical="center"/>
    </xf>
    <xf numFmtId="0" fontId="39" fillId="18" borderId="0" xfId="0" applyFont="1" applyFill="1" applyBorder="1" applyAlignment="1" applyProtection="1">
      <alignment vertical="center"/>
    </xf>
    <xf numFmtId="0" fontId="40" fillId="18" borderId="21" xfId="0" applyFont="1" applyFill="1" applyBorder="1" applyAlignment="1" applyProtection="1">
      <alignment vertical="center"/>
    </xf>
    <xf numFmtId="0" fontId="42" fillId="18" borderId="20" xfId="0" applyFont="1" applyFill="1" applyBorder="1" applyAlignment="1" applyProtection="1">
      <alignment horizontal="center" vertical="center"/>
    </xf>
    <xf numFmtId="0" fontId="42" fillId="18" borderId="0" xfId="0" applyFont="1" applyFill="1" applyBorder="1" applyAlignment="1" applyProtection="1">
      <alignment vertical="center"/>
    </xf>
    <xf numFmtId="0" fontId="47" fillId="18" borderId="0" xfId="0" applyFont="1" applyFill="1" applyBorder="1" applyAlignment="1" applyProtection="1">
      <alignment vertical="center"/>
    </xf>
    <xf numFmtId="0" fontId="42" fillId="18" borderId="0" xfId="0" applyFont="1" applyFill="1" applyBorder="1" applyAlignment="1">
      <alignment vertical="center"/>
    </xf>
    <xf numFmtId="0" fontId="40" fillId="18" borderId="0" xfId="0" applyFont="1" applyFill="1" applyBorder="1" applyAlignment="1" applyProtection="1">
      <alignment vertical="center" wrapText="1"/>
    </xf>
    <xf numFmtId="0" fontId="40" fillId="18" borderId="21" xfId="0" applyFont="1" applyFill="1" applyBorder="1" applyAlignment="1" applyProtection="1">
      <alignment vertical="center" wrapText="1"/>
    </xf>
    <xf numFmtId="0" fontId="42" fillId="18" borderId="20" xfId="0" applyFont="1" applyFill="1" applyBorder="1" applyAlignment="1" applyProtection="1">
      <alignment vertical="center"/>
    </xf>
    <xf numFmtId="0" fontId="40" fillId="18" borderId="0" xfId="0" applyFont="1" applyFill="1" applyBorder="1" applyAlignment="1">
      <alignment vertical="center"/>
    </xf>
    <xf numFmtId="0" fontId="40" fillId="18" borderId="0" xfId="0" applyFont="1" applyFill="1" applyBorder="1" applyAlignment="1"/>
    <xf numFmtId="0" fontId="42" fillId="18" borderId="20" xfId="0" applyFont="1" applyFill="1" applyBorder="1" applyAlignment="1" applyProtection="1">
      <alignment vertical="center"/>
      <protection locked="0"/>
    </xf>
    <xf numFmtId="0" fontId="63" fillId="18" borderId="0" xfId="0" applyFont="1" applyFill="1" applyBorder="1" applyAlignment="1" applyProtection="1">
      <alignment vertical="center"/>
      <protection locked="0"/>
    </xf>
    <xf numFmtId="0" fontId="39" fillId="18" borderId="0" xfId="0" applyFont="1" applyFill="1" applyBorder="1" applyAlignment="1" applyProtection="1">
      <alignment vertical="center"/>
      <protection locked="0"/>
    </xf>
    <xf numFmtId="0" fontId="40" fillId="18" borderId="0" xfId="0" applyFont="1" applyFill="1" applyBorder="1" applyAlignment="1" applyProtection="1">
      <alignment horizontal="center" vertical="center"/>
      <protection locked="0"/>
    </xf>
    <xf numFmtId="0" fontId="39" fillId="18" borderId="0" xfId="0" applyFont="1" applyFill="1" applyBorder="1" applyAlignment="1">
      <alignment horizontal="left" vertical="center"/>
    </xf>
    <xf numFmtId="0" fontId="42" fillId="18" borderId="0" xfId="0" applyFont="1" applyFill="1" applyBorder="1" applyAlignment="1" applyProtection="1">
      <alignment vertical="center" wrapText="1"/>
    </xf>
    <xf numFmtId="0" fontId="42" fillId="18" borderId="21" xfId="0" applyFont="1" applyFill="1" applyBorder="1" applyAlignment="1" applyProtection="1">
      <alignment vertical="center" wrapText="1"/>
    </xf>
    <xf numFmtId="0" fontId="42" fillId="18" borderId="21" xfId="0" applyFont="1" applyFill="1" applyBorder="1" applyAlignment="1" applyProtection="1">
      <alignment vertical="center"/>
    </xf>
    <xf numFmtId="0" fontId="42" fillId="18" borderId="0" xfId="0" applyFont="1" applyFill="1" applyBorder="1" applyAlignment="1" applyProtection="1">
      <alignment vertical="center"/>
      <protection locked="0"/>
    </xf>
    <xf numFmtId="0" fontId="64" fillId="18" borderId="0" xfId="0" applyFont="1" applyFill="1" applyBorder="1" applyAlignment="1" applyProtection="1">
      <alignment vertical="center"/>
      <protection locked="0"/>
    </xf>
    <xf numFmtId="0" fontId="39" fillId="18" borderId="0" xfId="0" applyFont="1" applyFill="1" applyBorder="1" applyAlignment="1">
      <alignment vertical="center" wrapText="1"/>
    </xf>
    <xf numFmtId="0" fontId="40" fillId="18" borderId="0" xfId="0" applyFont="1" applyFill="1" applyBorder="1" applyAlignment="1">
      <alignment horizontal="center" vertical="center"/>
    </xf>
    <xf numFmtId="0" fontId="40" fillId="18" borderId="21" xfId="0" applyFont="1" applyFill="1" applyBorder="1" applyAlignment="1">
      <alignment vertical="center"/>
    </xf>
    <xf numFmtId="0" fontId="63" fillId="18" borderId="0" xfId="0" applyFont="1" applyFill="1" applyBorder="1" applyAlignment="1" applyProtection="1">
      <alignment horizontal="center" vertical="center"/>
      <protection locked="0"/>
    </xf>
    <xf numFmtId="0" fontId="40" fillId="18" borderId="0" xfId="0" applyFont="1" applyFill="1" applyBorder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0" fillId="0" borderId="0" xfId="0" applyFont="1" applyFill="1" applyBorder="1" applyAlignment="1" applyProtection="1">
      <alignment vertical="center"/>
    </xf>
    <xf numFmtId="0" fontId="64" fillId="0" borderId="0" xfId="0" applyFont="1" applyFill="1" applyBorder="1" applyAlignment="1" applyProtection="1">
      <alignment vertical="center"/>
      <protection locked="0"/>
    </xf>
    <xf numFmtId="0" fontId="40" fillId="0" borderId="0" xfId="0" applyFont="1" applyBorder="1" applyAlignment="1">
      <alignment horizontal="left" vertical="center"/>
    </xf>
    <xf numFmtId="0" fontId="40" fillId="0" borderId="21" xfId="0" applyFont="1" applyBorder="1" applyAlignment="1">
      <alignment horizontal="left" vertical="center"/>
    </xf>
    <xf numFmtId="0" fontId="37" fillId="0" borderId="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horizontal="center" vertical="center"/>
      <protection locked="0"/>
    </xf>
    <xf numFmtId="177" fontId="60" fillId="0" borderId="0" xfId="0" applyNumberFormat="1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 applyProtection="1">
      <alignment vertical="center"/>
      <protection locked="0"/>
    </xf>
    <xf numFmtId="0" fontId="42" fillId="0" borderId="14" xfId="0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 applyProtection="1">
      <alignment vertical="center"/>
    </xf>
    <xf numFmtId="0" fontId="42" fillId="0" borderId="14" xfId="0" applyFont="1" applyFill="1" applyBorder="1" applyAlignment="1" applyProtection="1">
      <alignment vertical="center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>
      <alignment horizontal="left" vertical="center"/>
    </xf>
    <xf numFmtId="0" fontId="42" fillId="0" borderId="14" xfId="0" applyFont="1" applyFill="1" applyBorder="1" applyAlignment="1" applyProtection="1">
      <alignment horizontal="center" vertical="center"/>
      <protection locked="0"/>
    </xf>
    <xf numFmtId="0" fontId="42" fillId="0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>
      <alignment vertical="center" wrapText="1"/>
    </xf>
    <xf numFmtId="0" fontId="40" fillId="0" borderId="0" xfId="0" applyFont="1" applyFill="1" applyBorder="1" applyAlignment="1" applyProtection="1">
      <alignment vertical="center"/>
      <protection locked="0"/>
    </xf>
    <xf numFmtId="0" fontId="40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vertical="center"/>
    </xf>
    <xf numFmtId="0" fontId="40" fillId="0" borderId="90" xfId="0" applyFont="1" applyBorder="1" applyAlignment="1">
      <alignment vertical="center"/>
    </xf>
    <xf numFmtId="0" fontId="37" fillId="0" borderId="20" xfId="0" applyFont="1" applyFill="1" applyBorder="1" applyAlignment="1" applyProtection="1">
      <alignment vertical="center"/>
    </xf>
    <xf numFmtId="0" fontId="37" fillId="0" borderId="90" xfId="0" applyFont="1" applyFill="1" applyBorder="1" applyAlignment="1" applyProtection="1">
      <alignment vertical="center"/>
    </xf>
    <xf numFmtId="0" fontId="40" fillId="0" borderId="0" xfId="0" applyFont="1" applyAlignment="1" applyProtection="1">
      <alignment vertical="center"/>
    </xf>
    <xf numFmtId="49" fontId="41" fillId="0" borderId="0" xfId="0" applyNumberFormat="1" applyFont="1" applyFill="1" applyBorder="1" applyAlignment="1" applyProtection="1">
      <alignment horizontal="center" vertical="center"/>
    </xf>
    <xf numFmtId="0" fontId="65" fillId="0" borderId="0" xfId="0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 applyProtection="1">
      <alignment horizontal="center" vertical="center"/>
    </xf>
    <xf numFmtId="49" fontId="38" fillId="0" borderId="0" xfId="0" applyNumberFormat="1" applyFont="1" applyFill="1" applyBorder="1" applyAlignment="1" applyProtection="1">
      <alignment horizontal="center" vertical="center"/>
    </xf>
    <xf numFmtId="177" fontId="37" fillId="0" borderId="70" xfId="0" applyNumberFormat="1" applyFont="1" applyBorder="1" applyAlignment="1">
      <alignment horizontal="center" vertical="center" wrapText="1"/>
    </xf>
    <xf numFmtId="177" fontId="37" fillId="0" borderId="70" xfId="0" applyNumberFormat="1" applyFont="1" applyBorder="1" applyAlignment="1">
      <alignment horizontal="center" vertical="center"/>
    </xf>
    <xf numFmtId="49" fontId="37" fillId="20" borderId="0" xfId="0" applyNumberFormat="1" applyFont="1" applyFill="1" applyBorder="1" applyAlignment="1" applyProtection="1">
      <alignment horizontal="left" vertical="center" indent="2"/>
      <protection locked="0"/>
    </xf>
    <xf numFmtId="49" fontId="37" fillId="20" borderId="0" xfId="0" applyNumberFormat="1" applyFont="1" applyFill="1" applyBorder="1" applyAlignment="1" applyProtection="1">
      <alignment horizontal="center" vertical="center"/>
      <protection locked="0"/>
    </xf>
    <xf numFmtId="0" fontId="37" fillId="20" borderId="0" xfId="0" applyFont="1" applyFill="1" applyBorder="1" applyAlignment="1" applyProtection="1">
      <alignment horizontal="left" vertical="center"/>
      <protection locked="0"/>
    </xf>
    <xf numFmtId="0" fontId="37" fillId="20" borderId="0" xfId="0" applyFont="1" applyFill="1" applyBorder="1" applyAlignment="1" applyProtection="1">
      <alignment horizontal="center" vertical="center"/>
      <protection locked="0"/>
    </xf>
    <xf numFmtId="0" fontId="42" fillId="20" borderId="0" xfId="0" applyFont="1" applyFill="1" applyBorder="1" applyAlignment="1">
      <alignment readingOrder="1"/>
    </xf>
    <xf numFmtId="0" fontId="62" fillId="20" borderId="0" xfId="0" applyFont="1" applyFill="1" applyBorder="1" applyAlignment="1">
      <alignment readingOrder="1"/>
    </xf>
    <xf numFmtId="0" fontId="42" fillId="20" borderId="0" xfId="0" applyFont="1" applyFill="1" applyBorder="1" applyAlignment="1" applyProtection="1">
      <alignment horizontal="center" vertical="center"/>
      <protection locked="0"/>
    </xf>
    <xf numFmtId="0" fontId="42" fillId="20" borderId="0" xfId="0" applyFont="1" applyFill="1" applyBorder="1" applyAlignment="1">
      <alignment vertical="center"/>
    </xf>
    <xf numFmtId="0" fontId="42" fillId="20" borderId="13" xfId="0" applyFont="1" applyFill="1" applyBorder="1" applyAlignment="1">
      <alignment vertical="center"/>
    </xf>
    <xf numFmtId="49" fontId="37" fillId="20" borderId="71" xfId="0" applyNumberFormat="1" applyFont="1" applyFill="1" applyBorder="1" applyAlignment="1" applyProtection="1">
      <alignment horizontal="left" vertical="center" indent="2"/>
      <protection locked="0"/>
    </xf>
    <xf numFmtId="49" fontId="37" fillId="20" borderId="72" xfId="0" applyNumberFormat="1" applyFont="1" applyFill="1" applyBorder="1" applyAlignment="1" applyProtection="1">
      <alignment horizontal="center" vertical="center"/>
      <protection locked="0"/>
    </xf>
    <xf numFmtId="0" fontId="37" fillId="20" borderId="72" xfId="0" applyFont="1" applyFill="1" applyBorder="1" applyAlignment="1" applyProtection="1">
      <alignment horizontal="left" vertical="center"/>
      <protection locked="0"/>
    </xf>
    <xf numFmtId="0" fontId="37" fillId="20" borderId="72" xfId="0" applyFont="1" applyFill="1" applyBorder="1" applyAlignment="1" applyProtection="1">
      <alignment horizontal="center" vertical="center"/>
      <protection locked="0"/>
    </xf>
    <xf numFmtId="0" fontId="42" fillId="20" borderId="72" xfId="0" applyFont="1" applyFill="1" applyBorder="1" applyAlignment="1">
      <alignment readingOrder="1"/>
    </xf>
    <xf numFmtId="0" fontId="42" fillId="20" borderId="72" xfId="0" applyFont="1" applyFill="1" applyBorder="1" applyAlignment="1" applyProtection="1">
      <alignment horizontal="center" vertical="center"/>
      <protection locked="0"/>
    </xf>
    <xf numFmtId="0" fontId="42" fillId="20" borderId="72" xfId="0" applyFont="1" applyFill="1" applyBorder="1" applyAlignment="1">
      <alignment vertical="center"/>
    </xf>
    <xf numFmtId="0" fontId="42" fillId="20" borderId="73" xfId="0" applyFont="1" applyFill="1" applyBorder="1" applyAlignment="1">
      <alignment vertical="center"/>
    </xf>
    <xf numFmtId="49" fontId="40" fillId="0" borderId="0" xfId="0" applyNumberFormat="1" applyFont="1" applyBorder="1" applyAlignment="1" applyProtection="1">
      <alignment vertical="center"/>
    </xf>
    <xf numFmtId="49" fontId="40" fillId="0" borderId="0" xfId="0" applyNumberFormat="1" applyFont="1" applyAlignment="1" applyProtection="1">
      <alignment vertical="center"/>
    </xf>
    <xf numFmtId="0" fontId="46" fillId="0" borderId="35" xfId="0" applyFont="1" applyBorder="1" applyAlignment="1">
      <alignment horizontal="center" vertical="center" wrapText="1"/>
    </xf>
    <xf numFmtId="0" fontId="46" fillId="0" borderId="35" xfId="0" applyFont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46" fillId="0" borderId="22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6" fillId="20" borderId="30" xfId="0" applyFont="1" applyFill="1" applyBorder="1" applyAlignment="1" applyProtection="1">
      <alignment horizontal="left" vertical="center" indent="1"/>
    </xf>
    <xf numFmtId="0" fontId="46" fillId="20" borderId="31" xfId="0" applyFont="1" applyFill="1" applyBorder="1" applyAlignment="1" applyProtection="1">
      <alignment horizontal="center" vertical="center"/>
    </xf>
    <xf numFmtId="49" fontId="46" fillId="20" borderId="30" xfId="0" applyNumberFormat="1" applyFont="1" applyFill="1" applyBorder="1" applyAlignment="1" applyProtection="1">
      <alignment horizontal="center" vertical="center"/>
    </xf>
    <xf numFmtId="49" fontId="46" fillId="20" borderId="31" xfId="0" applyNumberFormat="1" applyFont="1" applyFill="1" applyBorder="1" applyAlignment="1" applyProtection="1">
      <alignment horizontal="center" vertical="center"/>
    </xf>
    <xf numFmtId="49" fontId="46" fillId="20" borderId="32" xfId="0" applyNumberFormat="1" applyFont="1" applyFill="1" applyBorder="1" applyAlignment="1" applyProtection="1">
      <alignment horizontal="center" vertical="center"/>
    </xf>
    <xf numFmtId="0" fontId="46" fillId="20" borderId="30" xfId="0" applyFont="1" applyFill="1" applyBorder="1" applyAlignment="1" applyProtection="1">
      <alignment horizontal="center" vertical="center"/>
    </xf>
    <xf numFmtId="0" fontId="46" fillId="20" borderId="32" xfId="0" applyFont="1" applyFill="1" applyBorder="1" applyAlignment="1" applyProtection="1">
      <alignment horizontal="center" vertical="center"/>
    </xf>
    <xf numFmtId="0" fontId="46" fillId="20" borderId="31" xfId="0" applyFont="1" applyFill="1" applyBorder="1" applyAlignment="1">
      <alignment horizontal="center" vertical="center" wrapText="1"/>
    </xf>
    <xf numFmtId="0" fontId="66" fillId="20" borderId="31" xfId="0" applyFont="1" applyFill="1" applyBorder="1" applyAlignment="1">
      <alignment horizontal="center" vertical="center" wrapText="1"/>
    </xf>
    <xf numFmtId="0" fontId="46" fillId="20" borderId="31" xfId="0" applyFont="1" applyFill="1" applyBorder="1" applyAlignment="1">
      <alignment horizontal="center" vertical="center"/>
    </xf>
    <xf numFmtId="0" fontId="46" fillId="20" borderId="32" xfId="0" applyFont="1" applyFill="1" applyBorder="1" applyAlignment="1">
      <alignment horizontal="center" vertical="center"/>
    </xf>
    <xf numFmtId="0" fontId="37" fillId="0" borderId="12" xfId="0" applyFont="1" applyFill="1" applyBorder="1" applyAlignment="1" applyProtection="1">
      <alignment horizontal="center" vertical="center"/>
    </xf>
    <xf numFmtId="0" fontId="40" fillId="0" borderId="13" xfId="0" applyFont="1" applyBorder="1" applyAlignment="1">
      <alignment vertical="center"/>
    </xf>
    <xf numFmtId="0" fontId="39" fillId="0" borderId="0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horizontal="center" vertical="center"/>
      <protection locked="0"/>
    </xf>
    <xf numFmtId="0" fontId="63" fillId="0" borderId="0" xfId="0" applyFont="1" applyFill="1" applyBorder="1" applyAlignment="1" applyProtection="1">
      <alignment vertical="center"/>
      <protection locked="0"/>
    </xf>
    <xf numFmtId="0" fontId="39" fillId="0" borderId="17" xfId="0" applyFont="1" applyFill="1" applyBorder="1" applyAlignment="1" applyProtection="1">
      <alignment vertical="center"/>
      <protection locked="0"/>
    </xf>
    <xf numFmtId="0" fontId="42" fillId="0" borderId="0" xfId="0" applyFont="1" applyFill="1" applyBorder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2" fillId="0" borderId="21" xfId="0" applyFont="1" applyBorder="1" applyAlignment="1">
      <alignment vertical="center"/>
    </xf>
    <xf numFmtId="0" fontId="40" fillId="0" borderId="20" xfId="0" applyFont="1" applyBorder="1" applyAlignment="1" applyProtection="1">
      <alignment vertical="center"/>
    </xf>
    <xf numFmtId="0" fontId="6" fillId="0" borderId="0" xfId="0" applyNumberFormat="1" applyFont="1" applyFill="1" applyBorder="1" applyAlignment="1">
      <alignment wrapText="1"/>
    </xf>
    <xf numFmtId="0" fontId="60" fillId="0" borderId="0" xfId="0" applyNumberFormat="1" applyFont="1" applyFill="1" applyBorder="1" applyAlignment="1">
      <alignment horizontal="center" vertical="center" wrapText="1"/>
    </xf>
    <xf numFmtId="0" fontId="40" fillId="0" borderId="15" xfId="0" applyFont="1" applyFill="1" applyBorder="1" applyAlignment="1" applyProtection="1">
      <alignment vertical="center"/>
    </xf>
    <xf numFmtId="0" fontId="42" fillId="0" borderId="14" xfId="0" applyFont="1" applyFill="1" applyBorder="1" applyAlignment="1" applyProtection="1">
      <alignment vertical="center" wrapText="1"/>
    </xf>
    <xf numFmtId="0" fontId="42" fillId="0" borderId="0" xfId="0" applyFont="1" applyFill="1" applyBorder="1" applyAlignment="1" applyProtection="1">
      <alignment vertical="center" wrapText="1"/>
    </xf>
    <xf numFmtId="0" fontId="39" fillId="0" borderId="0" xfId="0" applyFont="1" applyFill="1" applyBorder="1" applyAlignment="1" applyProtection="1">
      <alignment horizontal="left" vertical="center"/>
      <protection locked="0"/>
    </xf>
    <xf numFmtId="0" fontId="42" fillId="0" borderId="14" xfId="0" applyFont="1" applyFill="1" applyBorder="1" applyAlignment="1" applyProtection="1">
      <alignment vertical="center"/>
      <protection locked="0"/>
    </xf>
    <xf numFmtId="0" fontId="40" fillId="2" borderId="0" xfId="0" applyFont="1" applyFill="1" applyBorder="1" applyAlignment="1" applyProtection="1">
      <alignment horizontal="center" vertical="center"/>
      <protection locked="0"/>
    </xf>
    <xf numFmtId="0" fontId="40" fillId="2" borderId="0" xfId="0" applyFont="1" applyFill="1" applyBorder="1" applyAlignment="1" applyProtection="1">
      <alignment vertical="center"/>
      <protection locked="0"/>
    </xf>
    <xf numFmtId="0" fontId="47" fillId="0" borderId="0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42" fillId="0" borderId="15" xfId="0" applyFont="1" applyFill="1" applyBorder="1" applyAlignment="1" applyProtection="1">
      <alignment horizontal="left" vertical="center"/>
    </xf>
    <xf numFmtId="177" fontId="40" fillId="0" borderId="0" xfId="0" applyNumberFormat="1" applyFont="1" applyFill="1" applyBorder="1" applyAlignment="1">
      <alignment horizontal="left" vertical="center" wrapText="1"/>
    </xf>
    <xf numFmtId="177" fontId="60" fillId="0" borderId="0" xfId="0" applyNumberFormat="1" applyFont="1" applyFill="1" applyBorder="1" applyAlignment="1">
      <alignment horizontal="left" vertical="center" wrapText="1"/>
    </xf>
    <xf numFmtId="0" fontId="60" fillId="0" borderId="0" xfId="0" applyFont="1" applyFill="1" applyBorder="1" applyAlignment="1">
      <alignment horizontal="left" vertical="center" wrapText="1"/>
    </xf>
    <xf numFmtId="0" fontId="42" fillId="0" borderId="14" xfId="0" applyFont="1" applyFill="1" applyBorder="1" applyAlignment="1" applyProtection="1">
      <alignment horizontal="left" vertical="center" wrapText="1"/>
      <protection locked="0"/>
    </xf>
    <xf numFmtId="0" fontId="42" fillId="0" borderId="0" xfId="0" applyFont="1" applyFill="1" applyBorder="1" applyAlignment="1" applyProtection="1">
      <alignment horizontal="left" vertical="center" wrapText="1"/>
      <protection locked="0"/>
    </xf>
    <xf numFmtId="0" fontId="60" fillId="0" borderId="0" xfId="0" applyNumberFormat="1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/>
    </xf>
    <xf numFmtId="0" fontId="42" fillId="0" borderId="14" xfId="0" applyFont="1" applyFill="1" applyBorder="1" applyAlignment="1" applyProtection="1">
      <alignment horizontal="left" vertical="center"/>
      <protection locked="0"/>
    </xf>
    <xf numFmtId="0" fontId="42" fillId="0" borderId="0" xfId="0" applyFont="1" applyFill="1" applyBorder="1" applyAlignment="1" applyProtection="1">
      <alignment horizontal="left" vertical="center"/>
      <protection locked="0"/>
    </xf>
    <xf numFmtId="0" fontId="69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 wrapText="1"/>
    </xf>
    <xf numFmtId="0" fontId="39" fillId="0" borderId="97" xfId="0" applyFont="1" applyFill="1" applyBorder="1" applyAlignment="1" applyProtection="1">
      <alignment vertical="center"/>
      <protection locked="0"/>
    </xf>
    <xf numFmtId="0" fontId="39" fillId="0" borderId="76" xfId="0" applyFont="1" applyFill="1" applyBorder="1" applyAlignment="1" applyProtection="1">
      <alignment vertical="center"/>
      <protection locked="0"/>
    </xf>
    <xf numFmtId="0" fontId="39" fillId="0" borderId="98" xfId="0" applyFont="1" applyFill="1" applyBorder="1" applyAlignment="1" applyProtection="1">
      <alignment vertical="center"/>
      <protection locked="0"/>
    </xf>
    <xf numFmtId="0" fontId="39" fillId="0" borderId="24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horizontal="center" vertical="center"/>
    </xf>
    <xf numFmtId="0" fontId="39" fillId="21" borderId="0" xfId="0" applyFont="1" applyFill="1" applyBorder="1" applyAlignment="1" applyProtection="1">
      <alignment horizontal="center" vertical="center"/>
    </xf>
    <xf numFmtId="0" fontId="39" fillId="19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vertical="center"/>
    </xf>
    <xf numFmtId="0" fontId="37" fillId="18" borderId="14" xfId="0" applyFont="1" applyFill="1" applyBorder="1" applyAlignment="1" applyProtection="1">
      <alignment horizontal="center" vertical="center"/>
    </xf>
    <xf numFmtId="0" fontId="37" fillId="18" borderId="0" xfId="0" applyFont="1" applyFill="1" applyBorder="1" applyAlignment="1" applyProtection="1">
      <alignment horizontal="center" vertical="center"/>
    </xf>
    <xf numFmtId="0" fontId="41" fillId="18" borderId="0" xfId="0" applyFont="1" applyFill="1" applyBorder="1" applyAlignment="1" applyProtection="1">
      <alignment horizontal="center" vertical="center"/>
    </xf>
    <xf numFmtId="0" fontId="40" fillId="18" borderId="15" xfId="0" applyFont="1" applyFill="1" applyBorder="1" applyAlignment="1">
      <alignment vertical="center"/>
    </xf>
    <xf numFmtId="0" fontId="0" fillId="18" borderId="0" xfId="0" applyFill="1"/>
    <xf numFmtId="0" fontId="36" fillId="18" borderId="0" xfId="0" applyFont="1" applyFill="1" applyBorder="1" applyAlignment="1" applyProtection="1">
      <alignment horizontal="center" vertical="center"/>
    </xf>
    <xf numFmtId="0" fontId="42" fillId="18" borderId="0" xfId="0" applyFont="1" applyFill="1" applyBorder="1" applyAlignment="1" applyProtection="1">
      <alignment horizontal="left" vertical="center"/>
    </xf>
    <xf numFmtId="0" fontId="42" fillId="18" borderId="0" xfId="0" applyFont="1" applyFill="1" applyBorder="1" applyAlignment="1">
      <alignment horizontal="left" vertical="center"/>
    </xf>
    <xf numFmtId="0" fontId="40" fillId="18" borderId="0" xfId="0" applyFont="1" applyFill="1" applyBorder="1" applyAlignment="1">
      <alignment horizontal="left" vertical="center"/>
    </xf>
    <xf numFmtId="0" fontId="40" fillId="18" borderId="15" xfId="0" applyFont="1" applyFill="1" applyBorder="1" applyAlignment="1">
      <alignment horizontal="left" vertical="center"/>
    </xf>
    <xf numFmtId="0" fontId="42" fillId="18" borderId="14" xfId="0" applyFont="1" applyFill="1" applyBorder="1" applyAlignment="1" applyProtection="1">
      <alignment horizontal="center" vertical="center"/>
    </xf>
    <xf numFmtId="177" fontId="60" fillId="18" borderId="0" xfId="0" applyNumberFormat="1" applyFont="1" applyFill="1" applyBorder="1" applyAlignment="1">
      <alignment horizontal="center" vertical="center" wrapText="1"/>
    </xf>
    <xf numFmtId="0" fontId="60" fillId="18" borderId="0" xfId="0" applyFont="1" applyFill="1" applyBorder="1" applyAlignment="1">
      <alignment horizontal="center" vertical="center" wrapText="1"/>
    </xf>
    <xf numFmtId="0" fontId="60" fillId="18" borderId="0" xfId="0" applyNumberFormat="1" applyFont="1" applyFill="1" applyBorder="1" applyAlignment="1">
      <alignment horizontal="center" vertical="center" wrapText="1"/>
    </xf>
    <xf numFmtId="0" fontId="47" fillId="18" borderId="0" xfId="0" applyFont="1" applyFill="1" applyBorder="1" applyAlignment="1">
      <alignment horizontal="center" vertical="center" wrapText="1"/>
    </xf>
    <xf numFmtId="0" fontId="40" fillId="18" borderId="15" xfId="0" applyFont="1" applyFill="1" applyBorder="1" applyAlignment="1" applyProtection="1">
      <alignment vertical="center"/>
    </xf>
    <xf numFmtId="0" fontId="42" fillId="18" borderId="14" xfId="0" applyFont="1" applyFill="1" applyBorder="1" applyAlignment="1" applyProtection="1">
      <alignment vertical="center" wrapText="1"/>
    </xf>
    <xf numFmtId="0" fontId="42" fillId="18" borderId="14" xfId="0" applyFont="1" applyFill="1" applyBorder="1" applyAlignment="1" applyProtection="1">
      <alignment vertical="center"/>
    </xf>
    <xf numFmtId="0" fontId="39" fillId="18" borderId="0" xfId="0" applyFont="1" applyFill="1" applyBorder="1" applyAlignment="1" applyProtection="1">
      <alignment horizontal="center" vertical="center"/>
      <protection locked="0"/>
    </xf>
    <xf numFmtId="0" fontId="42" fillId="18" borderId="14" xfId="0" applyFont="1" applyFill="1" applyBorder="1" applyAlignment="1" applyProtection="1">
      <alignment horizontal="center" vertical="center"/>
      <protection locked="0"/>
    </xf>
    <xf numFmtId="0" fontId="42" fillId="18" borderId="0" xfId="0" applyFont="1" applyFill="1" applyBorder="1" applyAlignment="1" applyProtection="1">
      <alignment horizontal="center" vertical="center"/>
      <protection locked="0"/>
    </xf>
    <xf numFmtId="0" fontId="39" fillId="18" borderId="0" xfId="0" applyFont="1" applyFill="1" applyBorder="1" applyAlignment="1" applyProtection="1">
      <alignment horizontal="left" vertical="center"/>
      <protection locked="0"/>
    </xf>
    <xf numFmtId="0" fontId="42" fillId="18" borderId="14" xfId="0" applyFont="1" applyFill="1" applyBorder="1" applyAlignment="1" applyProtection="1">
      <alignment vertical="center"/>
      <protection locked="0"/>
    </xf>
    <xf numFmtId="0" fontId="40" fillId="25" borderId="0" xfId="0" applyFont="1" applyFill="1" applyBorder="1" applyAlignment="1" applyProtection="1">
      <alignment horizontal="center" vertical="center"/>
      <protection locked="0"/>
    </xf>
    <xf numFmtId="0" fontId="40" fillId="25" borderId="0" xfId="0" applyFont="1" applyFill="1" applyBorder="1" applyAlignment="1" applyProtection="1">
      <alignment vertical="center"/>
      <protection locked="0"/>
    </xf>
    <xf numFmtId="0" fontId="40" fillId="18" borderId="0" xfId="0" applyFont="1" applyFill="1" applyBorder="1" applyAlignment="1">
      <alignment horizontal="center" vertical="center" wrapText="1"/>
    </xf>
    <xf numFmtId="0" fontId="42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vertical="center"/>
    </xf>
    <xf numFmtId="0" fontId="40" fillId="18" borderId="0" xfId="0" applyFont="1" applyFill="1" applyBorder="1" applyAlignment="1" applyProtection="1">
      <alignment horizontal="left" vertical="center"/>
    </xf>
    <xf numFmtId="0" fontId="42" fillId="18" borderId="20" xfId="0" applyFont="1" applyFill="1" applyBorder="1" applyAlignment="1" applyProtection="1">
      <alignment horizontal="left" vertical="center"/>
    </xf>
    <xf numFmtId="0" fontId="47" fillId="18" borderId="0" xfId="0" applyFont="1" applyFill="1" applyBorder="1" applyAlignment="1" applyProtection="1">
      <alignment horizontal="center" vertical="center"/>
    </xf>
    <xf numFmtId="14" fontId="39" fillId="18" borderId="0" xfId="0" applyNumberFormat="1" applyFont="1" applyFill="1" applyBorder="1" applyAlignment="1" applyProtection="1">
      <alignment vertical="center"/>
    </xf>
    <xf numFmtId="0" fontId="70" fillId="18" borderId="0" xfId="0" applyFont="1" applyFill="1" applyBorder="1" applyAlignment="1" applyProtection="1">
      <alignment vertical="center"/>
    </xf>
    <xf numFmtId="0" fontId="70" fillId="18" borderId="21" xfId="0" applyFont="1" applyFill="1" applyBorder="1" applyAlignment="1" applyProtection="1">
      <alignment vertical="center"/>
    </xf>
    <xf numFmtId="0" fontId="42" fillId="0" borderId="20" xfId="0" applyFont="1" applyFill="1" applyBorder="1" applyAlignment="1" applyProtection="1">
      <alignment vertical="center"/>
      <protection locked="0"/>
    </xf>
    <xf numFmtId="0" fontId="42" fillId="18" borderId="90" xfId="0" applyFont="1" applyFill="1" applyBorder="1" applyAlignment="1" applyProtection="1">
      <alignment vertical="center"/>
    </xf>
    <xf numFmtId="0" fontId="42" fillId="18" borderId="90" xfId="0" applyFont="1" applyFill="1" applyBorder="1" applyAlignment="1" applyProtection="1">
      <alignment vertical="center" wrapText="1"/>
    </xf>
    <xf numFmtId="0" fontId="40" fillId="18" borderId="90" xfId="0" applyFont="1" applyFill="1" applyBorder="1" applyAlignment="1" applyProtection="1">
      <alignment vertical="center"/>
    </xf>
    <xf numFmtId="0" fontId="40" fillId="0" borderId="90" xfId="0" applyFont="1" applyBorder="1" applyAlignment="1" applyProtection="1">
      <alignment vertical="center"/>
    </xf>
    <xf numFmtId="0" fontId="46" fillId="20" borderId="102" xfId="0" applyFont="1" applyFill="1" applyBorder="1" applyAlignment="1">
      <alignment horizontal="center" vertical="center"/>
    </xf>
    <xf numFmtId="0" fontId="46" fillId="0" borderId="101" xfId="0" applyFont="1" applyBorder="1" applyAlignment="1">
      <alignment horizontal="center" vertical="center"/>
    </xf>
    <xf numFmtId="0" fontId="46" fillId="0" borderId="49" xfId="0" applyFont="1" applyBorder="1" applyAlignment="1">
      <alignment vertical="center"/>
    </xf>
    <xf numFmtId="0" fontId="0" fillId="0" borderId="0" xfId="0" applyAlignment="1" applyProtection="1">
      <alignment vertical="center"/>
    </xf>
    <xf numFmtId="0" fontId="46" fillId="20" borderId="18" xfId="0" applyFont="1" applyFill="1" applyBorder="1" applyAlignment="1">
      <alignment horizontal="center" vertical="center"/>
    </xf>
    <xf numFmtId="0" fontId="40" fillId="28" borderId="77" xfId="0" applyFont="1" applyFill="1" applyBorder="1" applyAlignment="1">
      <alignment horizontal="center" vertical="center" wrapText="1"/>
    </xf>
    <xf numFmtId="0" fontId="40" fillId="28" borderId="22" xfId="0" applyFont="1" applyFill="1" applyBorder="1" applyAlignment="1">
      <alignment horizontal="center" vertical="center" wrapText="1"/>
    </xf>
    <xf numFmtId="0" fontId="75" fillId="0" borderId="18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0" fillId="29" borderId="30" xfId="0" applyFill="1" applyBorder="1" applyAlignment="1">
      <alignment vertical="center"/>
    </xf>
    <xf numFmtId="0" fontId="36" fillId="28" borderId="18" xfId="183" applyFont="1" applyFill="1" applyBorder="1" applyAlignment="1">
      <alignment horizontal="center" vertical="center"/>
    </xf>
    <xf numFmtId="0" fontId="75" fillId="0" borderId="18" xfId="0" applyFont="1" applyFill="1" applyBorder="1" applyAlignment="1">
      <alignment horizontal="center" vertical="center"/>
    </xf>
    <xf numFmtId="0" fontId="75" fillId="30" borderId="102" xfId="0" applyFont="1" applyFill="1" applyBorder="1" applyAlignment="1">
      <alignment horizontal="center" vertical="center"/>
    </xf>
    <xf numFmtId="0" fontId="0" fillId="20" borderId="0" xfId="0" applyFill="1"/>
    <xf numFmtId="0" fontId="78" fillId="20" borderId="0" xfId="0" applyFont="1" applyFill="1"/>
    <xf numFmtId="0" fontId="0" fillId="0" borderId="102" xfId="0" applyBorder="1"/>
    <xf numFmtId="0" fontId="0" fillId="0" borderId="32" xfId="0" applyBorder="1"/>
    <xf numFmtId="0" fontId="79" fillId="0" borderId="102" xfId="0" applyFont="1" applyBorder="1"/>
    <xf numFmtId="0" fontId="0" fillId="0" borderId="0" xfId="0" applyFill="1" applyBorder="1"/>
    <xf numFmtId="0" fontId="0" fillId="30" borderId="30" xfId="0" applyFill="1" applyBorder="1"/>
    <xf numFmtId="0" fontId="0" fillId="30" borderId="102" xfId="0" applyFill="1" applyBorder="1"/>
    <xf numFmtId="0" fontId="0" fillId="30" borderId="32" xfId="0" applyFill="1" applyBorder="1"/>
    <xf numFmtId="0" fontId="0" fillId="0" borderId="18" xfId="0" applyBorder="1"/>
    <xf numFmtId="0" fontId="40" fillId="0" borderId="18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vertical="center"/>
    </xf>
    <xf numFmtId="0" fontId="39" fillId="0" borderId="18" xfId="0" applyFont="1" applyFill="1" applyBorder="1" applyAlignment="1">
      <alignment horizontal="center" vertical="center"/>
    </xf>
    <xf numFmtId="0" fontId="48" fillId="0" borderId="18" xfId="0" applyFont="1" applyFill="1" applyBorder="1" applyAlignment="1">
      <alignment horizontal="center" vertical="center"/>
    </xf>
    <xf numFmtId="0" fontId="40" fillId="29" borderId="18" xfId="0" applyFont="1" applyFill="1" applyBorder="1" applyAlignment="1">
      <alignment horizontal="center" vertical="center"/>
    </xf>
    <xf numFmtId="0" fontId="39" fillId="29" borderId="18" xfId="0" applyFont="1" applyFill="1" applyBorder="1" applyAlignment="1">
      <alignment horizontal="center" vertical="center"/>
    </xf>
    <xf numFmtId="0" fontId="48" fillId="29" borderId="18" xfId="0" applyFont="1" applyFill="1" applyBorder="1" applyAlignment="1">
      <alignment horizontal="center" vertical="center"/>
    </xf>
    <xf numFmtId="0" fontId="36" fillId="20" borderId="44" xfId="183" applyFont="1" applyFill="1" applyBorder="1" applyAlignment="1">
      <alignment horizontal="center" vertical="center"/>
    </xf>
    <xf numFmtId="0" fontId="77" fillId="31" borderId="44" xfId="183" applyFont="1" applyFill="1" applyBorder="1" applyAlignment="1" applyProtection="1">
      <alignment horizontal="center" vertical="center"/>
      <protection locked="0"/>
    </xf>
    <xf numFmtId="0" fontId="36" fillId="28" borderId="44" xfId="183" applyFont="1" applyFill="1" applyBorder="1" applyAlignment="1">
      <alignment horizontal="center" vertical="center"/>
    </xf>
    <xf numFmtId="0" fontId="40" fillId="0" borderId="30" xfId="0" applyFont="1" applyBorder="1" applyAlignment="1">
      <alignment horizontal="center" vertical="center"/>
    </xf>
    <xf numFmtId="0" fontId="0" fillId="29" borderId="18" xfId="0" applyFill="1" applyBorder="1" applyAlignment="1">
      <alignment vertical="center"/>
    </xf>
    <xf numFmtId="0" fontId="0" fillId="20" borderId="30" xfId="0" applyFill="1" applyBorder="1"/>
    <xf numFmtId="0" fontId="78" fillId="20" borderId="102" xfId="0" applyFont="1" applyFill="1" applyBorder="1"/>
    <xf numFmtId="0" fontId="0" fillId="20" borderId="102" xfId="0" applyFill="1" applyBorder="1"/>
    <xf numFmtId="0" fontId="0" fillId="20" borderId="32" xfId="0" applyFill="1" applyBorder="1"/>
    <xf numFmtId="0" fontId="36" fillId="28" borderId="20" xfId="183" applyFont="1" applyFill="1" applyBorder="1" applyAlignment="1">
      <alignment horizontal="center" vertical="center"/>
    </xf>
    <xf numFmtId="0" fontId="75" fillId="0" borderId="22" xfId="0" applyFont="1" applyFill="1" applyBorder="1" applyAlignment="1">
      <alignment horizontal="center" vertical="center"/>
    </xf>
    <xf numFmtId="0" fontId="42" fillId="0" borderId="0" xfId="0" applyFont="1" applyFill="1" applyBorder="1" applyAlignment="1" applyProtection="1">
      <alignment horizontal="center" vertical="center"/>
    </xf>
    <xf numFmtId="0" fontId="37" fillId="11" borderId="70" xfId="0" applyFont="1" applyFill="1" applyBorder="1" applyAlignment="1" applyProtection="1">
      <alignment horizontal="center" vertical="center" wrapText="1"/>
    </xf>
    <xf numFmtId="0" fontId="37" fillId="0" borderId="0" xfId="0" applyFont="1" applyFill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horizontal="left" vertical="center"/>
    </xf>
    <xf numFmtId="0" fontId="37" fillId="0" borderId="20" xfId="0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left" vertical="center"/>
    </xf>
    <xf numFmtId="0" fontId="42" fillId="0" borderId="0" xfId="0" applyFont="1" applyBorder="1" applyAlignment="1" applyProtection="1">
      <alignment horizontal="left" vertical="center"/>
    </xf>
    <xf numFmtId="14" fontId="48" fillId="0" borderId="0" xfId="0" applyNumberFormat="1" applyFont="1" applyFill="1" applyBorder="1" applyAlignment="1" applyProtection="1"/>
    <xf numFmtId="14" fontId="48" fillId="0" borderId="0" xfId="0" applyNumberFormat="1" applyFont="1" applyFill="1" applyBorder="1" applyAlignment="1" applyProtection="1">
      <alignment vertical="center"/>
    </xf>
    <xf numFmtId="0" fontId="37" fillId="24" borderId="112" xfId="0" applyFont="1" applyFill="1" applyBorder="1" applyAlignment="1" applyProtection="1">
      <alignment vertical="center" textRotation="90"/>
    </xf>
    <xf numFmtId="0" fontId="37" fillId="24" borderId="113" xfId="0" applyFont="1" applyFill="1" applyBorder="1" applyAlignment="1" applyProtection="1">
      <alignment vertical="center" textRotation="90"/>
    </xf>
    <xf numFmtId="0" fontId="42" fillId="24" borderId="113" xfId="0" applyFont="1" applyFill="1" applyBorder="1" applyAlignment="1" applyProtection="1">
      <alignment vertical="center" textRotation="90"/>
    </xf>
    <xf numFmtId="0" fontId="42" fillId="24" borderId="114" xfId="0" applyFont="1" applyFill="1" applyBorder="1" applyAlignment="1" applyProtection="1">
      <alignment vertical="center" textRotation="90"/>
    </xf>
    <xf numFmtId="0" fontId="42" fillId="18" borderId="74" xfId="0" applyFont="1" applyFill="1" applyBorder="1" applyAlignment="1" applyProtection="1">
      <alignment horizontal="center" vertical="center"/>
    </xf>
    <xf numFmtId="0" fontId="42" fillId="25" borderId="74" xfId="0" applyFont="1" applyFill="1" applyBorder="1" applyAlignment="1">
      <alignment horizontal="center" vertical="center"/>
    </xf>
    <xf numFmtId="0" fontId="42" fillId="25" borderId="74" xfId="0" applyFont="1" applyFill="1" applyBorder="1" applyAlignment="1" applyProtection="1">
      <alignment horizontal="center" vertical="center"/>
      <protection locked="0"/>
    </xf>
    <xf numFmtId="0" fontId="42" fillId="18" borderId="44" xfId="0" applyFont="1" applyFill="1" applyBorder="1" applyAlignment="1" applyProtection="1">
      <alignment horizontal="center" vertical="center"/>
    </xf>
    <xf numFmtId="0" fontId="42" fillId="25" borderId="44" xfId="0" applyFont="1" applyFill="1" applyBorder="1" applyAlignment="1">
      <alignment horizontal="center" vertical="center"/>
    </xf>
    <xf numFmtId="0" fontId="42" fillId="25" borderId="44" xfId="0" applyFont="1" applyFill="1" applyBorder="1" applyAlignment="1" applyProtection="1">
      <alignment horizontal="center" vertical="center"/>
      <protection locked="0"/>
    </xf>
    <xf numFmtId="0" fontId="42" fillId="18" borderId="44" xfId="0" applyFont="1" applyFill="1" applyBorder="1" applyAlignment="1" applyProtection="1">
      <alignment horizontal="center" vertical="center" wrapText="1"/>
      <protection locked="0"/>
    </xf>
    <xf numFmtId="0" fontId="42" fillId="18" borderId="44" xfId="0" applyFont="1" applyFill="1" applyBorder="1" applyAlignment="1">
      <alignment horizontal="center" vertical="center"/>
    </xf>
    <xf numFmtId="0" fontId="42" fillId="18" borderId="35" xfId="0" applyFont="1" applyFill="1" applyBorder="1" applyAlignment="1">
      <alignment horizontal="center" vertical="center"/>
    </xf>
    <xf numFmtId="0" fontId="42" fillId="25" borderId="35" xfId="0" applyFont="1" applyFill="1" applyBorder="1" applyAlignment="1" applyProtection="1">
      <alignment horizontal="center" vertical="center"/>
      <protection locked="0"/>
    </xf>
    <xf numFmtId="0" fontId="42" fillId="0" borderId="15" xfId="0" applyFont="1" applyFill="1" applyBorder="1" applyAlignment="1" applyProtection="1">
      <alignment horizontal="center" vertical="center"/>
      <protection locked="0"/>
    </xf>
    <xf numFmtId="0" fontId="42" fillId="0" borderId="103" xfId="0" applyFont="1" applyFill="1" applyBorder="1" applyAlignment="1" applyProtection="1">
      <alignment horizontal="center" vertical="center"/>
      <protection locked="0"/>
    </xf>
    <xf numFmtId="0" fontId="42" fillId="0" borderId="104" xfId="0" applyFont="1" applyFill="1" applyBorder="1" applyAlignment="1" applyProtection="1">
      <alignment horizontal="center" vertical="center"/>
      <protection locked="0"/>
    </xf>
    <xf numFmtId="0" fontId="42" fillId="0" borderId="88" xfId="0" applyFont="1" applyFill="1" applyBorder="1" applyAlignment="1" applyProtection="1">
      <alignment horizontal="center" vertical="center"/>
      <protection locked="0"/>
    </xf>
    <xf numFmtId="0" fontId="42" fillId="0" borderId="105" xfId="0" applyFont="1" applyFill="1" applyBorder="1" applyAlignment="1" applyProtection="1">
      <alignment horizontal="center" vertical="center"/>
      <protection locked="0"/>
    </xf>
    <xf numFmtId="0" fontId="42" fillId="0" borderId="48" xfId="0" applyFont="1" applyFill="1" applyBorder="1" applyAlignment="1" applyProtection="1">
      <alignment horizontal="center" vertical="center"/>
      <protection locked="0"/>
    </xf>
    <xf numFmtId="0" fontId="42" fillId="0" borderId="21" xfId="0" applyFont="1" applyFill="1" applyBorder="1" applyAlignment="1" applyProtection="1">
      <alignment horizontal="center" vertical="center"/>
      <protection locked="0"/>
    </xf>
    <xf numFmtId="0" fontId="42" fillId="0" borderId="83" xfId="0" applyFont="1" applyFill="1" applyBorder="1" applyAlignment="1" applyProtection="1">
      <alignment horizontal="center" vertical="center"/>
      <protection locked="0"/>
    </xf>
    <xf numFmtId="0" fontId="42" fillId="0" borderId="106" xfId="0" applyFont="1" applyFill="1" applyBorder="1" applyAlignment="1" applyProtection="1">
      <alignment horizontal="center" vertical="center"/>
      <protection locked="0"/>
    </xf>
    <xf numFmtId="0" fontId="42" fillId="0" borderId="34" xfId="0" applyFont="1" applyFill="1" applyBorder="1" applyAlignment="1" applyProtection="1">
      <alignment horizontal="center" vertical="center"/>
      <protection locked="0"/>
    </xf>
    <xf numFmtId="0" fontId="0" fillId="0" borderId="113" xfId="0" applyBorder="1"/>
    <xf numFmtId="0" fontId="46" fillId="20" borderId="115" xfId="0" applyFont="1" applyFill="1" applyBorder="1" applyAlignment="1">
      <alignment horizontal="center" vertical="center" textRotation="90" wrapText="1"/>
    </xf>
    <xf numFmtId="181" fontId="0" fillId="0" borderId="18" xfId="0" applyNumberFormat="1" applyBorder="1" applyAlignment="1">
      <alignment horizontal="center" vertical="center"/>
    </xf>
    <xf numFmtId="0" fontId="75" fillId="30" borderId="112" xfId="0" applyFont="1" applyFill="1" applyBorder="1" applyAlignment="1">
      <alignment horizontal="center" vertical="center"/>
    </xf>
    <xf numFmtId="0" fontId="40" fillId="0" borderId="112" xfId="0" applyFont="1" applyBorder="1" applyAlignment="1">
      <alignment horizontal="center" vertical="center"/>
    </xf>
    <xf numFmtId="0" fontId="0" fillId="29" borderId="112" xfId="0" applyFill="1" applyBorder="1" applyAlignment="1">
      <alignment vertical="center"/>
    </xf>
    <xf numFmtId="9" fontId="40" fillId="0" borderId="112" xfId="0" applyNumberFormat="1" applyFont="1" applyBorder="1" applyAlignment="1">
      <alignment horizontal="center" vertical="center"/>
    </xf>
    <xf numFmtId="0" fontId="82" fillId="0" borderId="0" xfId="0" applyFont="1"/>
    <xf numFmtId="0" fontId="42" fillId="18" borderId="121" xfId="0" applyFont="1" applyFill="1" applyBorder="1" applyAlignment="1" applyProtection="1">
      <alignment horizontal="center" vertical="center"/>
    </xf>
    <xf numFmtId="0" fontId="42" fillId="25" borderId="121" xfId="0" applyFont="1" applyFill="1" applyBorder="1" applyAlignment="1">
      <alignment horizontal="center" vertical="center"/>
    </xf>
    <xf numFmtId="0" fontId="42" fillId="25" borderId="121" xfId="0" applyFont="1" applyFill="1" applyBorder="1" applyAlignment="1" applyProtection="1">
      <alignment horizontal="center" vertical="center"/>
      <protection locked="0"/>
    </xf>
    <xf numFmtId="0" fontId="42" fillId="18" borderId="117" xfId="0" applyFont="1" applyFill="1" applyBorder="1" applyAlignment="1">
      <alignment horizontal="center" vertical="center"/>
    </xf>
    <xf numFmtId="0" fontId="42" fillId="25" borderId="117" xfId="0" applyFont="1" applyFill="1" applyBorder="1" applyAlignment="1" applyProtection="1">
      <alignment horizontal="center" vertical="center"/>
      <protection locked="0"/>
    </xf>
    <xf numFmtId="0" fontId="48" fillId="11" borderId="70" xfId="0" applyFont="1" applyFill="1" applyBorder="1" applyAlignment="1" applyProtection="1">
      <alignment horizontal="center" vertical="center" textRotation="90" wrapText="1"/>
    </xf>
    <xf numFmtId="49" fontId="40" fillId="0" borderId="116" xfId="0" applyNumberFormat="1" applyFont="1" applyFill="1" applyBorder="1" applyAlignment="1" applyProtection="1">
      <alignment horizontal="left" vertical="center"/>
      <protection locked="0"/>
    </xf>
    <xf numFmtId="0" fontId="37" fillId="24" borderId="122" xfId="0" applyFont="1" applyFill="1" applyBorder="1" applyAlignment="1" applyProtection="1">
      <alignment vertical="center" textRotation="90"/>
    </xf>
    <xf numFmtId="0" fontId="37" fillId="24" borderId="50" xfId="0" applyFont="1" applyFill="1" applyBorder="1" applyAlignment="1" applyProtection="1">
      <alignment vertical="center" textRotation="90"/>
    </xf>
    <xf numFmtId="0" fontId="42" fillId="24" borderId="50" xfId="0" applyFont="1" applyFill="1" applyBorder="1" applyAlignment="1" applyProtection="1">
      <alignment vertical="center" textRotation="90"/>
    </xf>
    <xf numFmtId="0" fontId="42" fillId="24" borderId="91" xfId="0" applyFont="1" applyFill="1" applyBorder="1" applyAlignment="1" applyProtection="1">
      <alignment vertical="center" textRotation="90"/>
    </xf>
    <xf numFmtId="0" fontId="87" fillId="0" borderId="0" xfId="0" applyFont="1" applyAlignment="1">
      <alignment vertical="center"/>
    </xf>
    <xf numFmtId="0" fontId="75" fillId="0" borderId="116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78" fillId="20" borderId="0" xfId="0" applyFont="1" applyFill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0" borderId="10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 wrapText="1"/>
    </xf>
    <xf numFmtId="0" fontId="75" fillId="0" borderId="121" xfId="0" applyFont="1" applyFill="1" applyBorder="1" applyAlignment="1">
      <alignment horizontal="center" vertical="center"/>
    </xf>
    <xf numFmtId="0" fontId="42" fillId="18" borderId="125" xfId="0" applyFont="1" applyFill="1" applyBorder="1" applyAlignment="1">
      <alignment horizontal="center" vertical="center"/>
    </xf>
    <xf numFmtId="0" fontId="89" fillId="18" borderId="0" xfId="0" applyFont="1" applyFill="1" applyBorder="1" applyAlignment="1" applyProtection="1">
      <alignment vertical="center"/>
      <protection locked="0"/>
    </xf>
    <xf numFmtId="14" fontId="37" fillId="0" borderId="0" xfId="0" applyNumberFormat="1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14" fontId="37" fillId="0" borderId="17" xfId="0" applyNumberFormat="1" applyFont="1" applyFill="1" applyBorder="1" applyAlignment="1" applyProtection="1">
      <alignment horizontal="center" vertical="center"/>
    </xf>
    <xf numFmtId="0" fontId="37" fillId="0" borderId="123" xfId="0" applyFont="1" applyFill="1" applyBorder="1" applyAlignment="1" applyProtection="1">
      <alignment horizontal="center" vertical="center"/>
    </xf>
    <xf numFmtId="0" fontId="37" fillId="0" borderId="126" xfId="0" applyFont="1" applyFill="1" applyBorder="1" applyAlignment="1" applyProtection="1">
      <alignment horizontal="center" vertical="center"/>
    </xf>
    <xf numFmtId="0" fontId="90" fillId="0" borderId="18" xfId="0" applyFont="1" applyFill="1" applyBorder="1" applyAlignment="1">
      <alignment horizontal="center" vertical="center"/>
    </xf>
    <xf numFmtId="0" fontId="90" fillId="0" borderId="116" xfId="0" applyFont="1" applyFill="1" applyBorder="1" applyAlignment="1">
      <alignment horizontal="center" vertical="center" wrapText="1"/>
    </xf>
    <xf numFmtId="0" fontId="83" fillId="0" borderId="18" xfId="0" applyFont="1" applyBorder="1" applyAlignment="1">
      <alignment horizontal="center" vertical="center"/>
    </xf>
    <xf numFmtId="0" fontId="0" fillId="29" borderId="116" xfId="0" applyFill="1" applyBorder="1" applyAlignment="1">
      <alignment vertical="center"/>
    </xf>
    <xf numFmtId="0" fontId="40" fillId="20" borderId="0" xfId="0" applyFont="1" applyFill="1"/>
    <xf numFmtId="0" fontId="46" fillId="0" borderId="102" xfId="0" applyFont="1" applyBorder="1"/>
    <xf numFmtId="0" fontId="40" fillId="30" borderId="30" xfId="0" applyFont="1" applyFill="1" applyBorder="1"/>
    <xf numFmtId="181" fontId="40" fillId="0" borderId="116" xfId="0" applyNumberFormat="1" applyFont="1" applyBorder="1" applyAlignment="1">
      <alignment horizontal="center" vertical="center"/>
    </xf>
    <xf numFmtId="0" fontId="40" fillId="0" borderId="0" xfId="0" applyFont="1" applyFill="1" applyBorder="1"/>
    <xf numFmtId="0" fontId="40" fillId="0" borderId="0" xfId="0" applyFont="1"/>
    <xf numFmtId="0" fontId="42" fillId="25" borderId="125" xfId="0" applyFont="1" applyFill="1" applyBorder="1" applyAlignment="1" applyProtection="1">
      <alignment horizontal="center" vertical="center"/>
      <protection locked="0"/>
    </xf>
    <xf numFmtId="0" fontId="42" fillId="25" borderId="121" xfId="0" applyFont="1" applyFill="1" applyBorder="1" applyAlignment="1" applyProtection="1">
      <alignment horizontal="center" vertical="center"/>
      <protection locked="0"/>
    </xf>
    <xf numFmtId="0" fontId="42" fillId="0" borderId="127" xfId="0" applyFont="1" applyFill="1" applyBorder="1" applyAlignment="1" applyProtection="1">
      <alignment horizontal="center" vertical="center"/>
      <protection locked="0"/>
    </xf>
    <xf numFmtId="0" fontId="42" fillId="0" borderId="128" xfId="0" applyFont="1" applyFill="1" applyBorder="1" applyAlignment="1" applyProtection="1">
      <alignment horizontal="center" vertical="center"/>
      <protection locked="0"/>
    </xf>
    <xf numFmtId="0" fontId="42" fillId="0" borderId="115" xfId="0" applyFont="1" applyFill="1" applyBorder="1" applyAlignment="1" applyProtection="1">
      <alignment horizontal="center" vertical="center"/>
      <protection locked="0"/>
    </xf>
    <xf numFmtId="0" fontId="42" fillId="0" borderId="129" xfId="0" applyFont="1" applyFill="1" applyBorder="1" applyAlignment="1" applyProtection="1">
      <alignment horizontal="center" vertical="center"/>
      <protection locked="0"/>
    </xf>
    <xf numFmtId="0" fontId="42" fillId="0" borderId="126" xfId="0" applyFont="1" applyFill="1" applyBorder="1" applyAlignment="1" applyProtection="1">
      <alignment horizontal="center" vertical="center"/>
      <protection locked="0"/>
    </xf>
    <xf numFmtId="0" fontId="42" fillId="0" borderId="130" xfId="0" applyFont="1" applyFill="1" applyBorder="1" applyAlignment="1" applyProtection="1">
      <alignment horizontal="center" vertical="center"/>
      <protection locked="0"/>
    </xf>
    <xf numFmtId="0" fontId="42" fillId="18" borderId="121" xfId="0" applyFont="1" applyFill="1" applyBorder="1" applyAlignment="1">
      <alignment horizontal="center" vertical="center"/>
    </xf>
    <xf numFmtId="0" fontId="42" fillId="18" borderId="132" xfId="0" applyFont="1" applyFill="1" applyBorder="1" applyAlignment="1">
      <alignment horizontal="center" vertical="center"/>
    </xf>
    <xf numFmtId="0" fontId="42" fillId="25" borderId="132" xfId="0" applyFont="1" applyFill="1" applyBorder="1" applyAlignment="1" applyProtection="1">
      <alignment horizontal="center" vertical="center"/>
      <protection locked="0"/>
    </xf>
    <xf numFmtId="0" fontId="42" fillId="18" borderId="121" xfId="0" applyFont="1" applyFill="1" applyBorder="1" applyAlignment="1" applyProtection="1">
      <alignment horizontal="center" vertical="center" wrapText="1"/>
      <protection locked="0"/>
    </xf>
    <xf numFmtId="0" fontId="42" fillId="18" borderId="35" xfId="0" applyFont="1" applyFill="1" applyBorder="1" applyAlignment="1" applyProtection="1">
      <alignment horizontal="center" vertical="center" wrapText="1"/>
      <protection locked="0"/>
    </xf>
    <xf numFmtId="0" fontId="42" fillId="18" borderId="125" xfId="0" applyFont="1" applyFill="1" applyBorder="1" applyAlignment="1" applyProtection="1">
      <alignment horizontal="center" vertical="center" wrapText="1"/>
      <protection locked="0"/>
    </xf>
    <xf numFmtId="0" fontId="42" fillId="25" borderId="125" xfId="0" applyFont="1" applyFill="1" applyBorder="1" applyAlignment="1" applyProtection="1">
      <alignment horizontal="center" vertical="center"/>
      <protection locked="0"/>
    </xf>
    <xf numFmtId="0" fontId="42" fillId="18" borderId="134" xfId="0" applyFont="1" applyFill="1" applyBorder="1" applyAlignment="1" applyProtection="1">
      <alignment horizontal="center" vertical="center"/>
    </xf>
    <xf numFmtId="0" fontId="42" fillId="25" borderId="134" xfId="0" applyFont="1" applyFill="1" applyBorder="1" applyAlignment="1">
      <alignment horizontal="center" vertical="center"/>
    </xf>
    <xf numFmtId="0" fontId="42" fillId="25" borderId="134" xfId="0" applyFont="1" applyFill="1" applyBorder="1" applyAlignment="1" applyProtection="1">
      <alignment horizontal="center" vertical="center"/>
      <protection locked="0"/>
    </xf>
    <xf numFmtId="0" fontId="42" fillId="18" borderId="125" xfId="0" applyFont="1" applyFill="1" applyBorder="1" applyAlignment="1" applyProtection="1">
      <alignment horizontal="center" vertical="center"/>
    </xf>
    <xf numFmtId="0" fontId="42" fillId="25" borderId="125" xfId="0" applyFont="1" applyFill="1" applyBorder="1" applyAlignment="1">
      <alignment horizontal="center" vertical="center"/>
    </xf>
    <xf numFmtId="14" fontId="37" fillId="0" borderId="0" xfId="183" applyNumberFormat="1" applyFont="1" applyFill="1" applyBorder="1" applyAlignment="1" applyProtection="1">
      <alignment horizontal="center" vertical="center"/>
    </xf>
    <xf numFmtId="0" fontId="37" fillId="0" borderId="123" xfId="183" applyFont="1" applyFill="1" applyBorder="1" applyAlignment="1" applyProtection="1">
      <alignment horizontal="center" vertical="center"/>
    </xf>
    <xf numFmtId="0" fontId="37" fillId="0" borderId="0" xfId="183" applyFont="1" applyFill="1" applyBorder="1" applyAlignment="1" applyProtection="1">
      <alignment horizontal="center" vertical="center"/>
    </xf>
    <xf numFmtId="0" fontId="37" fillId="0" borderId="133" xfId="183" applyFont="1" applyFill="1" applyBorder="1" applyAlignment="1" applyProtection="1">
      <alignment horizontal="center" vertical="center"/>
    </xf>
    <xf numFmtId="0" fontId="40" fillId="0" borderId="0" xfId="183" applyFont="1" applyAlignment="1" applyProtection="1">
      <alignment vertical="center"/>
    </xf>
    <xf numFmtId="0" fontId="40" fillId="0" borderId="123" xfId="183" applyFont="1" applyBorder="1" applyAlignment="1" applyProtection="1">
      <alignment vertical="center"/>
    </xf>
    <xf numFmtId="0" fontId="40" fillId="0" borderId="0" xfId="183" applyFont="1" applyBorder="1" applyAlignment="1" applyProtection="1">
      <alignment vertical="center"/>
    </xf>
    <xf numFmtId="0" fontId="40" fillId="0" borderId="133" xfId="183" applyFont="1" applyBorder="1" applyAlignment="1" applyProtection="1">
      <alignment vertical="center"/>
    </xf>
    <xf numFmtId="0" fontId="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" fillId="0" borderId="125" xfId="244" applyBorder="1" applyAlignment="1">
      <alignment horizontal="center" vertical="center"/>
    </xf>
    <xf numFmtId="0" fontId="42" fillId="0" borderId="120" xfId="0" applyFont="1" applyFill="1" applyBorder="1" applyAlignment="1" applyProtection="1">
      <alignment horizontal="center" vertical="center"/>
      <protection locked="0"/>
    </xf>
    <xf numFmtId="0" fontId="42" fillId="0" borderId="50" xfId="0" applyFont="1" applyFill="1" applyBorder="1" applyAlignment="1" applyProtection="1">
      <alignment horizontal="center" vertical="center"/>
      <protection locked="0"/>
    </xf>
    <xf numFmtId="0" fontId="42" fillId="0" borderId="44" xfId="0" applyFont="1" applyFill="1" applyBorder="1" applyAlignment="1" applyProtection="1">
      <alignment horizontal="center" vertical="center"/>
      <protection locked="0"/>
    </xf>
    <xf numFmtId="0" fontId="0" fillId="0" borderId="44" xfId="0" applyFont="1" applyBorder="1" applyAlignment="1">
      <alignment horizontal="center" vertical="center"/>
    </xf>
    <xf numFmtId="0" fontId="42" fillId="0" borderId="121" xfId="0" applyFont="1" applyFill="1" applyBorder="1" applyAlignment="1" applyProtection="1">
      <alignment horizontal="center" vertical="center"/>
      <protection locked="0"/>
    </xf>
    <xf numFmtId="0" fontId="42" fillId="0" borderId="35" xfId="0" applyFont="1" applyFill="1" applyBorder="1" applyAlignment="1" applyProtection="1">
      <alignment horizontal="center" vertical="center"/>
      <protection locked="0"/>
    </xf>
    <xf numFmtId="0" fontId="42" fillId="0" borderId="136" xfId="0" applyFont="1" applyFill="1" applyBorder="1" applyAlignment="1" applyProtection="1">
      <alignment horizontal="center" vertical="center"/>
      <protection locked="0"/>
    </xf>
    <xf numFmtId="0" fontId="0" fillId="0" borderId="136" xfId="0" applyFont="1" applyBorder="1" applyAlignment="1">
      <alignment horizontal="center" vertical="center"/>
    </xf>
    <xf numFmtId="0" fontId="42" fillId="0" borderId="135" xfId="0" applyFont="1" applyFill="1" applyBorder="1" applyAlignment="1" applyProtection="1">
      <alignment horizontal="center" vertical="center"/>
      <protection locked="0"/>
    </xf>
    <xf numFmtId="0" fontId="42" fillId="0" borderId="134" xfId="0" applyFont="1" applyFill="1" applyBorder="1" applyAlignment="1" applyProtection="1">
      <alignment horizontal="center" vertical="center"/>
      <protection locked="0"/>
    </xf>
    <xf numFmtId="0" fontId="42" fillId="0" borderId="91" xfId="0" applyFont="1" applyFill="1" applyBorder="1" applyAlignment="1" applyProtection="1">
      <alignment horizontal="center" vertical="center"/>
      <protection locked="0"/>
    </xf>
    <xf numFmtId="0" fontId="42" fillId="41" borderId="74" xfId="0" applyFont="1" applyFill="1" applyBorder="1" applyAlignment="1" applyProtection="1">
      <alignment horizontal="center" vertical="center"/>
    </xf>
    <xf numFmtId="0" fontId="42" fillId="41" borderId="44" xfId="0" applyFont="1" applyFill="1" applyBorder="1" applyAlignment="1" applyProtection="1">
      <alignment horizontal="center" vertical="center"/>
    </xf>
    <xf numFmtId="0" fontId="42" fillId="41" borderId="44" xfId="0" applyFont="1" applyFill="1" applyBorder="1" applyAlignment="1" applyProtection="1">
      <alignment horizontal="center" vertical="center" wrapText="1"/>
      <protection locked="0"/>
    </xf>
    <xf numFmtId="0" fontId="42" fillId="41" borderId="44" xfId="0" applyFont="1" applyFill="1" applyBorder="1" applyAlignment="1" applyProtection="1">
      <alignment horizontal="center" vertical="center" wrapText="1"/>
    </xf>
    <xf numFmtId="0" fontId="42" fillId="41" borderId="35" xfId="0" applyFont="1" applyFill="1" applyBorder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0" borderId="102" xfId="0" applyFont="1" applyBorder="1" applyAlignment="1">
      <alignment horizontal="center" vertical="center"/>
    </xf>
    <xf numFmtId="0" fontId="0" fillId="30" borderId="102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0" fillId="0" borderId="123" xfId="0" applyFont="1" applyBorder="1" applyAlignment="1" applyProtection="1">
      <alignment vertical="center"/>
    </xf>
    <xf numFmtId="0" fontId="40" fillId="0" borderId="136" xfId="0" applyFont="1" applyBorder="1" applyAlignment="1" applyProtection="1">
      <alignment vertical="center"/>
    </xf>
    <xf numFmtId="0" fontId="42" fillId="43" borderId="74" xfId="0" applyFont="1" applyFill="1" applyBorder="1" applyAlignment="1" applyProtection="1">
      <alignment horizontal="center" vertical="center"/>
    </xf>
    <xf numFmtId="0" fontId="42" fillId="43" borderId="74" xfId="0" applyFont="1" applyFill="1" applyBorder="1" applyAlignment="1">
      <alignment horizontal="center" vertical="center"/>
    </xf>
    <xf numFmtId="0" fontId="42" fillId="43" borderId="74" xfId="0" applyFont="1" applyFill="1" applyBorder="1" applyAlignment="1" applyProtection="1">
      <alignment horizontal="center" vertical="center"/>
      <protection locked="0"/>
    </xf>
    <xf numFmtId="0" fontId="0" fillId="44" borderId="0" xfId="0" applyFill="1" applyAlignment="1">
      <alignment vertical="center"/>
    </xf>
    <xf numFmtId="0" fontId="42" fillId="43" borderId="44" xfId="0" applyFont="1" applyFill="1" applyBorder="1" applyAlignment="1" applyProtection="1">
      <alignment horizontal="center" vertical="center"/>
    </xf>
    <xf numFmtId="0" fontId="42" fillId="43" borderId="44" xfId="0" applyFont="1" applyFill="1" applyBorder="1" applyAlignment="1">
      <alignment horizontal="center" vertical="center"/>
    </xf>
    <xf numFmtId="0" fontId="42" fillId="43" borderId="44" xfId="0" applyFont="1" applyFill="1" applyBorder="1" applyAlignment="1" applyProtection="1">
      <alignment horizontal="center" vertical="center"/>
      <protection locked="0"/>
    </xf>
    <xf numFmtId="0" fontId="42" fillId="43" borderId="35" xfId="0" applyFont="1" applyFill="1" applyBorder="1" applyAlignment="1" applyProtection="1">
      <alignment horizontal="center" vertical="center"/>
      <protection locked="0"/>
    </xf>
    <xf numFmtId="0" fontId="40" fillId="45" borderId="123" xfId="0" applyFont="1" applyFill="1" applyBorder="1" applyAlignment="1" applyProtection="1">
      <alignment vertical="center"/>
    </xf>
    <xf numFmtId="0" fontId="40" fillId="45" borderId="0" xfId="0" applyFont="1" applyFill="1" applyBorder="1" applyAlignment="1" applyProtection="1">
      <alignment vertical="center"/>
    </xf>
    <xf numFmtId="0" fontId="40" fillId="45" borderId="137" xfId="0" applyFont="1" applyFill="1" applyBorder="1" applyAlignment="1" applyProtection="1">
      <alignment vertical="center"/>
    </xf>
    <xf numFmtId="0" fontId="40" fillId="45" borderId="0" xfId="0" applyFont="1" applyFill="1" applyAlignment="1" applyProtection="1">
      <alignment vertical="center"/>
    </xf>
    <xf numFmtId="0" fontId="40" fillId="45" borderId="0" xfId="0" applyFont="1" applyFill="1" applyAlignment="1">
      <alignment vertical="center"/>
    </xf>
    <xf numFmtId="0" fontId="0" fillId="0" borderId="123" xfId="0" applyBorder="1" applyAlignment="1" applyProtection="1">
      <alignment vertical="center"/>
    </xf>
    <xf numFmtId="0" fontId="0" fillId="0" borderId="137" xfId="0" applyBorder="1" applyAlignment="1" applyProtection="1">
      <alignment vertical="center"/>
    </xf>
    <xf numFmtId="0" fontId="108" fillId="18" borderId="0" xfId="0" applyFont="1" applyFill="1" applyAlignment="1" applyProtection="1">
      <alignment vertical="center"/>
    </xf>
    <xf numFmtId="0" fontId="40" fillId="18" borderId="0" xfId="0" applyFont="1" applyFill="1" applyAlignment="1" applyProtection="1">
      <alignment vertical="center"/>
    </xf>
    <xf numFmtId="0" fontId="40" fillId="18" borderId="0" xfId="0" applyFont="1" applyFill="1" applyAlignment="1">
      <alignment vertical="center"/>
    </xf>
    <xf numFmtId="0" fontId="108" fillId="0" borderId="0" xfId="0" applyFont="1" applyAlignment="1" applyProtection="1">
      <alignment vertical="center"/>
    </xf>
    <xf numFmtId="0" fontId="40" fillId="0" borderId="0" xfId="0" applyFont="1" applyAlignment="1" applyProtection="1">
      <alignment vertical="top"/>
    </xf>
    <xf numFmtId="0" fontId="109" fillId="36" borderId="0" xfId="0" applyFont="1" applyFill="1" applyBorder="1" applyAlignment="1" applyProtection="1">
      <alignment horizontal="left"/>
    </xf>
    <xf numFmtId="0" fontId="109" fillId="36" borderId="24" xfId="0" applyFont="1" applyFill="1" applyBorder="1" applyAlignment="1" applyProtection="1">
      <alignment horizontal="left"/>
    </xf>
    <xf numFmtId="0" fontId="40" fillId="0" borderId="137" xfId="0" applyFont="1" applyBorder="1" applyAlignment="1" applyProtection="1">
      <alignment vertical="center"/>
    </xf>
    <xf numFmtId="0" fontId="42" fillId="0" borderId="125" xfId="0" applyFont="1" applyFill="1" applyBorder="1" applyAlignment="1" applyProtection="1">
      <alignment horizontal="center" vertical="center"/>
      <protection locked="0"/>
    </xf>
    <xf numFmtId="0" fontId="0" fillId="0" borderId="125" xfId="0" applyFont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14" fontId="37" fillId="0" borderId="0" xfId="0" applyNumberFormat="1" applyFont="1" applyFill="1" applyBorder="1" applyAlignment="1" applyProtection="1">
      <alignment vertical="center"/>
    </xf>
    <xf numFmtId="0" fontId="42" fillId="25" borderId="125" xfId="0" applyFont="1" applyFill="1" applyBorder="1" applyAlignment="1" applyProtection="1">
      <alignment horizontal="center" vertical="center"/>
      <protection locked="0"/>
    </xf>
    <xf numFmtId="0" fontId="110" fillId="0" borderId="18" xfId="0" applyFont="1" applyFill="1" applyBorder="1" applyAlignment="1">
      <alignment horizontal="center" vertical="center"/>
    </xf>
    <xf numFmtId="0" fontId="112" fillId="0" borderId="0" xfId="0" applyFont="1" applyBorder="1" applyAlignment="1">
      <alignment horizontal="right" vertical="center"/>
    </xf>
    <xf numFmtId="0" fontId="40" fillId="32" borderId="0" xfId="0" applyFont="1" applyFill="1" applyAlignment="1" applyProtection="1">
      <alignment vertical="center"/>
    </xf>
    <xf numFmtId="0" fontId="40" fillId="32" borderId="0" xfId="0" applyFont="1" applyFill="1" applyAlignment="1">
      <alignment vertical="center"/>
    </xf>
    <xf numFmtId="0" fontId="114" fillId="18" borderId="0" xfId="245" applyFont="1" applyFill="1">
      <alignment vertical="center"/>
    </xf>
    <xf numFmtId="0" fontId="39" fillId="0" borderId="0" xfId="0" applyFont="1" applyAlignment="1" applyProtection="1">
      <alignment vertical="center"/>
    </xf>
    <xf numFmtId="0" fontId="40" fillId="0" borderId="138" xfId="0" applyFont="1" applyBorder="1" applyAlignment="1" applyProtection="1">
      <alignment vertical="center"/>
    </xf>
    <xf numFmtId="0" fontId="42" fillId="44" borderId="0" xfId="0" applyFont="1" applyFill="1" applyBorder="1" applyAlignment="1" applyProtection="1">
      <alignment horizontal="center" vertical="center"/>
    </xf>
    <xf numFmtId="0" fontId="42" fillId="44" borderId="0" xfId="0" applyFont="1" applyFill="1" applyAlignment="1" applyProtection="1">
      <alignment vertical="center"/>
    </xf>
    <xf numFmtId="0" fontId="37" fillId="44" borderId="0" xfId="0" applyFont="1" applyFill="1" applyBorder="1" applyAlignment="1" applyProtection="1">
      <alignment horizontal="center" vertical="center"/>
    </xf>
    <xf numFmtId="0" fontId="37" fillId="44" borderId="70" xfId="0" applyNumberFormat="1" applyFont="1" applyFill="1" applyBorder="1" applyAlignment="1">
      <alignment horizontal="center" vertical="center" wrapText="1"/>
    </xf>
    <xf numFmtId="177" fontId="37" fillId="44" borderId="70" xfId="0" applyNumberFormat="1" applyFont="1" applyFill="1" applyBorder="1" applyAlignment="1">
      <alignment horizontal="center" vertical="center" wrapText="1"/>
    </xf>
    <xf numFmtId="0" fontId="42" fillId="46" borderId="0" xfId="0" applyFont="1" applyFill="1" applyBorder="1" applyAlignment="1">
      <alignment readingOrder="1"/>
    </xf>
    <xf numFmtId="0" fontId="42" fillId="43" borderId="121" xfId="0" applyFont="1" applyFill="1" applyBorder="1" applyAlignment="1" applyProtection="1">
      <alignment horizontal="center" vertical="center"/>
    </xf>
    <xf numFmtId="0" fontId="42" fillId="41" borderId="117" xfId="0" applyFont="1" applyFill="1" applyBorder="1" applyAlignment="1">
      <alignment horizontal="center" vertical="center"/>
    </xf>
    <xf numFmtId="0" fontId="42" fillId="41" borderId="44" xfId="0" applyFont="1" applyFill="1" applyBorder="1" applyAlignment="1">
      <alignment horizontal="center" vertical="center"/>
    </xf>
    <xf numFmtId="0" fontId="42" fillId="41" borderId="125" xfId="0" applyFont="1" applyFill="1" applyBorder="1" applyAlignment="1" applyProtection="1">
      <alignment horizontal="center" vertical="center" wrapText="1"/>
      <protection locked="0"/>
    </xf>
    <xf numFmtId="0" fontId="3" fillId="44" borderId="125" xfId="244" applyFill="1" applyBorder="1" applyAlignment="1">
      <alignment horizontal="center" vertical="center"/>
    </xf>
    <xf numFmtId="0" fontId="42" fillId="46" borderId="72" xfId="0" applyFont="1" applyFill="1" applyBorder="1" applyAlignment="1">
      <alignment readingOrder="1"/>
    </xf>
    <xf numFmtId="0" fontId="42" fillId="41" borderId="121" xfId="0" applyFont="1" applyFill="1" applyBorder="1" applyAlignment="1">
      <alignment horizontal="center" vertical="center"/>
    </xf>
    <xf numFmtId="0" fontId="42" fillId="41" borderId="132" xfId="0" applyFont="1" applyFill="1" applyBorder="1" applyAlignment="1">
      <alignment horizontal="center" vertical="center"/>
    </xf>
    <xf numFmtId="0" fontId="42" fillId="41" borderId="125" xfId="0" applyFont="1" applyFill="1" applyBorder="1" applyAlignment="1">
      <alignment horizontal="center" vertical="center"/>
    </xf>
    <xf numFmtId="0" fontId="42" fillId="41" borderId="121" xfId="0" applyFont="1" applyFill="1" applyBorder="1" applyAlignment="1" applyProtection="1">
      <alignment horizontal="center" vertical="center" wrapText="1"/>
      <protection locked="0"/>
    </xf>
    <xf numFmtId="0" fontId="42" fillId="41" borderId="35" xfId="0" applyFont="1" applyFill="1" applyBorder="1" applyAlignment="1" applyProtection="1">
      <alignment horizontal="center" vertical="center" wrapText="1"/>
      <protection locked="0"/>
    </xf>
    <xf numFmtId="0" fontId="42" fillId="43" borderId="134" xfId="0" applyFont="1" applyFill="1" applyBorder="1" applyAlignment="1" applyProtection="1">
      <alignment horizontal="center" vertical="center"/>
    </xf>
    <xf numFmtId="0" fontId="42" fillId="43" borderId="125" xfId="0" applyFont="1" applyFill="1" applyBorder="1" applyAlignment="1" applyProtection="1">
      <alignment horizontal="center" vertical="center"/>
    </xf>
    <xf numFmtId="0" fontId="40" fillId="44" borderId="0" xfId="0" applyFont="1" applyFill="1" applyAlignment="1" applyProtection="1">
      <alignment vertical="center"/>
    </xf>
    <xf numFmtId="0" fontId="0" fillId="44" borderId="0" xfId="0" applyFill="1" applyAlignment="1" applyProtection="1">
      <alignment vertical="center"/>
    </xf>
    <xf numFmtId="0" fontId="40" fillId="44" borderId="0" xfId="0" applyFont="1" applyFill="1" applyBorder="1" applyAlignment="1">
      <alignment vertical="center"/>
    </xf>
    <xf numFmtId="0" fontId="42" fillId="44" borderId="0" xfId="0" applyFont="1" applyFill="1" applyBorder="1" applyAlignment="1" applyProtection="1">
      <alignment vertical="center"/>
    </xf>
    <xf numFmtId="0" fontId="37" fillId="44" borderId="0" xfId="0" applyFont="1" applyFill="1" applyBorder="1" applyAlignment="1" applyProtection="1">
      <alignment vertical="center"/>
    </xf>
    <xf numFmtId="0" fontId="42" fillId="47" borderId="50" xfId="0" applyFont="1" applyFill="1" applyBorder="1" applyAlignment="1" applyProtection="1">
      <alignment vertical="center" textRotation="90"/>
    </xf>
    <xf numFmtId="0" fontId="42" fillId="47" borderId="113" xfId="0" applyFont="1" applyFill="1" applyBorder="1" applyAlignment="1" applyProtection="1">
      <alignment vertical="center" textRotation="90"/>
    </xf>
    <xf numFmtId="0" fontId="40" fillId="44" borderId="0" xfId="0" applyFont="1" applyFill="1" applyAlignment="1">
      <alignment vertical="center"/>
    </xf>
    <xf numFmtId="179" fontId="48" fillId="0" borderId="0" xfId="0" applyNumberFormat="1" applyFont="1" applyFill="1" applyBorder="1" applyAlignment="1" applyProtection="1">
      <alignment vertical="center"/>
    </xf>
    <xf numFmtId="0" fontId="118" fillId="20" borderId="0" xfId="0" applyFont="1" applyFill="1"/>
    <xf numFmtId="0" fontId="118" fillId="0" borderId="113" xfId="0" applyFont="1" applyBorder="1"/>
    <xf numFmtId="0" fontId="118" fillId="0" borderId="0" xfId="0" applyFont="1"/>
    <xf numFmtId="0" fontId="119" fillId="20" borderId="114" xfId="0" applyFont="1" applyFill="1" applyBorder="1" applyAlignment="1">
      <alignment horizontal="left" vertical="center" indent="1"/>
    </xf>
    <xf numFmtId="0" fontId="119" fillId="29" borderId="114" xfId="0" applyFont="1" applyFill="1" applyBorder="1" applyAlignment="1">
      <alignment horizontal="left" vertical="center" indent="1"/>
    </xf>
    <xf numFmtId="0" fontId="118" fillId="0" borderId="113" xfId="0" applyFont="1" applyBorder="1" applyAlignment="1">
      <alignment horizontal="left" vertical="center" indent="1"/>
    </xf>
    <xf numFmtId="0" fontId="119" fillId="29" borderId="112" xfId="0" applyFont="1" applyFill="1" applyBorder="1" applyAlignment="1">
      <alignment horizontal="left" vertical="center" indent="1"/>
    </xf>
    <xf numFmtId="0" fontId="119" fillId="29" borderId="113" xfId="0" applyFont="1" applyFill="1" applyBorder="1" applyAlignment="1">
      <alignment horizontal="left" vertical="center" indent="1"/>
    </xf>
    <xf numFmtId="0" fontId="118" fillId="0" borderId="113" xfId="0" applyFont="1" applyFill="1" applyBorder="1" applyAlignment="1">
      <alignment horizontal="left" vertical="center" indent="1"/>
    </xf>
    <xf numFmtId="182" fontId="120" fillId="0" borderId="18" xfId="0" applyNumberFormat="1" applyFont="1" applyBorder="1" applyAlignment="1">
      <alignment horizontal="center" vertical="center"/>
    </xf>
    <xf numFmtId="182" fontId="120" fillId="0" borderId="18" xfId="0" applyNumberFormat="1" applyFont="1" applyFill="1" applyBorder="1" applyAlignment="1">
      <alignment horizontal="center" vertical="center"/>
    </xf>
    <xf numFmtId="0" fontId="120" fillId="0" borderId="0" xfId="0" applyFont="1" applyFill="1" applyBorder="1"/>
    <xf numFmtId="0" fontId="39" fillId="0" borderId="113" xfId="0" applyFont="1" applyBorder="1" applyAlignment="1">
      <alignment horizontal="left" vertical="center" indent="1"/>
    </xf>
    <xf numFmtId="0" fontId="39" fillId="0" borderId="114" xfId="0" applyFont="1" applyBorder="1" applyAlignment="1">
      <alignment horizontal="left" vertical="center" indent="1"/>
    </xf>
    <xf numFmtId="0" fontId="42" fillId="0" borderId="0" xfId="0" applyFont="1" applyFill="1" applyBorder="1" applyAlignment="1" applyProtection="1">
      <alignment horizontal="center" vertical="center"/>
    </xf>
    <xf numFmtId="0" fontId="37" fillId="0" borderId="12" xfId="0" applyFont="1" applyFill="1" applyBorder="1" applyAlignment="1" applyProtection="1">
      <alignment horizontal="center" vertical="center"/>
    </xf>
    <xf numFmtId="0" fontId="37" fillId="0" borderId="20" xfId="0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121" fillId="28" borderId="134" xfId="0" applyFont="1" applyFill="1" applyBorder="1" applyAlignment="1">
      <alignment horizontal="center" vertical="center" wrapText="1"/>
    </xf>
    <xf numFmtId="0" fontId="46" fillId="28" borderId="134" xfId="0" applyFont="1" applyFill="1" applyBorder="1" applyAlignment="1">
      <alignment horizontal="center" vertical="center" wrapText="1"/>
    </xf>
    <xf numFmtId="0" fontId="82" fillId="20" borderId="0" xfId="0" applyFont="1" applyFill="1" applyAlignment="1">
      <alignment horizontal="center"/>
    </xf>
    <xf numFmtId="0" fontId="82" fillId="0" borderId="114" xfId="0" applyFont="1" applyBorder="1" applyAlignment="1">
      <alignment horizontal="center"/>
    </xf>
    <xf numFmtId="0" fontId="82" fillId="0" borderId="0" xfId="0" applyFont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82" fillId="0" borderId="0" xfId="0" quotePrefix="1" applyFont="1" applyFill="1" applyBorder="1" applyAlignment="1">
      <alignment horizontal="center"/>
    </xf>
    <xf numFmtId="0" fontId="82" fillId="0" borderId="0" xfId="0" quotePrefix="1" applyFont="1" applyFill="1" applyBorder="1" applyAlignment="1">
      <alignment horizontal="center" vertical="center"/>
    </xf>
    <xf numFmtId="0" fontId="123" fillId="0" borderId="18" xfId="0" applyFont="1" applyBorder="1" applyAlignment="1">
      <alignment horizontal="center" vertical="center"/>
    </xf>
    <xf numFmtId="0" fontId="123" fillId="0" borderId="18" xfId="0" applyFont="1" applyFill="1" applyBorder="1" applyAlignment="1">
      <alignment horizontal="center" vertical="center"/>
    </xf>
    <xf numFmtId="0" fontId="123" fillId="0" borderId="0" xfId="0" applyFont="1" applyFill="1" applyBorder="1" applyAlignment="1">
      <alignment horizontal="center" vertical="center"/>
    </xf>
    <xf numFmtId="182" fontId="82" fillId="0" borderId="18" xfId="0" applyNumberFormat="1" applyFont="1" applyBorder="1" applyAlignment="1">
      <alignment horizontal="center" vertical="center"/>
    </xf>
    <xf numFmtId="182" fontId="82" fillId="0" borderId="18" xfId="0" applyNumberFormat="1" applyFont="1" applyFill="1" applyBorder="1" applyAlignment="1">
      <alignment horizontal="center" vertical="center"/>
    </xf>
    <xf numFmtId="0" fontId="120" fillId="0" borderId="0" xfId="0" applyFont="1"/>
    <xf numFmtId="182" fontId="120" fillId="0" borderId="18" xfId="0" applyNumberFormat="1" applyFont="1" applyFill="1" applyBorder="1" applyAlignment="1">
      <alignment horizontal="center" vertical="center" wrapText="1"/>
    </xf>
    <xf numFmtId="182" fontId="120" fillId="29" borderId="18" xfId="0" applyNumberFormat="1" applyFont="1" applyFill="1" applyBorder="1" applyAlignment="1">
      <alignment horizontal="center" vertical="center"/>
    </xf>
    <xf numFmtId="182" fontId="124" fillId="0" borderId="18" xfId="0" applyNumberFormat="1" applyFont="1" applyFill="1" applyBorder="1" applyAlignment="1">
      <alignment horizontal="center" vertical="center"/>
    </xf>
    <xf numFmtId="0" fontId="120" fillId="0" borderId="18" xfId="0" applyFont="1" applyFill="1" applyBorder="1" applyAlignment="1">
      <alignment horizontal="center" vertical="center"/>
    </xf>
    <xf numFmtId="0" fontId="125" fillId="0" borderId="113" xfId="0" applyFont="1" applyFill="1" applyBorder="1" applyAlignment="1">
      <alignment horizontal="left" vertical="center"/>
    </xf>
    <xf numFmtId="0" fontId="125" fillId="0" borderId="113" xfId="0" applyFont="1" applyBorder="1" applyAlignment="1">
      <alignment horizontal="left" vertical="center"/>
    </xf>
    <xf numFmtId="0" fontId="125" fillId="0" borderId="112" xfId="0" applyFont="1" applyFill="1" applyBorder="1" applyAlignment="1">
      <alignment horizontal="left" vertical="center"/>
    </xf>
    <xf numFmtId="0" fontId="125" fillId="0" borderId="112" xfId="0" applyFont="1" applyBorder="1" applyAlignment="1">
      <alignment horizontal="left" vertical="center"/>
    </xf>
    <xf numFmtId="0" fontId="125" fillId="0" borderId="112" xfId="0" applyFont="1" applyBorder="1" applyAlignment="1">
      <alignment horizontal="left" vertical="center" wrapText="1"/>
    </xf>
    <xf numFmtId="0" fontId="120" fillId="0" borderId="0" xfId="0" applyFont="1" applyFill="1" applyBorder="1" applyAlignment="1">
      <alignment horizontal="center" vertical="center" wrapText="1"/>
    </xf>
    <xf numFmtId="0" fontId="82" fillId="0" borderId="0" xfId="0" applyFont="1" applyFill="1" applyBorder="1" applyAlignment="1">
      <alignment horizontal="center" vertical="center"/>
    </xf>
    <xf numFmtId="0" fontId="82" fillId="0" borderId="0" xfId="0" quotePrefix="1" applyFont="1" applyFill="1" applyBorder="1" applyAlignment="1">
      <alignment horizontal="center" vertical="center" wrapText="1"/>
    </xf>
    <xf numFmtId="0" fontId="82" fillId="0" borderId="0" xfId="0" applyFont="1" applyFill="1" applyBorder="1" applyAlignment="1">
      <alignment horizontal="center" vertical="center" wrapText="1"/>
    </xf>
    <xf numFmtId="0" fontId="124" fillId="0" borderId="0" xfId="0" quotePrefix="1" applyFont="1" applyFill="1" applyBorder="1" applyAlignment="1">
      <alignment horizontal="center" vertical="center"/>
    </xf>
    <xf numFmtId="182" fontId="120" fillId="32" borderId="18" xfId="0" applyNumberFormat="1" applyFont="1" applyFill="1" applyBorder="1" applyAlignment="1">
      <alignment horizontal="center" vertical="center"/>
    </xf>
    <xf numFmtId="0" fontId="128" fillId="0" borderId="30" xfId="0" applyFont="1" applyBorder="1"/>
    <xf numFmtId="0" fontId="82" fillId="29" borderId="102" xfId="0" applyFont="1" applyFill="1" applyBorder="1" applyAlignment="1">
      <alignment vertical="center"/>
    </xf>
    <xf numFmtId="0" fontId="82" fillId="29" borderId="102" xfId="0" applyFont="1" applyFill="1" applyBorder="1" applyAlignment="1" applyProtection="1">
      <alignment vertical="center"/>
      <protection locked="0"/>
    </xf>
    <xf numFmtId="0" fontId="82" fillId="29" borderId="32" xfId="0" applyFont="1" applyFill="1" applyBorder="1" applyAlignment="1">
      <alignment vertical="center"/>
    </xf>
    <xf numFmtId="0" fontId="82" fillId="29" borderId="18" xfId="0" applyFont="1" applyFill="1" applyBorder="1" applyAlignment="1">
      <alignment vertical="center"/>
    </xf>
    <xf numFmtId="182" fontId="82" fillId="29" borderId="113" xfId="0" applyNumberFormat="1" applyFont="1" applyFill="1" applyBorder="1" applyAlignment="1">
      <alignment vertical="center"/>
    </xf>
    <xf numFmtId="182" fontId="82" fillId="29" borderId="114" xfId="0" applyNumberFormat="1" applyFont="1" applyFill="1" applyBorder="1" applyAlignment="1">
      <alignment vertical="center"/>
    </xf>
    <xf numFmtId="182" fontId="82" fillId="29" borderId="116" xfId="0" applyNumberFormat="1" applyFont="1" applyFill="1" applyBorder="1" applyAlignment="1">
      <alignment vertical="center"/>
    </xf>
    <xf numFmtId="182" fontId="82" fillId="21" borderId="114" xfId="183" applyNumberFormat="1" applyFont="1" applyFill="1" applyBorder="1" applyAlignment="1" applyProtection="1">
      <alignment horizontal="center" vertical="center"/>
      <protection locked="0"/>
    </xf>
    <xf numFmtId="182" fontId="82" fillId="21" borderId="116" xfId="183" applyNumberFormat="1" applyFont="1" applyFill="1" applyBorder="1" applyAlignment="1" applyProtection="1">
      <alignment horizontal="center" vertical="center"/>
      <protection locked="0"/>
    </xf>
    <xf numFmtId="182" fontId="82" fillId="0" borderId="114" xfId="183" applyNumberFormat="1" applyFont="1" applyFill="1" applyBorder="1" applyAlignment="1" applyProtection="1">
      <alignment horizontal="center" vertical="center"/>
      <protection locked="0"/>
    </xf>
    <xf numFmtId="182" fontId="82" fillId="0" borderId="114" xfId="183" applyNumberFormat="1" applyFont="1" applyBorder="1" applyAlignment="1" applyProtection="1">
      <alignment horizontal="center" vertical="center"/>
      <protection locked="0"/>
    </xf>
    <xf numFmtId="182" fontId="82" fillId="0" borderId="116" xfId="183" applyNumberFormat="1" applyFont="1" applyBorder="1" applyAlignment="1" applyProtection="1">
      <alignment horizontal="center" vertical="center"/>
      <protection locked="0"/>
    </xf>
    <xf numFmtId="182" fontId="82" fillId="0" borderId="116" xfId="183" applyNumberFormat="1" applyFont="1" applyFill="1" applyBorder="1" applyAlignment="1" applyProtection="1">
      <alignment horizontal="center" vertical="center"/>
      <protection locked="0"/>
    </xf>
    <xf numFmtId="182" fontId="82" fillId="0" borderId="18" xfId="0" applyNumberFormat="1" applyFont="1" applyFill="1" applyBorder="1" applyAlignment="1">
      <alignment horizontal="center" vertical="center" wrapText="1"/>
    </xf>
    <xf numFmtId="182" fontId="82" fillId="29" borderId="18" xfId="0" applyNumberFormat="1" applyFont="1" applyFill="1" applyBorder="1" applyAlignment="1">
      <alignment horizontal="center" vertical="center"/>
    </xf>
    <xf numFmtId="182" fontId="82" fillId="0" borderId="116" xfId="183" applyNumberFormat="1" applyFont="1" applyBorder="1" applyAlignment="1">
      <alignment horizontal="center" vertical="center"/>
    </xf>
    <xf numFmtId="0" fontId="82" fillId="0" borderId="18" xfId="0" applyFont="1" applyFill="1" applyBorder="1" applyAlignment="1">
      <alignment horizontal="center" vertical="center"/>
    </xf>
    <xf numFmtId="0" fontId="74" fillId="20" borderId="114" xfId="0" applyFont="1" applyFill="1" applyBorder="1" applyAlignment="1">
      <alignment horizontal="left" vertical="center" indent="1"/>
    </xf>
    <xf numFmtId="0" fontId="74" fillId="29" borderId="114" xfId="0" applyFont="1" applyFill="1" applyBorder="1" applyAlignment="1">
      <alignment horizontal="left" vertical="center" indent="1"/>
    </xf>
    <xf numFmtId="0" fontId="74" fillId="29" borderId="116" xfId="0" applyFont="1" applyFill="1" applyBorder="1" applyAlignment="1">
      <alignment horizontal="left" vertical="center" indent="1"/>
    </xf>
    <xf numFmtId="0" fontId="39" fillId="0" borderId="114" xfId="0" applyFont="1" applyFill="1" applyBorder="1" applyAlignment="1">
      <alignment horizontal="left" vertical="center" indent="1"/>
    </xf>
    <xf numFmtId="0" fontId="129" fillId="0" borderId="0" xfId="0" applyFont="1"/>
    <xf numFmtId="0" fontId="130" fillId="0" borderId="0" xfId="0" applyFont="1"/>
    <xf numFmtId="0" fontId="131" fillId="0" borderId="116" xfId="0" applyFont="1" applyFill="1" applyBorder="1" applyAlignment="1">
      <alignment horizontal="left" vertical="center"/>
    </xf>
    <xf numFmtId="0" fontId="129" fillId="0" borderId="116" xfId="0" applyFont="1" applyBorder="1"/>
    <xf numFmtId="0" fontId="129" fillId="0" borderId="116" xfId="0" applyFont="1" applyBorder="1" applyAlignment="1">
      <alignment horizontal="center"/>
    </xf>
    <xf numFmtId="0" fontId="131" fillId="0" borderId="116" xfId="0" applyFont="1" applyBorder="1"/>
    <xf numFmtId="0" fontId="131" fillId="0" borderId="0" xfId="0" applyFont="1"/>
    <xf numFmtId="0" fontId="0" fillId="0" borderId="116" xfId="0" applyBorder="1"/>
    <xf numFmtId="0" fontId="82" fillId="0" borderId="116" xfId="0" applyFont="1" applyBorder="1" applyAlignment="1">
      <alignment horizontal="center"/>
    </xf>
    <xf numFmtId="0" fontId="133" fillId="32" borderId="0" xfId="0" applyFont="1" applyFill="1" applyAlignment="1" applyProtection="1">
      <alignment vertical="center"/>
    </xf>
    <xf numFmtId="0" fontId="133" fillId="32" borderId="0" xfId="0" applyFont="1" applyFill="1" applyAlignment="1">
      <alignment vertical="center"/>
    </xf>
    <xf numFmtId="0" fontId="133" fillId="0" borderId="123" xfId="0" applyFont="1" applyBorder="1" applyAlignment="1" applyProtection="1">
      <alignment vertical="center"/>
    </xf>
    <xf numFmtId="0" fontId="133" fillId="0" borderId="0" xfId="0" applyFont="1" applyBorder="1" applyAlignment="1" applyProtection="1">
      <alignment vertical="center"/>
    </xf>
    <xf numFmtId="0" fontId="133" fillId="0" borderId="138" xfId="0" applyFont="1" applyBorder="1" applyAlignment="1" applyProtection="1">
      <alignment vertical="center"/>
    </xf>
    <xf numFmtId="14" fontId="134" fillId="0" borderId="0" xfId="0" applyNumberFormat="1" applyFont="1" applyFill="1" applyBorder="1" applyAlignment="1" applyProtection="1">
      <alignment vertical="center"/>
    </xf>
    <xf numFmtId="0" fontId="133" fillId="0" borderId="0" xfId="0" applyFont="1" applyAlignment="1" applyProtection="1">
      <alignment vertical="center"/>
    </xf>
    <xf numFmtId="0" fontId="133" fillId="0" borderId="0" xfId="0" applyFont="1" applyAlignment="1">
      <alignment vertical="center"/>
    </xf>
    <xf numFmtId="0" fontId="135" fillId="0" borderId="0" xfId="0" applyFont="1" applyBorder="1" applyAlignment="1">
      <alignment horizontal="right" vertical="center"/>
    </xf>
    <xf numFmtId="0" fontId="136" fillId="18" borderId="0" xfId="245" applyFont="1" applyFill="1">
      <alignment vertical="center"/>
    </xf>
    <xf numFmtId="0" fontId="133" fillId="18" borderId="0" xfId="0" applyFont="1" applyFill="1" applyAlignment="1" applyProtection="1">
      <alignment vertical="center"/>
    </xf>
    <xf numFmtId="0" fontId="133" fillId="18" borderId="0" xfId="0" applyFont="1" applyFill="1" applyAlignment="1">
      <alignment vertical="center"/>
    </xf>
    <xf numFmtId="0" fontId="131" fillId="32" borderId="0" xfId="0" applyFont="1" applyFill="1" applyAlignment="1" applyProtection="1">
      <alignment vertical="center"/>
    </xf>
    <xf numFmtId="0" fontId="131" fillId="0" borderId="0" xfId="0" applyFont="1" applyAlignment="1" applyProtection="1">
      <alignment vertical="center"/>
    </xf>
    <xf numFmtId="0" fontId="131" fillId="18" borderId="0" xfId="0" applyFont="1" applyFill="1" applyAlignment="1" applyProtection="1">
      <alignment vertical="center"/>
    </xf>
    <xf numFmtId="0" fontId="138" fillId="0" borderId="138" xfId="0" applyFont="1" applyBorder="1" applyAlignment="1" applyProtection="1">
      <alignment vertical="center"/>
    </xf>
    <xf numFmtId="0" fontId="131" fillId="0" borderId="123" xfId="0" applyFont="1" applyBorder="1" applyAlignment="1" applyProtection="1">
      <alignment vertical="center"/>
    </xf>
    <xf numFmtId="0" fontId="131" fillId="0" borderId="0" xfId="0" applyFont="1" applyBorder="1" applyAlignment="1" applyProtection="1">
      <alignment vertical="center"/>
    </xf>
    <xf numFmtId="0" fontId="131" fillId="0" borderId="140" xfId="0" applyFont="1" applyBorder="1" applyAlignment="1" applyProtection="1">
      <alignment vertical="center"/>
    </xf>
    <xf numFmtId="0" fontId="131" fillId="0" borderId="0" xfId="0" applyFont="1" applyAlignment="1">
      <alignment vertical="center"/>
    </xf>
    <xf numFmtId="0" fontId="139" fillId="18" borderId="0" xfId="245" applyFont="1" applyFill="1">
      <alignment vertical="center"/>
    </xf>
    <xf numFmtId="0" fontId="139" fillId="18" borderId="0" xfId="245" applyFont="1" applyFill="1" applyAlignment="1">
      <alignment vertical="top"/>
    </xf>
    <xf numFmtId="0" fontId="140" fillId="18" borderId="0" xfId="245" applyFont="1" applyFill="1">
      <alignment vertical="center"/>
    </xf>
    <xf numFmtId="0" fontId="37" fillId="23" borderId="22" xfId="0" applyFont="1" applyFill="1" applyBorder="1" applyAlignment="1" applyProtection="1">
      <alignment horizontal="center" vertical="center" wrapText="1"/>
    </xf>
    <xf numFmtId="0" fontId="37" fillId="23" borderId="35" xfId="0" applyFont="1" applyFill="1" applyBorder="1" applyAlignment="1" applyProtection="1">
      <alignment horizontal="center" vertical="center" wrapText="1"/>
    </xf>
    <xf numFmtId="0" fontId="37" fillId="23" borderId="22" xfId="0" applyFont="1" applyFill="1" applyBorder="1" applyAlignment="1" applyProtection="1">
      <alignment horizontal="center" vertical="center"/>
    </xf>
    <xf numFmtId="0" fontId="37" fillId="23" borderId="35" xfId="0" applyFont="1" applyFill="1" applyBorder="1" applyAlignment="1" applyProtection="1">
      <alignment horizontal="center" vertical="center"/>
    </xf>
    <xf numFmtId="0" fontId="37" fillId="18" borderId="22" xfId="0" applyFont="1" applyFill="1" applyBorder="1" applyAlignment="1" applyProtection="1">
      <alignment horizontal="center" vertical="center"/>
    </xf>
    <xf numFmtId="0" fontId="37" fillId="18" borderId="35" xfId="0" applyFont="1" applyFill="1" applyBorder="1" applyAlignment="1" applyProtection="1">
      <alignment horizontal="center" vertical="center"/>
    </xf>
    <xf numFmtId="0" fontId="85" fillId="0" borderId="22" xfId="0" applyFont="1" applyFill="1" applyBorder="1" applyAlignment="1" applyProtection="1">
      <alignment horizontal="left" vertical="center"/>
    </xf>
    <xf numFmtId="0" fontId="85" fillId="0" borderId="35" xfId="0" applyFont="1" applyFill="1" applyBorder="1" applyAlignment="1" applyProtection="1">
      <alignment horizontal="left" vertical="center"/>
    </xf>
    <xf numFmtId="0" fontId="42" fillId="0" borderId="25" xfId="0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/>
    </xf>
    <xf numFmtId="0" fontId="37" fillId="6" borderId="18" xfId="0" applyFont="1" applyFill="1" applyBorder="1" applyAlignment="1" applyProtection="1">
      <alignment horizontal="center" vertical="center"/>
    </xf>
    <xf numFmtId="14" fontId="39" fillId="0" borderId="18" xfId="0" applyNumberFormat="1" applyFont="1" applyBorder="1" applyAlignment="1">
      <alignment horizontal="center" vertical="center"/>
    </xf>
    <xf numFmtId="0" fontId="44" fillId="6" borderId="18" xfId="0" applyFont="1" applyFill="1" applyBorder="1" applyAlignment="1" applyProtection="1">
      <alignment horizontal="center" vertical="center"/>
    </xf>
    <xf numFmtId="14" fontId="39" fillId="0" borderId="18" xfId="0" applyNumberFormat="1" applyFont="1" applyFill="1" applyBorder="1" applyAlignment="1" applyProtection="1">
      <alignment horizontal="center" vertical="center"/>
    </xf>
    <xf numFmtId="0" fontId="39" fillId="0" borderId="18" xfId="0" applyFont="1" applyFill="1" applyBorder="1" applyAlignment="1" applyProtection="1">
      <alignment horizontal="center" vertical="center"/>
    </xf>
    <xf numFmtId="0" fontId="42" fillId="0" borderId="25" xfId="0" applyFont="1" applyFill="1" applyBorder="1" applyAlignment="1" applyProtection="1">
      <alignment horizontal="center"/>
    </xf>
    <xf numFmtId="0" fontId="42" fillId="0" borderId="26" xfId="0" applyFont="1" applyFill="1" applyBorder="1" applyAlignment="1" applyProtection="1">
      <alignment horizontal="center"/>
    </xf>
    <xf numFmtId="0" fontId="42" fillId="0" borderId="27" xfId="0" applyFont="1" applyFill="1" applyBorder="1" applyAlignment="1" applyProtection="1">
      <alignment horizontal="center"/>
    </xf>
    <xf numFmtId="179" fontId="48" fillId="0" borderId="0" xfId="0" applyNumberFormat="1" applyFont="1" applyFill="1" applyBorder="1" applyAlignment="1" applyProtection="1">
      <alignment horizontal="center" vertical="center"/>
    </xf>
    <xf numFmtId="179" fontId="48" fillId="0" borderId="21" xfId="0" applyNumberFormat="1" applyFont="1" applyFill="1" applyBorder="1" applyAlignment="1" applyProtection="1">
      <alignment horizontal="center" vertical="center"/>
    </xf>
    <xf numFmtId="0" fontId="48" fillId="0" borderId="18" xfId="0" applyFont="1" applyBorder="1" applyAlignment="1">
      <alignment horizontal="center" vertical="center"/>
    </xf>
    <xf numFmtId="0" fontId="49" fillId="22" borderId="46" xfId="0" quotePrefix="1" applyFont="1" applyFill="1" applyBorder="1" applyAlignment="1" applyProtection="1">
      <alignment horizontal="center" vertical="center"/>
    </xf>
    <xf numFmtId="0" fontId="49" fillId="22" borderId="47" xfId="0" quotePrefix="1" applyFont="1" applyFill="1" applyBorder="1" applyAlignment="1" applyProtection="1">
      <alignment horizontal="center" vertical="center"/>
    </xf>
    <xf numFmtId="0" fontId="49" fillId="22" borderId="48" xfId="0" quotePrefix="1" applyFont="1" applyFill="1" applyBorder="1" applyAlignment="1" applyProtection="1">
      <alignment horizontal="center" vertical="center"/>
    </xf>
    <xf numFmtId="0" fontId="49" fillId="0" borderId="20" xfId="0" quotePrefix="1" applyFont="1" applyFill="1" applyBorder="1" applyAlignment="1" applyProtection="1">
      <alignment horizontal="center" vertical="center"/>
    </xf>
    <xf numFmtId="0" fontId="49" fillId="0" borderId="0" xfId="0" quotePrefix="1" applyFont="1" applyFill="1" applyBorder="1" applyAlignment="1" applyProtection="1">
      <alignment horizontal="center" vertical="center"/>
    </xf>
    <xf numFmtId="0" fontId="49" fillId="0" borderId="21" xfId="0" quotePrefix="1" applyFont="1" applyFill="1" applyBorder="1" applyAlignment="1" applyProtection="1">
      <alignment horizontal="center" vertical="center"/>
    </xf>
    <xf numFmtId="0" fontId="37" fillId="6" borderId="62" xfId="0" applyFont="1" applyFill="1" applyBorder="1" applyAlignment="1" applyProtection="1">
      <alignment horizontal="center" vertical="center"/>
    </xf>
    <xf numFmtId="0" fontId="37" fillId="6" borderId="63" xfId="0" applyFont="1" applyFill="1" applyBorder="1" applyAlignment="1" applyProtection="1">
      <alignment horizontal="center" vertical="center"/>
    </xf>
    <xf numFmtId="0" fontId="36" fillId="18" borderId="22" xfId="0" applyFont="1" applyFill="1" applyBorder="1" applyAlignment="1" applyProtection="1">
      <alignment horizontal="center" vertical="center"/>
    </xf>
    <xf numFmtId="0" fontId="36" fillId="18" borderId="35" xfId="0" applyFont="1" applyFill="1" applyBorder="1" applyAlignment="1" applyProtection="1">
      <alignment horizontal="center" vertical="center"/>
    </xf>
    <xf numFmtId="0" fontId="48" fillId="0" borderId="18" xfId="0" applyFont="1" applyFill="1" applyBorder="1" applyAlignment="1" applyProtection="1">
      <alignment horizontal="center" vertical="center"/>
    </xf>
    <xf numFmtId="0" fontId="36" fillId="0" borderId="62" xfId="0" applyFont="1" applyFill="1" applyBorder="1" applyAlignment="1" applyProtection="1">
      <alignment horizontal="center" vertical="center" wrapText="1"/>
    </xf>
    <xf numFmtId="0" fontId="36" fillId="0" borderId="62" xfId="0" applyFont="1" applyFill="1" applyBorder="1" applyAlignment="1" applyProtection="1">
      <alignment horizontal="center" vertical="center"/>
    </xf>
    <xf numFmtId="0" fontId="36" fillId="0" borderId="63" xfId="0" applyFont="1" applyFill="1" applyBorder="1" applyAlignment="1" applyProtection="1">
      <alignment horizontal="center" vertical="center"/>
    </xf>
    <xf numFmtId="0" fontId="44" fillId="0" borderId="62" xfId="0" applyFont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/>
    </xf>
    <xf numFmtId="0" fontId="44" fillId="0" borderId="63" xfId="0" applyFont="1" applyBorder="1" applyAlignment="1">
      <alignment horizontal="center" vertical="center"/>
    </xf>
    <xf numFmtId="0" fontId="37" fillId="6" borderId="30" xfId="0" applyFont="1" applyFill="1" applyBorder="1" applyAlignment="1" applyProtection="1">
      <alignment horizontal="center" vertical="center"/>
    </xf>
    <xf numFmtId="0" fontId="37" fillId="6" borderId="31" xfId="0" applyFont="1" applyFill="1" applyBorder="1" applyAlignment="1" applyProtection="1">
      <alignment horizontal="center" vertical="center"/>
    </xf>
    <xf numFmtId="0" fontId="37" fillId="6" borderId="32" xfId="0" applyFont="1" applyFill="1" applyBorder="1" applyAlignment="1" applyProtection="1">
      <alignment horizontal="center" vertical="center"/>
    </xf>
    <xf numFmtId="179" fontId="48" fillId="18" borderId="123" xfId="0" applyNumberFormat="1" applyFont="1" applyFill="1" applyBorder="1" applyAlignment="1" applyProtection="1">
      <alignment horizontal="center" vertical="center"/>
    </xf>
    <xf numFmtId="179" fontId="48" fillId="18" borderId="0" xfId="0" applyNumberFormat="1" applyFont="1" applyFill="1" applyBorder="1" applyAlignment="1" applyProtection="1">
      <alignment horizontal="center" vertical="center"/>
    </xf>
    <xf numFmtId="14" fontId="48" fillId="0" borderId="18" xfId="0" applyNumberFormat="1" applyFont="1" applyFill="1" applyBorder="1" applyAlignment="1" applyProtection="1">
      <alignment horizontal="center" vertical="center" wrapText="1"/>
    </xf>
    <xf numFmtId="0" fontId="48" fillId="0" borderId="18" xfId="0" applyFont="1" applyFill="1" applyBorder="1" applyAlignment="1" applyProtection="1">
      <alignment horizontal="center" vertical="center" wrapText="1"/>
    </xf>
    <xf numFmtId="0" fontId="42" fillId="0" borderId="28" xfId="0" applyNumberFormat="1" applyFont="1" applyFill="1" applyBorder="1" applyAlignment="1" applyProtection="1">
      <alignment horizontal="left" vertical="center"/>
      <protection locked="0"/>
    </xf>
    <xf numFmtId="0" fontId="42" fillId="0" borderId="62" xfId="0" applyFont="1" applyFill="1" applyBorder="1" applyAlignment="1" applyProtection="1">
      <alignment horizontal="center" vertical="center"/>
    </xf>
    <xf numFmtId="0" fontId="42" fillId="0" borderId="63" xfId="0" applyFont="1" applyFill="1" applyBorder="1" applyAlignment="1" applyProtection="1">
      <alignment horizontal="center" vertical="center"/>
    </xf>
    <xf numFmtId="0" fontId="40" fillId="0" borderId="62" xfId="0" applyFont="1" applyBorder="1" applyAlignment="1">
      <alignment horizontal="center" vertical="center" wrapText="1"/>
    </xf>
    <xf numFmtId="0" fontId="40" fillId="0" borderId="67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45" fillId="22" borderId="29" xfId="0" quotePrefix="1" applyFont="1" applyFill="1" applyBorder="1" applyAlignment="1" applyProtection="1">
      <alignment horizontal="center" vertical="center"/>
    </xf>
    <xf numFmtId="0" fontId="45" fillId="22" borderId="64" xfId="0" quotePrefix="1" applyFont="1" applyFill="1" applyBorder="1" applyAlignment="1" applyProtection="1">
      <alignment horizontal="center" vertical="center"/>
    </xf>
    <xf numFmtId="0" fontId="45" fillId="22" borderId="65" xfId="0" quotePrefix="1" applyFont="1" applyFill="1" applyBorder="1" applyAlignment="1" applyProtection="1">
      <alignment horizontal="center" vertical="center"/>
    </xf>
    <xf numFmtId="0" fontId="42" fillId="0" borderId="28" xfId="0" applyFont="1" applyFill="1" applyBorder="1" applyAlignment="1" applyProtection="1">
      <alignment horizontal="center" vertical="center"/>
    </xf>
    <xf numFmtId="0" fontId="37" fillId="6" borderId="28" xfId="0" applyFont="1" applyFill="1" applyBorder="1" applyAlignment="1" applyProtection="1">
      <alignment horizontal="center" vertical="center"/>
    </xf>
    <xf numFmtId="0" fontId="40" fillId="0" borderId="28" xfId="0" applyFont="1" applyFill="1" applyBorder="1" applyAlignment="1" applyProtection="1">
      <alignment horizontal="center" vertical="center"/>
    </xf>
    <xf numFmtId="0" fontId="37" fillId="6" borderId="66" xfId="0" applyFont="1" applyFill="1" applyBorder="1" applyAlignment="1" applyProtection="1">
      <alignment horizontal="center" vertical="center"/>
    </xf>
    <xf numFmtId="0" fontId="37" fillId="6" borderId="68" xfId="0" applyFont="1" applyFill="1" applyBorder="1" applyAlignment="1" applyProtection="1">
      <alignment horizontal="center" vertical="center"/>
    </xf>
    <xf numFmtId="0" fontId="37" fillId="6" borderId="28" xfId="0" applyFont="1" applyFill="1" applyBorder="1" applyAlignment="1" applyProtection="1">
      <alignment horizontal="center" vertical="center"/>
      <protection locked="0"/>
    </xf>
    <xf numFmtId="0" fontId="37" fillId="6" borderId="29" xfId="0" applyFont="1" applyFill="1" applyBorder="1" applyAlignment="1" applyProtection="1">
      <alignment horizontal="center" vertical="center"/>
      <protection locked="0"/>
    </xf>
    <xf numFmtId="0" fontId="37" fillId="6" borderId="28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37" fillId="17" borderId="28" xfId="0" applyFont="1" applyFill="1" applyBorder="1" applyAlignment="1" applyProtection="1">
      <alignment horizontal="center" vertical="center"/>
      <protection locked="0"/>
    </xf>
    <xf numFmtId="0" fontId="37" fillId="0" borderId="29" xfId="0" applyFont="1" applyFill="1" applyBorder="1" applyAlignment="1" applyProtection="1">
      <alignment horizontal="center" vertical="center"/>
      <protection locked="0"/>
    </xf>
    <xf numFmtId="0" fontId="37" fillId="0" borderId="28" xfId="0" applyFont="1" applyFill="1" applyBorder="1" applyAlignment="1" applyProtection="1">
      <alignment horizontal="center" vertical="center"/>
      <protection locked="0"/>
    </xf>
    <xf numFmtId="0" fontId="42" fillId="0" borderId="28" xfId="0" applyFont="1" applyFill="1" applyBorder="1" applyAlignment="1" applyProtection="1">
      <alignment horizontal="center" vertical="center" wrapText="1"/>
      <protection locked="0"/>
    </xf>
    <xf numFmtId="177" fontId="42" fillId="0" borderId="28" xfId="0" applyNumberFormat="1" applyFont="1" applyFill="1" applyBorder="1" applyAlignment="1" applyProtection="1">
      <alignment horizontal="center" vertical="center"/>
      <protection locked="0"/>
    </xf>
    <xf numFmtId="0" fontId="42" fillId="0" borderId="29" xfId="0" applyFont="1" applyFill="1" applyBorder="1" applyAlignment="1" applyProtection="1">
      <alignment horizontal="center" vertical="center"/>
      <protection locked="0"/>
    </xf>
    <xf numFmtId="0" fontId="42" fillId="44" borderId="29" xfId="0" applyFont="1" applyFill="1" applyBorder="1" applyAlignment="1" applyProtection="1">
      <alignment horizontal="center" vertical="center"/>
      <protection locked="0"/>
    </xf>
    <xf numFmtId="0" fontId="42" fillId="44" borderId="28" xfId="0" applyNumberFormat="1" applyFont="1" applyFill="1" applyBorder="1" applyAlignment="1" applyProtection="1">
      <alignment horizontal="left" vertical="center"/>
      <protection locked="0"/>
    </xf>
    <xf numFmtId="0" fontId="42" fillId="44" borderId="28" xfId="0" applyFont="1" applyFill="1" applyBorder="1" applyAlignment="1" applyProtection="1">
      <alignment horizontal="center" vertical="center"/>
      <protection locked="0"/>
    </xf>
    <xf numFmtId="0" fontId="42" fillId="0" borderId="28" xfId="0" applyFont="1" applyFill="1" applyBorder="1" applyAlignment="1" applyProtection="1">
      <alignment horizontal="center" vertical="center"/>
      <protection locked="0"/>
    </xf>
    <xf numFmtId="177" fontId="42" fillId="44" borderId="28" xfId="0" applyNumberFormat="1" applyFont="1" applyFill="1" applyBorder="1" applyAlignment="1" applyProtection="1">
      <alignment horizontal="center" vertical="center"/>
      <protection locked="0"/>
    </xf>
    <xf numFmtId="0" fontId="40" fillId="0" borderId="70" xfId="0" applyFont="1" applyFill="1" applyBorder="1" applyAlignment="1" applyProtection="1">
      <alignment horizontal="center" vertical="center" wrapText="1"/>
    </xf>
    <xf numFmtId="0" fontId="40" fillId="44" borderId="70" xfId="0" applyFont="1" applyFill="1" applyBorder="1" applyAlignment="1" applyProtection="1">
      <alignment horizontal="center" vertical="center" wrapText="1"/>
    </xf>
    <xf numFmtId="0" fontId="103" fillId="0" borderId="116" xfId="183" applyFont="1" applyFill="1" applyBorder="1" applyAlignment="1" applyProtection="1">
      <alignment horizontal="center" vertical="center" wrapText="1"/>
    </xf>
    <xf numFmtId="49" fontId="103" fillId="0" borderId="116" xfId="183" applyNumberFormat="1" applyFont="1" applyFill="1" applyBorder="1" applyAlignment="1" applyProtection="1">
      <alignment horizontal="left" vertical="center"/>
      <protection locked="0"/>
    </xf>
    <xf numFmtId="0" fontId="105" fillId="0" borderId="116" xfId="183" applyFont="1" applyFill="1" applyBorder="1" applyAlignment="1" applyProtection="1">
      <alignment horizontal="left" vertical="center" wrapText="1"/>
    </xf>
    <xf numFmtId="0" fontId="48" fillId="11" borderId="121" xfId="0" applyFont="1" applyFill="1" applyBorder="1" applyAlignment="1" applyProtection="1">
      <alignment horizontal="center" vertical="center" textRotation="90" wrapText="1"/>
    </xf>
    <xf numFmtId="0" fontId="48" fillId="11" borderId="125" xfId="0" applyFont="1" applyFill="1" applyBorder="1" applyAlignment="1" applyProtection="1">
      <alignment horizontal="center" vertical="center" textRotation="90" wrapText="1"/>
    </xf>
    <xf numFmtId="178" fontId="37" fillId="0" borderId="70" xfId="0" applyNumberFormat="1" applyFont="1" applyFill="1" applyBorder="1" applyAlignment="1">
      <alignment horizontal="center" vertical="center"/>
    </xf>
    <xf numFmtId="49" fontId="40" fillId="0" borderId="70" xfId="0" applyNumberFormat="1" applyFont="1" applyFill="1" applyBorder="1" applyAlignment="1" applyProtection="1">
      <alignment vertical="center"/>
      <protection locked="0"/>
    </xf>
    <xf numFmtId="0" fontId="37" fillId="0" borderId="116" xfId="0" applyFont="1" applyFill="1" applyBorder="1" applyAlignment="1" applyProtection="1">
      <alignment vertical="center" wrapText="1" shrinkToFit="1"/>
    </xf>
    <xf numFmtId="0" fontId="48" fillId="0" borderId="116" xfId="0" applyFont="1" applyFill="1" applyBorder="1" applyAlignment="1" applyProtection="1">
      <alignment horizontal="center" vertical="center"/>
      <protection locked="0"/>
    </xf>
    <xf numFmtId="0" fontId="37" fillId="0" borderId="116" xfId="0" applyFont="1" applyFill="1" applyBorder="1" applyAlignment="1" applyProtection="1">
      <alignment horizontal="center" vertical="center" wrapText="1"/>
      <protection locked="0"/>
    </xf>
    <xf numFmtId="0" fontId="42" fillId="0" borderId="116" xfId="0" applyFont="1" applyFill="1" applyBorder="1" applyAlignment="1" applyProtection="1">
      <alignment horizontal="left" vertical="center" wrapText="1" shrinkToFit="1"/>
    </xf>
    <xf numFmtId="0" fontId="42" fillId="18" borderId="116" xfId="0" applyFont="1" applyFill="1" applyBorder="1" applyAlignment="1" applyProtection="1">
      <alignment horizontal="left" vertical="center" wrapText="1" shrinkToFit="1"/>
    </xf>
    <xf numFmtId="49" fontId="40" fillId="0" borderId="70" xfId="0" applyNumberFormat="1" applyFont="1" applyFill="1" applyBorder="1" applyAlignment="1" applyProtection="1">
      <alignment horizontal="left" vertical="center"/>
      <protection locked="0"/>
    </xf>
    <xf numFmtId="0" fontId="48" fillId="29" borderId="116" xfId="0" applyFont="1" applyFill="1" applyBorder="1" applyAlignment="1" applyProtection="1">
      <alignment horizontal="center" vertical="center"/>
      <protection locked="0"/>
    </xf>
    <xf numFmtId="49" fontId="103" fillId="1" borderId="116" xfId="183" applyNumberFormat="1" applyFont="1" applyFill="1" applyBorder="1" applyAlignment="1" applyProtection="1">
      <alignment horizontal="left" vertical="center"/>
      <protection locked="0"/>
    </xf>
    <xf numFmtId="178" fontId="101" fillId="1" borderId="116" xfId="183" applyNumberFormat="1" applyFont="1" applyFill="1" applyBorder="1" applyAlignment="1">
      <alignment horizontal="center" vertical="center"/>
    </xf>
    <xf numFmtId="0" fontId="101" fillId="1" borderId="116" xfId="183" applyFont="1" applyFill="1" applyBorder="1" applyAlignment="1" applyProtection="1">
      <alignment horizontal="center" vertical="center" wrapText="1"/>
      <protection locked="0"/>
    </xf>
    <xf numFmtId="0" fontId="103" fillId="1" borderId="116" xfId="183" applyFont="1" applyFill="1" applyBorder="1" applyAlignment="1" applyProtection="1">
      <alignment horizontal="center" vertical="center" wrapText="1"/>
    </xf>
    <xf numFmtId="0" fontId="87" fillId="1" borderId="116" xfId="183" applyFont="1" applyFill="1" applyBorder="1" applyAlignment="1" applyProtection="1">
      <alignment horizontal="left" vertical="center" wrapText="1"/>
    </xf>
    <xf numFmtId="0" fontId="101" fillId="1" borderId="116" xfId="183" applyFont="1" applyFill="1" applyBorder="1" applyAlignment="1" applyProtection="1">
      <alignment vertical="center" wrapText="1" shrinkToFit="1"/>
    </xf>
    <xf numFmtId="0" fontId="104" fillId="39" borderId="116" xfId="183" applyFont="1" applyFill="1" applyBorder="1" applyAlignment="1" applyProtection="1">
      <alignment horizontal="center" vertical="center"/>
      <protection locked="0"/>
    </xf>
    <xf numFmtId="178" fontId="101" fillId="0" borderId="116" xfId="183" applyNumberFormat="1" applyFont="1" applyFill="1" applyBorder="1" applyAlignment="1">
      <alignment horizontal="center" vertical="center"/>
    </xf>
    <xf numFmtId="0" fontId="102" fillId="0" borderId="116" xfId="183" applyFont="1" applyFill="1" applyBorder="1" applyAlignment="1" applyProtection="1">
      <alignment vertical="center" wrapText="1" shrinkToFit="1"/>
    </xf>
    <xf numFmtId="0" fontId="104" fillId="40" borderId="116" xfId="183" applyFont="1" applyFill="1" applyBorder="1" applyAlignment="1" applyProtection="1">
      <alignment horizontal="center" vertical="center"/>
      <protection locked="0"/>
    </xf>
    <xf numFmtId="0" fontId="101" fillId="0" borderId="116" xfId="183" applyFont="1" applyFill="1" applyBorder="1" applyAlignment="1" applyProtection="1">
      <alignment horizontal="center" vertical="center" wrapText="1"/>
      <protection locked="0"/>
    </xf>
    <xf numFmtId="0" fontId="48" fillId="35" borderId="116" xfId="0" applyFont="1" applyFill="1" applyBorder="1" applyAlignment="1" applyProtection="1">
      <alignment horizontal="center" vertical="center"/>
      <protection locked="0"/>
    </xf>
    <xf numFmtId="0" fontId="42" fillId="0" borderId="116" xfId="0" applyFont="1" applyFill="1" applyBorder="1" applyAlignment="1" applyProtection="1">
      <alignment horizontal="left" vertical="center" wrapText="1"/>
    </xf>
    <xf numFmtId="0" fontId="101" fillId="0" borderId="116" xfId="183" applyFont="1" applyFill="1" applyBorder="1" applyAlignment="1" applyProtection="1">
      <alignment vertical="center" wrapText="1" shrinkToFit="1"/>
    </xf>
    <xf numFmtId="0" fontId="87" fillId="0" borderId="116" xfId="183" applyFont="1" applyFill="1" applyBorder="1" applyAlignment="1" applyProtection="1">
      <alignment horizontal="left" vertical="center" wrapText="1" shrinkToFit="1"/>
    </xf>
    <xf numFmtId="0" fontId="48" fillId="11" borderId="70" xfId="0" applyFont="1" applyFill="1" applyBorder="1" applyAlignment="1" applyProtection="1">
      <alignment horizontal="center" vertical="center" textRotation="90" wrapText="1"/>
    </xf>
    <xf numFmtId="0" fontId="48" fillId="11" borderId="116" xfId="0" applyFont="1" applyFill="1" applyBorder="1" applyAlignment="1" applyProtection="1">
      <alignment horizontal="center" vertical="center" textRotation="90" wrapText="1"/>
    </xf>
    <xf numFmtId="0" fontId="48" fillId="0" borderId="70" xfId="0" applyFont="1" applyFill="1" applyBorder="1" applyAlignment="1" applyProtection="1">
      <alignment horizontal="center" vertical="center"/>
      <protection locked="0"/>
    </xf>
    <xf numFmtId="0" fontId="37" fillId="0" borderId="70" xfId="0" applyFont="1" applyFill="1" applyBorder="1" applyAlignment="1" applyProtection="1">
      <alignment horizontal="center" vertical="center" wrapText="1"/>
      <protection locked="0"/>
    </xf>
    <xf numFmtId="0" fontId="45" fillId="22" borderId="71" xfId="0" quotePrefix="1" applyFont="1" applyFill="1" applyBorder="1" applyAlignment="1" applyProtection="1">
      <alignment horizontal="center" vertical="center"/>
    </xf>
    <xf numFmtId="0" fontId="45" fillId="22" borderId="72" xfId="0" quotePrefix="1" applyFont="1" applyFill="1" applyBorder="1" applyAlignment="1" applyProtection="1">
      <alignment horizontal="center" vertical="center"/>
    </xf>
    <xf numFmtId="0" fontId="45" fillId="22" borderId="73" xfId="0" quotePrefix="1" applyFont="1" applyFill="1" applyBorder="1" applyAlignment="1" applyProtection="1">
      <alignment horizontal="center" vertical="center"/>
    </xf>
    <xf numFmtId="0" fontId="46" fillId="0" borderId="71" xfId="0" applyNumberFormat="1" applyFont="1" applyBorder="1" applyAlignment="1" applyProtection="1">
      <alignment horizontal="center" vertical="center" wrapText="1"/>
    </xf>
    <xf numFmtId="0" fontId="46" fillId="0" borderId="72" xfId="0" applyNumberFormat="1" applyFont="1" applyBorder="1" applyAlignment="1" applyProtection="1">
      <alignment horizontal="center" vertical="center" wrapText="1"/>
    </xf>
    <xf numFmtId="0" fontId="46" fillId="0" borderId="73" xfId="0" applyNumberFormat="1" applyFont="1" applyBorder="1" applyAlignment="1" applyProtection="1">
      <alignment horizontal="center" vertical="center" wrapText="1"/>
    </xf>
    <xf numFmtId="0" fontId="46" fillId="0" borderId="74" xfId="0" applyNumberFormat="1" applyFont="1" applyBorder="1" applyAlignment="1" applyProtection="1">
      <alignment horizontal="center" vertical="center" wrapText="1"/>
    </xf>
    <xf numFmtId="0" fontId="46" fillId="44" borderId="74" xfId="0" applyNumberFormat="1" applyFont="1" applyFill="1" applyBorder="1" applyAlignment="1" applyProtection="1">
      <alignment horizontal="center" vertical="center" wrapText="1"/>
    </xf>
    <xf numFmtId="177" fontId="46" fillId="0" borderId="74" xfId="0" applyNumberFormat="1" applyFont="1" applyBorder="1" applyAlignment="1" applyProtection="1">
      <alignment horizontal="center" vertical="center" wrapText="1"/>
    </xf>
    <xf numFmtId="177" fontId="46" fillId="0" borderId="75" xfId="0" applyNumberFormat="1" applyFont="1" applyBorder="1" applyAlignment="1" applyProtection="1">
      <alignment horizontal="center" vertical="center" wrapText="1"/>
    </xf>
    <xf numFmtId="177" fontId="46" fillId="0" borderId="76" xfId="0" applyNumberFormat="1" applyFont="1" applyBorder="1" applyAlignment="1" applyProtection="1">
      <alignment horizontal="center" vertical="center" wrapText="1"/>
    </xf>
    <xf numFmtId="177" fontId="46" fillId="0" borderId="77" xfId="0" applyNumberFormat="1" applyFont="1" applyBorder="1" applyAlignment="1" applyProtection="1">
      <alignment horizontal="center" vertical="center" wrapText="1"/>
    </xf>
    <xf numFmtId="177" fontId="46" fillId="44" borderId="74" xfId="0" applyNumberFormat="1" applyFont="1" applyFill="1" applyBorder="1" applyAlignment="1" applyProtection="1">
      <alignment horizontal="center" vertical="center" wrapText="1"/>
    </xf>
    <xf numFmtId="0" fontId="42" fillId="0" borderId="70" xfId="0" applyFont="1" applyFill="1" applyBorder="1" applyAlignment="1" applyProtection="1">
      <alignment horizontal="center" vertical="center"/>
    </xf>
    <xf numFmtId="0" fontId="37" fillId="0" borderId="74" xfId="0" applyFont="1" applyFill="1" applyBorder="1" applyAlignment="1" applyProtection="1">
      <alignment horizontal="center" vertical="center"/>
    </xf>
    <xf numFmtId="0" fontId="37" fillId="0" borderId="35" xfId="0" applyFont="1" applyFill="1" applyBorder="1" applyAlignment="1" applyProtection="1">
      <alignment horizontal="center" vertical="center"/>
    </xf>
    <xf numFmtId="0" fontId="37" fillId="11" borderId="116" xfId="0" applyFont="1" applyFill="1" applyBorder="1" applyAlignment="1" applyProtection="1">
      <alignment horizontal="center" vertical="center" textRotation="90"/>
    </xf>
    <xf numFmtId="0" fontId="42" fillId="0" borderId="112" xfId="0" applyFont="1" applyFill="1" applyBorder="1" applyAlignment="1" applyProtection="1">
      <alignment horizontal="left" vertical="center" wrapText="1"/>
    </xf>
    <xf numFmtId="0" fontId="42" fillId="0" borderId="113" xfId="0" applyFont="1" applyFill="1" applyBorder="1" applyAlignment="1" applyProtection="1">
      <alignment horizontal="left" vertical="center" wrapText="1"/>
    </xf>
    <xf numFmtId="0" fontId="42" fillId="0" borderId="114" xfId="0" applyFont="1" applyFill="1" applyBorder="1" applyAlignment="1" applyProtection="1">
      <alignment horizontal="left" vertical="center" wrapText="1"/>
    </xf>
    <xf numFmtId="0" fontId="42" fillId="0" borderId="116" xfId="0" applyFont="1" applyFill="1" applyBorder="1" applyAlignment="1" applyProtection="1">
      <alignment vertical="center"/>
    </xf>
    <xf numFmtId="0" fontId="42" fillId="0" borderId="116" xfId="0" applyFont="1" applyBorder="1" applyAlignment="1">
      <alignment horizontal="center" vertical="center" wrapText="1"/>
    </xf>
    <xf numFmtId="0" fontId="42" fillId="44" borderId="116" xfId="0" applyFont="1" applyFill="1" applyBorder="1" applyAlignment="1">
      <alignment horizontal="center" vertical="center" wrapText="1"/>
    </xf>
    <xf numFmtId="0" fontId="40" fillId="0" borderId="116" xfId="0" applyFont="1" applyBorder="1" applyAlignment="1">
      <alignment horizontal="center" vertical="center"/>
    </xf>
    <xf numFmtId="0" fontId="37" fillId="18" borderId="116" xfId="0" applyFont="1" applyFill="1" applyBorder="1" applyAlignment="1" applyProtection="1">
      <alignment vertical="center" wrapText="1" shrinkToFit="1"/>
    </xf>
    <xf numFmtId="0" fontId="103" fillId="44" borderId="116" xfId="183" applyFont="1" applyFill="1" applyBorder="1" applyAlignment="1" applyProtection="1">
      <alignment horizontal="center" vertical="center" wrapText="1"/>
    </xf>
    <xf numFmtId="0" fontId="37" fillId="11" borderId="70" xfId="0" applyFont="1" applyFill="1" applyBorder="1" applyAlignment="1" applyProtection="1">
      <alignment horizontal="center" vertical="center" wrapText="1"/>
    </xf>
    <xf numFmtId="0" fontId="37" fillId="6" borderId="70" xfId="0" applyFont="1" applyFill="1" applyBorder="1" applyAlignment="1" applyProtection="1">
      <alignment horizontal="center" vertical="center"/>
    </xf>
    <xf numFmtId="0" fontId="37" fillId="6" borderId="74" xfId="0" applyFont="1" applyFill="1" applyBorder="1" applyAlignment="1" applyProtection="1">
      <alignment horizontal="center" vertical="center"/>
    </xf>
    <xf numFmtId="0" fontId="37" fillId="6" borderId="35" xfId="0" applyFont="1" applyFill="1" applyBorder="1" applyAlignment="1" applyProtection="1">
      <alignment horizontal="center" vertical="center"/>
    </xf>
    <xf numFmtId="0" fontId="42" fillId="0" borderId="74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74" xfId="0" applyFont="1" applyFill="1" applyBorder="1" applyAlignment="1" applyProtection="1">
      <alignment horizontal="center" vertical="center"/>
    </xf>
    <xf numFmtId="0" fontId="42" fillId="0" borderId="35" xfId="0" applyFont="1" applyFill="1" applyBorder="1" applyAlignment="1" applyProtection="1">
      <alignment horizontal="center" vertical="center"/>
    </xf>
    <xf numFmtId="0" fontId="48" fillId="18" borderId="116" xfId="0" applyFont="1" applyFill="1" applyBorder="1" applyAlignment="1" applyProtection="1">
      <alignment horizontal="center" vertical="center"/>
      <protection locked="0"/>
    </xf>
    <xf numFmtId="0" fontId="101" fillId="11" borderId="116" xfId="183" applyFont="1" applyFill="1" applyBorder="1" applyAlignment="1" applyProtection="1">
      <alignment horizontal="center" vertical="center" textRotation="90"/>
    </xf>
    <xf numFmtId="0" fontId="87" fillId="0" borderId="116" xfId="183" applyFont="1" applyFill="1" applyBorder="1" applyAlignment="1" applyProtection="1">
      <alignment horizontal="center" vertical="center" wrapText="1"/>
    </xf>
    <xf numFmtId="0" fontId="42" fillId="0" borderId="70" xfId="0" applyFont="1" applyFill="1" applyBorder="1" applyAlignment="1" applyProtection="1">
      <alignment horizontal="center" vertical="center" wrapText="1"/>
    </xf>
    <xf numFmtId="49" fontId="101" fillId="0" borderId="116" xfId="183" applyNumberFormat="1" applyFont="1" applyFill="1" applyBorder="1" applyAlignment="1" applyProtection="1">
      <alignment horizontal="center" vertical="center" wrapText="1"/>
      <protection locked="0"/>
    </xf>
    <xf numFmtId="0" fontId="104" fillId="0" borderId="116" xfId="183" applyFont="1" applyFill="1" applyBorder="1" applyAlignment="1" applyProtection="1">
      <alignment horizontal="center" vertical="center"/>
      <protection locked="0"/>
    </xf>
    <xf numFmtId="0" fontId="87" fillId="44" borderId="116" xfId="183" applyFont="1" applyFill="1" applyBorder="1" applyAlignment="1" applyProtection="1">
      <alignment horizontal="center" vertical="center" wrapText="1"/>
    </xf>
    <xf numFmtId="49" fontId="37" fillId="0" borderId="116" xfId="0" applyNumberFormat="1" applyFont="1" applyFill="1" applyBorder="1" applyAlignment="1">
      <alignment horizontal="center" vertical="center"/>
    </xf>
    <xf numFmtId="49" fontId="40" fillId="0" borderId="116" xfId="0" applyNumberFormat="1" applyFont="1" applyFill="1" applyBorder="1" applyAlignment="1" applyProtection="1">
      <alignment horizontal="left" vertical="center"/>
      <protection locked="0"/>
    </xf>
    <xf numFmtId="0" fontId="42" fillId="0" borderId="116" xfId="0" applyFont="1" applyFill="1" applyBorder="1" applyAlignment="1" applyProtection="1">
      <alignment vertical="center"/>
      <protection locked="0"/>
    </xf>
    <xf numFmtId="0" fontId="37" fillId="0" borderId="119" xfId="0" applyFont="1" applyFill="1" applyBorder="1" applyAlignment="1" applyProtection="1">
      <alignment horizontal="center" vertical="center" wrapText="1"/>
    </xf>
    <xf numFmtId="0" fontId="37" fillId="0" borderId="120" xfId="0" applyFont="1" applyFill="1" applyBorder="1" applyAlignment="1" applyProtection="1">
      <alignment horizontal="center" vertical="center" wrapText="1"/>
    </xf>
    <xf numFmtId="0" fontId="37" fillId="0" borderId="115" xfId="0" applyFont="1" applyFill="1" applyBorder="1" applyAlignment="1" applyProtection="1">
      <alignment horizontal="center" vertical="center" wrapText="1"/>
    </xf>
    <xf numFmtId="0" fontId="37" fillId="0" borderId="123" xfId="0" applyFont="1" applyFill="1" applyBorder="1" applyAlignment="1" applyProtection="1">
      <alignment horizontal="center" vertical="center" wrapText="1"/>
    </xf>
    <xf numFmtId="0" fontId="37" fillId="0" borderId="0" xfId="0" applyFont="1" applyFill="1" applyBorder="1" applyAlignment="1" applyProtection="1">
      <alignment horizontal="center" vertical="center" wrapText="1"/>
    </xf>
    <xf numFmtId="0" fontId="37" fillId="0" borderId="124" xfId="0" applyFont="1" applyFill="1" applyBorder="1" applyAlignment="1" applyProtection="1">
      <alignment horizontal="center" vertical="center" wrapText="1"/>
    </xf>
    <xf numFmtId="0" fontId="37" fillId="0" borderId="122" xfId="0" applyFont="1" applyFill="1" applyBorder="1" applyAlignment="1" applyProtection="1">
      <alignment horizontal="center" vertical="center" wrapText="1"/>
    </xf>
    <xf numFmtId="0" fontId="37" fillId="0" borderId="50" xfId="0" applyFont="1" applyFill="1" applyBorder="1" applyAlignment="1" applyProtection="1">
      <alignment horizontal="center" vertical="center" wrapText="1"/>
    </xf>
    <xf numFmtId="0" fontId="37" fillId="0" borderId="91" xfId="0" applyFont="1" applyFill="1" applyBorder="1" applyAlignment="1" applyProtection="1">
      <alignment horizontal="center" vertical="center" wrapText="1"/>
    </xf>
    <xf numFmtId="0" fontId="42" fillId="18" borderId="116" xfId="0" applyFont="1" applyFill="1" applyBorder="1" applyAlignment="1" applyProtection="1">
      <alignment horizontal="center" vertical="center"/>
    </xf>
    <xf numFmtId="49" fontId="37" fillId="0" borderId="70" xfId="0" applyNumberFormat="1" applyFont="1" applyFill="1" applyBorder="1" applyAlignment="1" applyProtection="1">
      <alignment horizontal="center" vertical="center" wrapText="1"/>
      <protection locked="0"/>
    </xf>
    <xf numFmtId="0" fontId="37" fillId="18" borderId="121" xfId="0" applyFont="1" applyFill="1" applyBorder="1" applyAlignment="1" applyProtection="1">
      <alignment horizontal="center" vertical="center"/>
      <protection locked="0"/>
    </xf>
    <xf numFmtId="0" fontId="37" fillId="18" borderId="125" xfId="0" applyFont="1" applyFill="1" applyBorder="1" applyAlignment="1" applyProtection="1">
      <alignment horizontal="center" vertical="center"/>
      <protection locked="0"/>
    </xf>
    <xf numFmtId="0" fontId="37" fillId="18" borderId="117" xfId="0" applyFont="1" applyFill="1" applyBorder="1" applyAlignment="1" applyProtection="1">
      <alignment horizontal="center" vertical="center"/>
      <protection locked="0"/>
    </xf>
    <xf numFmtId="49" fontId="37" fillId="18" borderId="121" xfId="0" applyNumberFormat="1" applyFont="1" applyFill="1" applyBorder="1" applyAlignment="1" applyProtection="1">
      <alignment horizontal="center" vertical="center"/>
      <protection locked="0"/>
    </xf>
    <xf numFmtId="0" fontId="37" fillId="18" borderId="121" xfId="0" applyFont="1" applyFill="1" applyBorder="1" applyAlignment="1" applyProtection="1">
      <alignment horizontal="left" vertical="center"/>
      <protection locked="0"/>
    </xf>
    <xf numFmtId="49" fontId="24" fillId="18" borderId="123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126" xfId="0" quotePrefix="1" applyNumberFormat="1" applyFont="1" applyFill="1" applyBorder="1" applyAlignment="1" applyProtection="1">
      <alignment horizontal="center" vertical="center"/>
      <protection locked="0"/>
    </xf>
    <xf numFmtId="0" fontId="37" fillId="18" borderId="125" xfId="0" applyFont="1" applyFill="1" applyBorder="1" applyAlignment="1" applyProtection="1">
      <alignment horizontal="left" vertical="center"/>
      <protection locked="0"/>
    </xf>
    <xf numFmtId="49" fontId="25" fillId="18" borderId="123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126" xfId="0" quotePrefix="1" applyNumberFormat="1" applyFont="1" applyFill="1" applyBorder="1" applyAlignment="1" applyProtection="1">
      <alignment horizontal="center" vertical="center"/>
      <protection locked="0"/>
    </xf>
    <xf numFmtId="0" fontId="85" fillId="18" borderId="125" xfId="0" applyFont="1" applyFill="1" applyBorder="1" applyAlignment="1" applyProtection="1">
      <alignment horizontal="left" vertical="center"/>
      <protection locked="0"/>
    </xf>
    <xf numFmtId="49" fontId="42" fillId="18" borderId="117" xfId="0" applyNumberFormat="1" applyFont="1" applyFill="1" applyBorder="1" applyAlignment="1" applyProtection="1">
      <alignment horizontal="center" vertical="center"/>
      <protection locked="0"/>
    </xf>
    <xf numFmtId="0" fontId="37" fillId="18" borderId="117" xfId="0" applyFont="1" applyFill="1" applyBorder="1" applyAlignment="1" applyProtection="1">
      <alignment horizontal="left" vertical="center"/>
      <protection locked="0"/>
    </xf>
    <xf numFmtId="49" fontId="37" fillId="18" borderId="125" xfId="0" applyNumberFormat="1" applyFont="1" applyFill="1" applyBorder="1" applyAlignment="1" applyProtection="1">
      <alignment horizontal="center" vertical="center"/>
      <protection locked="0"/>
    </xf>
    <xf numFmtId="0" fontId="37" fillId="41" borderId="121" xfId="0" applyFont="1" applyFill="1" applyBorder="1" applyAlignment="1" applyProtection="1">
      <alignment horizontal="center" vertical="center"/>
      <protection locked="0"/>
    </xf>
    <xf numFmtId="0" fontId="37" fillId="41" borderId="125" xfId="0" applyFont="1" applyFill="1" applyBorder="1" applyAlignment="1" applyProtection="1">
      <alignment horizontal="center" vertical="center"/>
      <protection locked="0"/>
    </xf>
    <xf numFmtId="0" fontId="37" fillId="41" borderId="117" xfId="0" applyFont="1" applyFill="1" applyBorder="1" applyAlignment="1" applyProtection="1">
      <alignment horizontal="center" vertical="center"/>
      <protection locked="0"/>
    </xf>
    <xf numFmtId="49" fontId="37" fillId="41" borderId="121" xfId="0" applyNumberFormat="1" applyFont="1" applyFill="1" applyBorder="1" applyAlignment="1" applyProtection="1">
      <alignment horizontal="center" vertical="center"/>
      <protection locked="0"/>
    </xf>
    <xf numFmtId="0" fontId="37" fillId="41" borderId="121" xfId="0" applyFont="1" applyFill="1" applyBorder="1" applyAlignment="1" applyProtection="1">
      <alignment horizontal="left" vertical="center"/>
      <protection locked="0"/>
    </xf>
    <xf numFmtId="49" fontId="37" fillId="41" borderId="125" xfId="0" quotePrefix="1" applyNumberFormat="1" applyFont="1" applyFill="1" applyBorder="1" applyAlignment="1" applyProtection="1">
      <alignment horizontal="center" vertical="center"/>
      <protection locked="0"/>
    </xf>
    <xf numFmtId="49" fontId="37" fillId="41" borderId="125" xfId="0" applyNumberFormat="1" applyFont="1" applyFill="1" applyBorder="1" applyAlignment="1" applyProtection="1">
      <alignment horizontal="center" vertical="center"/>
      <protection locked="0"/>
    </xf>
    <xf numFmtId="0" fontId="37" fillId="41" borderId="125" xfId="0" applyFont="1" applyFill="1" applyBorder="1" applyAlignment="1" applyProtection="1">
      <alignment horizontal="left" vertical="center"/>
      <protection locked="0"/>
    </xf>
    <xf numFmtId="49" fontId="37" fillId="44" borderId="125" xfId="0" quotePrefix="1" applyNumberFormat="1" applyFont="1" applyFill="1" applyBorder="1" applyAlignment="1" applyProtection="1">
      <alignment horizontal="center" vertical="center"/>
      <protection locked="0"/>
    </xf>
    <xf numFmtId="49" fontId="37" fillId="44" borderId="125" xfId="0" applyNumberFormat="1" applyFont="1" applyFill="1" applyBorder="1" applyAlignment="1" applyProtection="1">
      <alignment horizontal="center" vertical="center"/>
      <protection locked="0"/>
    </xf>
    <xf numFmtId="49" fontId="25" fillId="41" borderId="123" xfId="0" quotePrefix="1" applyNumberFormat="1" applyFont="1" applyFill="1" applyBorder="1" applyAlignment="1" applyProtection="1">
      <alignment horizontal="center" vertical="center"/>
      <protection locked="0"/>
    </xf>
    <xf numFmtId="49" fontId="25" fillId="41" borderId="0" xfId="0" quotePrefix="1" applyNumberFormat="1" applyFont="1" applyFill="1" applyBorder="1" applyAlignment="1" applyProtection="1">
      <alignment horizontal="center" vertical="center"/>
      <protection locked="0"/>
    </xf>
    <xf numFmtId="49" fontId="25" fillId="41" borderId="126" xfId="0" quotePrefix="1" applyNumberFormat="1" applyFont="1" applyFill="1" applyBorder="1" applyAlignment="1" applyProtection="1">
      <alignment horizontal="center" vertical="center"/>
      <protection locked="0"/>
    </xf>
    <xf numFmtId="0" fontId="85" fillId="41" borderId="125" xfId="0" applyFont="1" applyFill="1" applyBorder="1" applyAlignment="1" applyProtection="1">
      <alignment horizontal="left" vertical="center"/>
      <protection locked="0"/>
    </xf>
    <xf numFmtId="49" fontId="42" fillId="41" borderId="117" xfId="0" applyNumberFormat="1" applyFont="1" applyFill="1" applyBorder="1" applyAlignment="1" applyProtection="1">
      <alignment horizontal="center" vertical="center"/>
      <protection locked="0"/>
    </xf>
    <xf numFmtId="0" fontId="37" fillId="41" borderId="117" xfId="0" applyFont="1" applyFill="1" applyBorder="1" applyAlignment="1" applyProtection="1">
      <alignment horizontal="left" vertical="center"/>
      <protection locked="0"/>
    </xf>
    <xf numFmtId="0" fontId="37" fillId="18" borderId="132" xfId="0" applyFont="1" applyFill="1" applyBorder="1" applyAlignment="1" applyProtection="1">
      <alignment horizontal="center" vertical="center"/>
      <protection locked="0"/>
    </xf>
    <xf numFmtId="49" fontId="95" fillId="18" borderId="121" xfId="0" applyNumberFormat="1" applyFont="1" applyFill="1" applyBorder="1" applyAlignment="1" applyProtection="1">
      <alignment horizontal="center" vertical="center"/>
      <protection locked="0"/>
    </xf>
    <xf numFmtId="0" fontId="95" fillId="18" borderId="119" xfId="0" applyFont="1" applyFill="1" applyBorder="1" applyAlignment="1" applyProtection="1">
      <alignment horizontal="left" vertical="center"/>
      <protection locked="0"/>
    </xf>
    <xf numFmtId="0" fontId="95" fillId="18" borderId="120" xfId="0" applyFont="1" applyFill="1" applyBorder="1" applyAlignment="1" applyProtection="1">
      <alignment horizontal="left" vertical="center"/>
      <protection locked="0"/>
    </xf>
    <xf numFmtId="0" fontId="95" fillId="18" borderId="115" xfId="0" applyFont="1" applyFill="1" applyBorder="1" applyAlignment="1" applyProtection="1">
      <alignment horizontal="left" vertical="center"/>
      <protection locked="0"/>
    </xf>
    <xf numFmtId="49" fontId="24" fillId="18" borderId="133" xfId="0" quotePrefix="1" applyNumberFormat="1" applyFont="1" applyFill="1" applyBorder="1" applyAlignment="1" applyProtection="1">
      <alignment horizontal="center" vertical="center"/>
      <protection locked="0"/>
    </xf>
    <xf numFmtId="0" fontId="37" fillId="18" borderId="20" xfId="0" applyFont="1" applyFill="1" applyBorder="1" applyAlignment="1" applyProtection="1">
      <alignment horizontal="left" vertical="center"/>
      <protection locked="0"/>
    </xf>
    <xf numFmtId="0" fontId="37" fillId="18" borderId="0" xfId="0" applyFont="1" applyFill="1" applyBorder="1" applyAlignment="1" applyProtection="1">
      <alignment horizontal="left" vertical="center"/>
      <protection locked="0"/>
    </xf>
    <xf numFmtId="0" fontId="37" fillId="18" borderId="131" xfId="0" applyFont="1" applyFill="1" applyBorder="1" applyAlignment="1" applyProtection="1">
      <alignment horizontal="left" vertical="center"/>
      <protection locked="0"/>
    </xf>
    <xf numFmtId="49" fontId="25" fillId="18" borderId="133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123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133" xfId="0" quotePrefix="1" applyNumberFormat="1" applyFont="1" applyFill="1" applyBorder="1" applyAlignment="1" applyProtection="1">
      <alignment horizontal="center" vertical="center"/>
      <protection locked="0"/>
    </xf>
    <xf numFmtId="49" fontId="96" fillId="18" borderId="122" xfId="0" quotePrefix="1" applyNumberFormat="1" applyFont="1" applyFill="1" applyBorder="1" applyAlignment="1" applyProtection="1">
      <alignment horizontal="center" vertical="center"/>
      <protection locked="0"/>
    </xf>
    <xf numFmtId="49" fontId="96" fillId="18" borderId="50" xfId="0" quotePrefix="1" applyNumberFormat="1" applyFont="1" applyFill="1" applyBorder="1" applyAlignment="1" applyProtection="1">
      <alignment horizontal="center" vertical="center"/>
      <protection locked="0"/>
    </xf>
    <xf numFmtId="49" fontId="96" fillId="18" borderId="91" xfId="0" quotePrefix="1" applyNumberFormat="1" applyFont="1" applyFill="1" applyBorder="1" applyAlignment="1" applyProtection="1">
      <alignment horizontal="center" vertical="center"/>
      <protection locked="0"/>
    </xf>
    <xf numFmtId="0" fontId="37" fillId="0" borderId="20" xfId="0" applyFont="1" applyFill="1" applyBorder="1" applyAlignment="1" applyProtection="1">
      <alignment horizontal="left" vertical="center" wrapText="1"/>
      <protection locked="0"/>
    </xf>
    <xf numFmtId="0" fontId="37" fillId="0" borderId="0" xfId="0" applyFont="1" applyFill="1" applyBorder="1" applyAlignment="1" applyProtection="1">
      <alignment horizontal="left" vertical="center" wrapText="1"/>
      <protection locked="0"/>
    </xf>
    <xf numFmtId="0" fontId="37" fillId="0" borderId="131" xfId="0" applyFont="1" applyFill="1" applyBorder="1" applyAlignment="1" applyProtection="1">
      <alignment horizontal="left" vertical="center" wrapText="1"/>
      <protection locked="0"/>
    </xf>
    <xf numFmtId="0" fontId="37" fillId="0" borderId="49" xfId="0" applyFont="1" applyFill="1" applyBorder="1" applyAlignment="1" applyProtection="1">
      <alignment horizontal="left" vertical="center" wrapText="1"/>
      <protection locked="0"/>
    </xf>
    <xf numFmtId="0" fontId="37" fillId="0" borderId="50" xfId="0" applyFont="1" applyFill="1" applyBorder="1" applyAlignment="1" applyProtection="1">
      <alignment horizontal="left" vertical="center" wrapText="1"/>
      <protection locked="0"/>
    </xf>
    <xf numFmtId="0" fontId="37" fillId="0" borderId="34" xfId="0" applyFont="1" applyFill="1" applyBorder="1" applyAlignment="1" applyProtection="1">
      <alignment horizontal="left" vertical="center" wrapText="1"/>
      <protection locked="0"/>
    </xf>
    <xf numFmtId="0" fontId="42" fillId="18" borderId="125" xfId="0" applyFont="1" applyFill="1" applyBorder="1" applyAlignment="1" applyProtection="1">
      <alignment horizontal="left" vertical="center"/>
      <protection locked="0"/>
    </xf>
    <xf numFmtId="49" fontId="37" fillId="0" borderId="119" xfId="0" applyNumberFormat="1" applyFont="1" applyFill="1" applyBorder="1" applyAlignment="1" applyProtection="1">
      <alignment horizontal="center" vertical="center"/>
      <protection locked="0"/>
    </xf>
    <xf numFmtId="49" fontId="37" fillId="0" borderId="120" xfId="0" applyNumberFormat="1" applyFont="1" applyFill="1" applyBorder="1" applyAlignment="1" applyProtection="1">
      <alignment horizontal="center" vertical="center"/>
      <protection locked="0"/>
    </xf>
    <xf numFmtId="49" fontId="37" fillId="0" borderId="115" xfId="0" applyNumberFormat="1" applyFont="1" applyFill="1" applyBorder="1" applyAlignment="1" applyProtection="1">
      <alignment horizontal="center" vertical="center"/>
      <protection locked="0"/>
    </xf>
    <xf numFmtId="49" fontId="96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96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96" fillId="18" borderId="131" xfId="0" quotePrefix="1" applyNumberFormat="1" applyFont="1" applyFill="1" applyBorder="1" applyAlignment="1" applyProtection="1">
      <alignment horizontal="center" vertical="center"/>
      <protection locked="0"/>
    </xf>
    <xf numFmtId="49" fontId="97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97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97" fillId="18" borderId="131" xfId="0" quotePrefix="1" applyNumberFormat="1" applyFont="1" applyFill="1" applyBorder="1" applyAlignment="1" applyProtection="1">
      <alignment horizontal="center" vertical="center"/>
      <protection locked="0"/>
    </xf>
    <xf numFmtId="0" fontId="37" fillId="18" borderId="123" xfId="0" applyFont="1" applyFill="1" applyBorder="1" applyAlignment="1" applyProtection="1">
      <alignment horizontal="left" vertical="center"/>
      <protection locked="0"/>
    </xf>
    <xf numFmtId="0" fontId="37" fillId="18" borderId="126" xfId="0" applyFont="1" applyFill="1" applyBorder="1" applyAlignment="1" applyProtection="1">
      <alignment horizontal="left" vertical="center"/>
      <protection locked="0"/>
    </xf>
    <xf numFmtId="0" fontId="37" fillId="18" borderId="123" xfId="0" applyFont="1" applyFill="1" applyBorder="1" applyAlignment="1" applyProtection="1">
      <alignment horizontal="center" vertical="center"/>
      <protection locked="0"/>
    </xf>
    <xf numFmtId="0" fontId="37" fillId="18" borderId="126" xfId="0" applyFont="1" applyFill="1" applyBorder="1" applyAlignment="1" applyProtection="1">
      <alignment horizontal="center" vertical="center"/>
      <protection locked="0"/>
    </xf>
    <xf numFmtId="49" fontId="42" fillId="0" borderId="122" xfId="0" applyNumberFormat="1" applyFont="1" applyFill="1" applyBorder="1" applyAlignment="1" applyProtection="1">
      <alignment horizontal="center" vertical="center"/>
      <protection locked="0"/>
    </xf>
    <xf numFmtId="49" fontId="42" fillId="0" borderId="50" xfId="0" applyNumberFormat="1" applyFont="1" applyFill="1" applyBorder="1" applyAlignment="1" applyProtection="1">
      <alignment horizontal="center" vertical="center"/>
      <protection locked="0"/>
    </xf>
    <xf numFmtId="49" fontId="42" fillId="0" borderId="91" xfId="0" applyNumberFormat="1" applyFont="1" applyFill="1" applyBorder="1" applyAlignment="1" applyProtection="1">
      <alignment horizontal="center" vertical="center"/>
      <protection locked="0"/>
    </xf>
    <xf numFmtId="49" fontId="24" fillId="33" borderId="119" xfId="0" applyNumberFormat="1" applyFont="1" applyFill="1" applyBorder="1" applyAlignment="1" applyProtection="1">
      <alignment horizontal="center" vertical="center"/>
      <protection locked="0"/>
    </xf>
    <xf numFmtId="49" fontId="24" fillId="33" borderId="120" xfId="0" applyNumberFormat="1" applyFont="1" applyFill="1" applyBorder="1" applyAlignment="1" applyProtection="1">
      <alignment horizontal="center" vertical="center"/>
      <protection locked="0"/>
    </xf>
    <xf numFmtId="49" fontId="24" fillId="33" borderId="115" xfId="0" applyNumberFormat="1" applyFont="1" applyFill="1" applyBorder="1" applyAlignment="1" applyProtection="1">
      <alignment horizontal="center" vertical="center"/>
      <protection locked="0"/>
    </xf>
    <xf numFmtId="0" fontId="37" fillId="33" borderId="121" xfId="0" applyFont="1" applyFill="1" applyBorder="1" applyAlignment="1" applyProtection="1">
      <alignment horizontal="left" vertical="center"/>
      <protection locked="0"/>
    </xf>
    <xf numFmtId="0" fontId="37" fillId="33" borderId="121" xfId="0" applyFont="1" applyFill="1" applyBorder="1" applyAlignment="1" applyProtection="1">
      <alignment horizontal="center" vertical="center"/>
      <protection locked="0"/>
    </xf>
    <xf numFmtId="0" fontId="37" fillId="33" borderId="125" xfId="0" applyFont="1" applyFill="1" applyBorder="1" applyAlignment="1" applyProtection="1">
      <alignment horizontal="center" vertical="center"/>
      <protection locked="0"/>
    </xf>
    <xf numFmtId="0" fontId="37" fillId="33" borderId="117" xfId="0" applyFont="1" applyFill="1" applyBorder="1" applyAlignment="1" applyProtection="1">
      <alignment horizontal="center" vertical="center"/>
      <protection locked="0"/>
    </xf>
    <xf numFmtId="49" fontId="24" fillId="33" borderId="123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126" xfId="0" quotePrefix="1" applyNumberFormat="1" applyFont="1" applyFill="1" applyBorder="1" applyAlignment="1" applyProtection="1">
      <alignment horizontal="center" vertical="center"/>
      <protection locked="0"/>
    </xf>
    <xf numFmtId="0" fontId="37" fillId="33" borderId="125" xfId="0" applyFont="1" applyFill="1" applyBorder="1" applyAlignment="1" applyProtection="1">
      <alignment horizontal="left" vertical="center"/>
      <protection locked="0"/>
    </xf>
    <xf numFmtId="49" fontId="25" fillId="33" borderId="123" xfId="0" quotePrefix="1" applyNumberFormat="1" applyFont="1" applyFill="1" applyBorder="1" applyAlignment="1" applyProtection="1">
      <alignment horizontal="center" vertical="center"/>
      <protection locked="0"/>
    </xf>
    <xf numFmtId="49" fontId="25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25" fillId="33" borderId="126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123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126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122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50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91" xfId="0" quotePrefix="1" applyNumberFormat="1" applyFont="1" applyFill="1" applyBorder="1" applyAlignment="1" applyProtection="1">
      <alignment horizontal="center" vertical="center"/>
      <protection locked="0"/>
    </xf>
    <xf numFmtId="0" fontId="37" fillId="33" borderId="117" xfId="0" applyFont="1" applyFill="1" applyBorder="1" applyAlignment="1" applyProtection="1">
      <alignment horizontal="left" vertical="center"/>
      <protection locked="0"/>
    </xf>
    <xf numFmtId="49" fontId="86" fillId="33" borderId="122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50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91" xfId="0" quotePrefix="1" applyNumberFormat="1" applyFont="1" applyFill="1" applyBorder="1" applyAlignment="1" applyProtection="1">
      <alignment horizontal="center" vertical="center"/>
      <protection locked="0"/>
    </xf>
    <xf numFmtId="49" fontId="85" fillId="33" borderId="119" xfId="0" applyNumberFormat="1" applyFont="1" applyFill="1" applyBorder="1" applyAlignment="1" applyProtection="1">
      <alignment horizontal="center" vertical="center"/>
      <protection locked="0"/>
    </xf>
    <xf numFmtId="49" fontId="85" fillId="33" borderId="120" xfId="0" applyNumberFormat="1" applyFont="1" applyFill="1" applyBorder="1" applyAlignment="1" applyProtection="1">
      <alignment horizontal="center" vertical="center"/>
      <protection locked="0"/>
    </xf>
    <xf numFmtId="49" fontId="85" fillId="33" borderId="115" xfId="0" applyNumberFormat="1" applyFont="1" applyFill="1" applyBorder="1" applyAlignment="1" applyProtection="1">
      <alignment horizontal="center" vertical="center"/>
      <protection locked="0"/>
    </xf>
    <xf numFmtId="0" fontId="85" fillId="33" borderId="121" xfId="0" applyFont="1" applyFill="1" applyBorder="1" applyAlignment="1" applyProtection="1">
      <alignment horizontal="left" vertical="center"/>
      <protection locked="0"/>
    </xf>
    <xf numFmtId="0" fontId="85" fillId="33" borderId="121" xfId="0" applyFont="1" applyFill="1" applyBorder="1" applyAlignment="1" applyProtection="1">
      <alignment horizontal="center" vertical="center"/>
      <protection locked="0"/>
    </xf>
    <xf numFmtId="49" fontId="37" fillId="33" borderId="121" xfId="0" applyNumberFormat="1" applyFont="1" applyFill="1" applyBorder="1" applyAlignment="1" applyProtection="1">
      <alignment horizontal="center" vertical="center"/>
      <protection locked="0"/>
    </xf>
    <xf numFmtId="49" fontId="37" fillId="18" borderId="44" xfId="0" applyNumberFormat="1" applyFont="1" applyFill="1" applyBorder="1" applyAlignment="1" applyProtection="1">
      <alignment horizontal="center" vertical="center"/>
      <protection locked="0"/>
    </xf>
    <xf numFmtId="0" fontId="37" fillId="18" borderId="44" xfId="0" applyFont="1" applyFill="1" applyBorder="1" applyAlignment="1" applyProtection="1">
      <alignment horizontal="left" vertical="center"/>
      <protection locked="0"/>
    </xf>
    <xf numFmtId="0" fontId="37" fillId="18" borderId="74" xfId="0" applyFont="1" applyFill="1" applyBorder="1" applyAlignment="1" applyProtection="1">
      <alignment horizontal="center" vertical="center"/>
      <protection locked="0"/>
    </xf>
    <xf numFmtId="49" fontId="37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37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37" fillId="18" borderId="118" xfId="0" quotePrefix="1" applyNumberFormat="1" applyFont="1" applyFill="1" applyBorder="1" applyAlignment="1" applyProtection="1">
      <alignment horizontal="center" vertical="center"/>
      <protection locked="0"/>
    </xf>
    <xf numFmtId="0" fontId="37" fillId="18" borderId="44" xfId="0" applyFont="1" applyFill="1" applyBorder="1" applyAlignment="1" applyProtection="1">
      <alignment horizontal="center" vertical="center"/>
      <protection locked="0"/>
    </xf>
    <xf numFmtId="49" fontId="37" fillId="18" borderId="20" xfId="0" applyNumberFormat="1" applyFont="1" applyFill="1" applyBorder="1" applyAlignment="1" applyProtection="1">
      <alignment horizontal="center" vertical="center"/>
      <protection locked="0"/>
    </xf>
    <xf numFmtId="49" fontId="37" fillId="18" borderId="0" xfId="0" applyNumberFormat="1" applyFont="1" applyFill="1" applyBorder="1" applyAlignment="1" applyProtection="1">
      <alignment horizontal="center" vertical="center"/>
      <protection locked="0"/>
    </xf>
    <xf numFmtId="49" fontId="37" fillId="18" borderId="118" xfId="0" applyNumberFormat="1" applyFont="1" applyFill="1" applyBorder="1" applyAlignment="1" applyProtection="1">
      <alignment horizontal="center" vertical="center"/>
      <protection locked="0"/>
    </xf>
    <xf numFmtId="0" fontId="42" fillId="18" borderId="44" xfId="0" applyFont="1" applyFill="1" applyBorder="1" applyAlignment="1" applyProtection="1">
      <alignment horizontal="left" vertical="center"/>
      <protection locked="0"/>
    </xf>
    <xf numFmtId="49" fontId="42" fillId="18" borderId="20" xfId="0" applyNumberFormat="1" applyFont="1" applyFill="1" applyBorder="1" applyAlignment="1" applyProtection="1">
      <alignment horizontal="center" vertical="center"/>
      <protection locked="0"/>
    </xf>
    <xf numFmtId="49" fontId="42" fillId="18" borderId="0" xfId="0" applyNumberFormat="1" applyFont="1" applyFill="1" applyBorder="1" applyAlignment="1" applyProtection="1">
      <alignment horizontal="center" vertical="center"/>
      <protection locked="0"/>
    </xf>
    <xf numFmtId="49" fontId="42" fillId="18" borderId="118" xfId="0" applyNumberFormat="1" applyFont="1" applyFill="1" applyBorder="1" applyAlignment="1" applyProtection="1">
      <alignment horizontal="center" vertical="center"/>
      <protection locked="0"/>
    </xf>
    <xf numFmtId="0" fontId="85" fillId="18" borderId="44" xfId="0" applyFont="1" applyFill="1" applyBorder="1" applyAlignment="1" applyProtection="1">
      <alignment horizontal="left" vertical="center"/>
      <protection locked="0"/>
    </xf>
    <xf numFmtId="49" fontId="37" fillId="33" borderId="125" xfId="0" applyNumberFormat="1" applyFont="1" applyFill="1" applyBorder="1" applyAlignment="1" applyProtection="1">
      <alignment horizontal="center" vertical="center"/>
      <protection locked="0"/>
    </xf>
    <xf numFmtId="49" fontId="25" fillId="33" borderId="138" xfId="0" quotePrefix="1" applyNumberFormat="1" applyFont="1" applyFill="1" applyBorder="1" applyAlignment="1" applyProtection="1">
      <alignment horizontal="center" vertical="center"/>
      <protection locked="0"/>
    </xf>
    <xf numFmtId="0" fontId="95" fillId="33" borderId="125" xfId="0" applyFont="1" applyFill="1" applyBorder="1" applyAlignment="1" applyProtection="1">
      <alignment horizontal="left" vertical="center"/>
      <protection locked="0"/>
    </xf>
    <xf numFmtId="49" fontId="2" fillId="33" borderId="132" xfId="0" applyNumberFormat="1" applyFont="1" applyFill="1" applyBorder="1" applyAlignment="1" applyProtection="1">
      <alignment horizontal="center" vertical="center"/>
      <protection locked="0"/>
    </xf>
    <xf numFmtId="0" fontId="95" fillId="33" borderId="117" xfId="0" applyFont="1" applyFill="1" applyBorder="1" applyAlignment="1" applyProtection="1">
      <alignment horizontal="left" vertical="center"/>
      <protection locked="0"/>
    </xf>
    <xf numFmtId="49" fontId="37" fillId="33" borderId="123" xfId="0" quotePrefix="1" applyNumberFormat="1" applyFont="1" applyFill="1" applyBorder="1" applyAlignment="1" applyProtection="1">
      <alignment horizontal="center" vertical="center"/>
      <protection locked="0"/>
    </xf>
    <xf numFmtId="49" fontId="37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37" fillId="33" borderId="138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138" xfId="0" quotePrefix="1" applyNumberFormat="1" applyFont="1" applyFill="1" applyBorder="1" applyAlignment="1" applyProtection="1">
      <alignment horizontal="center" vertical="center"/>
      <protection locked="0"/>
    </xf>
    <xf numFmtId="49" fontId="115" fillId="33" borderId="123" xfId="0" quotePrefix="1" applyNumberFormat="1" applyFont="1" applyFill="1" applyBorder="1" applyAlignment="1" applyProtection="1">
      <alignment horizontal="center" vertical="center"/>
      <protection locked="0"/>
    </xf>
    <xf numFmtId="49" fontId="115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115" fillId="33" borderId="138" xfId="0" quotePrefix="1" applyNumberFormat="1" applyFont="1" applyFill="1" applyBorder="1" applyAlignment="1" applyProtection="1">
      <alignment horizontal="center" vertical="center"/>
      <protection locked="0"/>
    </xf>
    <xf numFmtId="0" fontId="0" fillId="18" borderId="123" xfId="0" applyFill="1" applyBorder="1" applyAlignment="1">
      <alignment horizontal="center"/>
    </xf>
    <xf numFmtId="0" fontId="0" fillId="18" borderId="138" xfId="0" applyFill="1" applyBorder="1" applyAlignment="1">
      <alignment horizontal="center"/>
    </xf>
    <xf numFmtId="49" fontId="25" fillId="18" borderId="138" xfId="0" quotePrefix="1" applyNumberFormat="1" applyFont="1" applyFill="1" applyBorder="1" applyAlignment="1" applyProtection="1">
      <alignment horizontal="center" vertical="center"/>
      <protection locked="0"/>
    </xf>
    <xf numFmtId="0" fontId="0" fillId="18" borderId="123" xfId="0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138" xfId="0" applyFill="1" applyBorder="1" applyAlignment="1">
      <alignment horizontal="left"/>
    </xf>
    <xf numFmtId="0" fontId="0" fillId="18" borderId="122" xfId="0" applyFill="1" applyBorder="1" applyAlignment="1">
      <alignment horizontal="center"/>
    </xf>
    <xf numFmtId="0" fontId="0" fillId="18" borderId="91" xfId="0" applyFill="1" applyBorder="1" applyAlignment="1">
      <alignment horizontal="center"/>
    </xf>
    <xf numFmtId="49" fontId="25" fillId="32" borderId="123" xfId="0" quotePrefix="1" applyNumberFormat="1" applyFont="1" applyFill="1" applyBorder="1" applyAlignment="1" applyProtection="1">
      <alignment horizontal="center" vertical="center"/>
      <protection locked="0"/>
    </xf>
    <xf numFmtId="49" fontId="25" fillId="32" borderId="0" xfId="0" quotePrefix="1" applyNumberFormat="1" applyFont="1" applyFill="1" applyBorder="1" applyAlignment="1" applyProtection="1">
      <alignment horizontal="center" vertical="center"/>
      <protection locked="0"/>
    </xf>
    <xf numFmtId="49" fontId="25" fillId="32" borderId="138" xfId="0" quotePrefix="1" applyNumberFormat="1" applyFont="1" applyFill="1" applyBorder="1" applyAlignment="1" applyProtection="1">
      <alignment horizontal="center" vertical="center"/>
      <protection locked="0"/>
    </xf>
    <xf numFmtId="0" fontId="116" fillId="18" borderId="123" xfId="0" applyFont="1" applyFill="1" applyBorder="1" applyAlignment="1">
      <alignment horizontal="left"/>
    </xf>
    <xf numFmtId="0" fontId="116" fillId="18" borderId="0" xfId="0" applyFont="1" applyFill="1" applyBorder="1" applyAlignment="1">
      <alignment horizontal="left"/>
    </xf>
    <xf numFmtId="0" fontId="116" fillId="18" borderId="138" xfId="0" applyFont="1" applyFill="1" applyBorder="1" applyAlignment="1">
      <alignment horizontal="left"/>
    </xf>
    <xf numFmtId="49" fontId="86" fillId="18" borderId="138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119" xfId="0" applyFont="1" applyFill="1" applyBorder="1" applyAlignment="1" applyProtection="1">
      <alignment horizontal="center" vertical="center"/>
      <protection locked="0"/>
    </xf>
    <xf numFmtId="0" fontId="24" fillId="0" borderId="120" xfId="0" applyFont="1" applyFill="1" applyBorder="1" applyAlignment="1" applyProtection="1">
      <alignment horizontal="center" vertical="center"/>
      <protection locked="0"/>
    </xf>
    <xf numFmtId="0" fontId="24" fillId="0" borderId="135" xfId="0" applyFont="1" applyFill="1" applyBorder="1" applyAlignment="1" applyProtection="1">
      <alignment horizontal="center" vertical="center"/>
      <protection locked="0"/>
    </xf>
    <xf numFmtId="0" fontId="24" fillId="0" borderId="12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0" fontId="24" fillId="0" borderId="138" xfId="0" applyFont="1" applyFill="1" applyBorder="1" applyAlignment="1" applyProtection="1">
      <alignment horizontal="center" vertical="center"/>
      <protection locked="0"/>
    </xf>
    <xf numFmtId="0" fontId="24" fillId="0" borderId="122" xfId="0" applyFont="1" applyFill="1" applyBorder="1" applyAlignment="1" applyProtection="1">
      <alignment horizontal="center" vertical="center"/>
      <protection locked="0"/>
    </xf>
    <xf numFmtId="0" fontId="24" fillId="0" borderId="50" xfId="0" applyFont="1" applyFill="1" applyBorder="1" applyAlignment="1" applyProtection="1">
      <alignment horizontal="center" vertical="center"/>
      <protection locked="0"/>
    </xf>
    <xf numFmtId="0" fontId="24" fillId="0" borderId="91" xfId="0" applyFont="1" applyFill="1" applyBorder="1" applyAlignment="1" applyProtection="1">
      <alignment horizontal="center" vertical="center"/>
      <protection locked="0"/>
    </xf>
    <xf numFmtId="49" fontId="24" fillId="18" borderId="122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50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91" xfId="0" quotePrefix="1" applyNumberFormat="1" applyFont="1" applyFill="1" applyBorder="1" applyAlignment="1" applyProtection="1">
      <alignment horizontal="center" vertical="center"/>
      <protection locked="0"/>
    </xf>
    <xf numFmtId="0" fontId="0" fillId="18" borderId="122" xfId="0" applyFill="1" applyBorder="1" applyAlignment="1">
      <alignment horizontal="left"/>
    </xf>
    <xf numFmtId="0" fontId="0" fillId="18" borderId="50" xfId="0" applyFill="1" applyBorder="1" applyAlignment="1">
      <alignment horizontal="left"/>
    </xf>
    <xf numFmtId="0" fontId="0" fillId="18" borderId="91" xfId="0" applyFill="1" applyBorder="1" applyAlignment="1">
      <alignment horizontal="left"/>
    </xf>
    <xf numFmtId="49" fontId="86" fillId="18" borderId="119" xfId="0" applyNumberFormat="1" applyFont="1" applyFill="1" applyBorder="1" applyAlignment="1" applyProtection="1">
      <alignment horizontal="center" vertical="center"/>
      <protection locked="0"/>
    </xf>
    <xf numFmtId="49" fontId="86" fillId="18" borderId="120" xfId="0" applyNumberFormat="1" applyFont="1" applyFill="1" applyBorder="1" applyAlignment="1" applyProtection="1">
      <alignment horizontal="center" vertical="center"/>
      <protection locked="0"/>
    </xf>
    <xf numFmtId="49" fontId="86" fillId="18" borderId="135" xfId="0" applyNumberFormat="1" applyFont="1" applyFill="1" applyBorder="1" applyAlignment="1" applyProtection="1">
      <alignment horizontal="center" vertical="center"/>
      <protection locked="0"/>
    </xf>
    <xf numFmtId="0" fontId="0" fillId="18" borderId="119" xfId="0" applyFill="1" applyBorder="1" applyAlignment="1">
      <alignment horizontal="left"/>
    </xf>
    <xf numFmtId="0" fontId="0" fillId="18" borderId="120" xfId="0" applyFill="1" applyBorder="1" applyAlignment="1">
      <alignment horizontal="left"/>
    </xf>
    <xf numFmtId="0" fontId="0" fillId="18" borderId="135" xfId="0" applyFill="1" applyBorder="1" applyAlignment="1">
      <alignment horizontal="left"/>
    </xf>
    <xf numFmtId="0" fontId="0" fillId="18" borderId="119" xfId="0" applyFill="1" applyBorder="1" applyAlignment="1">
      <alignment horizontal="center"/>
    </xf>
    <xf numFmtId="0" fontId="0" fillId="18" borderId="135" xfId="0" applyFill="1" applyBorder="1" applyAlignment="1">
      <alignment horizontal="center"/>
    </xf>
    <xf numFmtId="0" fontId="99" fillId="18" borderId="122" xfId="0" applyFont="1" applyFill="1" applyBorder="1" applyAlignment="1">
      <alignment horizontal="left"/>
    </xf>
    <xf numFmtId="0" fontId="99" fillId="18" borderId="50" xfId="0" applyFont="1" applyFill="1" applyBorder="1" applyAlignment="1">
      <alignment horizontal="left"/>
    </xf>
    <xf numFmtId="0" fontId="99" fillId="18" borderId="91" xfId="0" applyFont="1" applyFill="1" applyBorder="1" applyAlignment="1">
      <alignment horizontal="left"/>
    </xf>
    <xf numFmtId="49" fontId="24" fillId="18" borderId="138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24" fillId="18" borderId="118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20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118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122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50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34" xfId="0" quotePrefix="1" applyNumberFormat="1" applyFont="1" applyFill="1" applyBorder="1" applyAlignment="1" applyProtection="1">
      <alignment horizontal="center" vertical="center"/>
      <protection locked="0"/>
    </xf>
    <xf numFmtId="49" fontId="37" fillId="18" borderId="44" xfId="0" quotePrefix="1" applyNumberFormat="1" applyFont="1" applyFill="1" applyBorder="1" applyAlignment="1" applyProtection="1">
      <alignment horizontal="center" vertical="center"/>
      <protection locked="0"/>
    </xf>
    <xf numFmtId="49" fontId="86" fillId="32" borderId="119" xfId="0" applyNumberFormat="1" applyFont="1" applyFill="1" applyBorder="1" applyAlignment="1" applyProtection="1">
      <alignment horizontal="center" vertical="center"/>
      <protection locked="0"/>
    </xf>
    <xf numFmtId="49" fontId="86" fillId="32" borderId="120" xfId="0" applyNumberFormat="1" applyFont="1" applyFill="1" applyBorder="1" applyAlignment="1" applyProtection="1">
      <alignment horizontal="center" vertical="center"/>
      <protection locked="0"/>
    </xf>
    <xf numFmtId="49" fontId="86" fillId="32" borderId="115" xfId="0" applyNumberFormat="1" applyFont="1" applyFill="1" applyBorder="1" applyAlignment="1" applyProtection="1">
      <alignment horizontal="center" vertical="center"/>
      <protection locked="0"/>
    </xf>
    <xf numFmtId="49" fontId="88" fillId="18" borderId="123" xfId="0" quotePrefix="1" applyNumberFormat="1" applyFont="1" applyFill="1" applyBorder="1" applyAlignment="1" applyProtection="1">
      <alignment horizontal="center" vertical="center"/>
      <protection locked="0"/>
    </xf>
    <xf numFmtId="49" fontId="88" fillId="18" borderId="0" xfId="0" quotePrefix="1" applyNumberFormat="1" applyFont="1" applyFill="1" applyBorder="1" applyAlignment="1" applyProtection="1">
      <alignment horizontal="center" vertical="center"/>
      <protection locked="0"/>
    </xf>
    <xf numFmtId="49" fontId="88" fillId="18" borderId="126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122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50" xfId="0" quotePrefix="1" applyNumberFormat="1" applyFont="1" applyFill="1" applyBorder="1" applyAlignment="1" applyProtection="1">
      <alignment horizontal="center" vertical="center"/>
      <protection locked="0"/>
    </xf>
    <xf numFmtId="49" fontId="86" fillId="18" borderId="91" xfId="0" quotePrefix="1" applyNumberFormat="1" applyFont="1" applyFill="1" applyBorder="1" applyAlignment="1" applyProtection="1">
      <alignment horizontal="center" vertical="center"/>
      <protection locked="0"/>
    </xf>
    <xf numFmtId="49" fontId="95" fillId="18" borderId="44" xfId="0" applyNumberFormat="1" applyFont="1" applyFill="1" applyBorder="1" applyAlignment="1" applyProtection="1">
      <alignment horizontal="center" vertical="center"/>
      <protection locked="0"/>
    </xf>
    <xf numFmtId="0" fontId="95" fillId="18" borderId="44" xfId="0" applyFont="1" applyFill="1" applyBorder="1" applyAlignment="1" applyProtection="1">
      <alignment horizontal="left" vertical="center"/>
      <protection locked="0"/>
    </xf>
    <xf numFmtId="49" fontId="98" fillId="18" borderId="44" xfId="0" applyNumberFormat="1" applyFont="1" applyFill="1" applyBorder="1" applyAlignment="1" applyProtection="1">
      <alignment horizontal="center" vertical="center"/>
      <protection locked="0"/>
    </xf>
    <xf numFmtId="0" fontId="37" fillId="33" borderId="44" xfId="0" applyFont="1" applyFill="1" applyBorder="1" applyAlignment="1" applyProtection="1">
      <alignment horizontal="center" vertical="center"/>
      <protection locked="0"/>
    </xf>
    <xf numFmtId="0" fontId="37" fillId="33" borderId="132" xfId="0" applyFont="1" applyFill="1" applyBorder="1" applyAlignment="1" applyProtection="1">
      <alignment horizontal="center" vertical="center"/>
      <protection locked="0"/>
    </xf>
    <xf numFmtId="0" fontId="95" fillId="33" borderId="121" xfId="0" applyFont="1" applyFill="1" applyBorder="1" applyAlignment="1" applyProtection="1">
      <alignment horizontal="left" vertical="center"/>
      <protection locked="0"/>
    </xf>
    <xf numFmtId="49" fontId="96" fillId="33" borderId="20" xfId="0" quotePrefix="1" applyNumberFormat="1" applyFont="1" applyFill="1" applyBorder="1" applyAlignment="1" applyProtection="1">
      <alignment horizontal="center" vertical="center"/>
      <protection locked="0"/>
    </xf>
    <xf numFmtId="49" fontId="96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96" fillId="33" borderId="131" xfId="0" quotePrefix="1" applyNumberFormat="1" applyFont="1" applyFill="1" applyBorder="1" applyAlignment="1" applyProtection="1">
      <alignment horizontal="center" vertical="center"/>
      <protection locked="0"/>
    </xf>
    <xf numFmtId="0" fontId="95" fillId="33" borderId="44" xfId="0" applyFont="1" applyFill="1" applyBorder="1" applyAlignment="1" applyProtection="1">
      <alignment horizontal="left" vertical="center"/>
      <protection locked="0"/>
    </xf>
    <xf numFmtId="49" fontId="97" fillId="33" borderId="20" xfId="0" quotePrefix="1" applyNumberFormat="1" applyFont="1" applyFill="1" applyBorder="1" applyAlignment="1" applyProtection="1">
      <alignment horizontal="center" vertical="center"/>
      <protection locked="0"/>
    </xf>
    <xf numFmtId="49" fontId="97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97" fillId="33" borderId="131" xfId="0" quotePrefix="1" applyNumberFormat="1" applyFont="1" applyFill="1" applyBorder="1" applyAlignment="1" applyProtection="1">
      <alignment horizontal="center" vertical="center"/>
      <protection locked="0"/>
    </xf>
    <xf numFmtId="0" fontId="37" fillId="33" borderId="44" xfId="0" applyFont="1" applyFill="1" applyBorder="1" applyAlignment="1" applyProtection="1">
      <alignment horizontal="left" vertical="center"/>
      <protection locked="0"/>
    </xf>
    <xf numFmtId="49" fontId="86" fillId="33" borderId="20" xfId="0" quotePrefix="1" applyNumberFormat="1" applyFont="1" applyFill="1" applyBorder="1" applyAlignment="1" applyProtection="1">
      <alignment horizontal="center" vertical="center"/>
      <protection locked="0"/>
    </xf>
    <xf numFmtId="49" fontId="86" fillId="33" borderId="131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49" xfId="0" quotePrefix="1" applyNumberFormat="1" applyFont="1" applyFill="1" applyBorder="1" applyAlignment="1" applyProtection="1">
      <alignment horizontal="center" vertical="center"/>
      <protection locked="0"/>
    </xf>
    <xf numFmtId="49" fontId="24" fillId="33" borderId="34" xfId="0" quotePrefix="1" applyNumberFormat="1" applyFont="1" applyFill="1" applyBorder="1" applyAlignment="1" applyProtection="1">
      <alignment horizontal="center" vertical="center"/>
      <protection locked="0"/>
    </xf>
    <xf numFmtId="0" fontId="37" fillId="33" borderId="132" xfId="0" applyFont="1" applyFill="1" applyBorder="1" applyAlignment="1" applyProtection="1">
      <alignment horizontal="left" vertical="center"/>
      <protection locked="0"/>
    </xf>
    <xf numFmtId="0" fontId="37" fillId="0" borderId="121" xfId="0" applyFont="1" applyFill="1" applyBorder="1" applyAlignment="1" applyProtection="1">
      <alignment horizontal="center" vertical="center"/>
      <protection locked="0"/>
    </xf>
    <xf numFmtId="0" fontId="37" fillId="0" borderId="125" xfId="0" applyFont="1" applyFill="1" applyBorder="1" applyAlignment="1" applyProtection="1">
      <alignment horizontal="center" vertical="center"/>
      <protection locked="0"/>
    </xf>
    <xf numFmtId="0" fontId="37" fillId="0" borderId="117" xfId="0" applyFont="1" applyFill="1" applyBorder="1" applyAlignment="1" applyProtection="1">
      <alignment horizontal="center" vertical="center"/>
      <protection locked="0"/>
    </xf>
    <xf numFmtId="0" fontId="85" fillId="33" borderId="125" xfId="0" applyFont="1" applyFill="1" applyBorder="1" applyAlignment="1" applyProtection="1">
      <alignment horizontal="left" vertical="center"/>
      <protection locked="0"/>
    </xf>
    <xf numFmtId="0" fontId="85" fillId="33" borderId="125" xfId="0" applyFont="1" applyFill="1" applyBorder="1" applyAlignment="1" applyProtection="1">
      <alignment horizontal="center" vertical="center"/>
      <protection locked="0"/>
    </xf>
    <xf numFmtId="49" fontId="107" fillId="33" borderId="123" xfId="0" quotePrefix="1" applyNumberFormat="1" applyFont="1" applyFill="1" applyBorder="1" applyAlignment="1" applyProtection="1">
      <alignment horizontal="center" vertical="center"/>
      <protection locked="0"/>
    </xf>
    <xf numFmtId="49" fontId="107" fillId="33" borderId="0" xfId="0" quotePrefix="1" applyNumberFormat="1" applyFont="1" applyFill="1" applyBorder="1" applyAlignment="1" applyProtection="1">
      <alignment horizontal="center" vertical="center"/>
      <protection locked="0"/>
    </xf>
    <xf numFmtId="49" fontId="107" fillId="33" borderId="139" xfId="0" quotePrefix="1" applyNumberFormat="1" applyFont="1" applyFill="1" applyBorder="1" applyAlignment="1" applyProtection="1">
      <alignment horizontal="center" vertical="center"/>
      <protection locked="0"/>
    </xf>
    <xf numFmtId="49" fontId="37" fillId="33" borderId="125" xfId="0" quotePrefix="1" applyNumberFormat="1" applyFont="1" applyFill="1" applyBorder="1" applyAlignment="1" applyProtection="1">
      <alignment horizontal="center" vertical="center"/>
      <protection locked="0"/>
    </xf>
    <xf numFmtId="49" fontId="37" fillId="34" borderId="125" xfId="0" quotePrefix="1" applyNumberFormat="1" applyFont="1" applyFill="1" applyBorder="1" applyAlignment="1" applyProtection="1">
      <alignment horizontal="center" vertical="center"/>
      <protection locked="0"/>
    </xf>
    <xf numFmtId="49" fontId="37" fillId="34" borderId="125" xfId="0" applyNumberFormat="1" applyFont="1" applyFill="1" applyBorder="1" applyAlignment="1" applyProtection="1">
      <alignment horizontal="center" vertical="center"/>
      <protection locked="0"/>
    </xf>
    <xf numFmtId="49" fontId="42" fillId="33" borderId="125" xfId="0" quotePrefix="1" applyNumberFormat="1" applyFont="1" applyFill="1" applyBorder="1" applyAlignment="1" applyProtection="1">
      <alignment horizontal="center" vertical="center"/>
      <protection locked="0"/>
    </xf>
    <xf numFmtId="49" fontId="42" fillId="33" borderId="125" xfId="0" applyNumberFormat="1" applyFont="1" applyFill="1" applyBorder="1" applyAlignment="1" applyProtection="1">
      <alignment horizontal="center" vertical="center"/>
      <protection locked="0"/>
    </xf>
    <xf numFmtId="49" fontId="42" fillId="33" borderId="122" xfId="0" applyNumberFormat="1" applyFont="1" applyFill="1" applyBorder="1" applyAlignment="1" applyProtection="1">
      <alignment horizontal="center" vertical="center"/>
      <protection locked="0"/>
    </xf>
    <xf numFmtId="49" fontId="42" fillId="33" borderId="50" xfId="0" applyNumberFormat="1" applyFont="1" applyFill="1" applyBorder="1" applyAlignment="1" applyProtection="1">
      <alignment horizontal="center" vertical="center"/>
      <protection locked="0"/>
    </xf>
    <xf numFmtId="49" fontId="42" fillId="33" borderId="91" xfId="0" applyNumberFormat="1" applyFont="1" applyFill="1" applyBorder="1" applyAlignment="1" applyProtection="1">
      <alignment horizontal="center" vertical="center"/>
      <protection locked="0"/>
    </xf>
    <xf numFmtId="49" fontId="42" fillId="33" borderId="117" xfId="0" applyNumberFormat="1" applyFont="1" applyFill="1" applyBorder="1" applyAlignment="1" applyProtection="1">
      <alignment horizontal="center" vertical="center"/>
      <protection locked="0"/>
    </xf>
    <xf numFmtId="0" fontId="85" fillId="0" borderId="121" xfId="0" applyFont="1" applyFill="1" applyBorder="1" applyAlignment="1" applyProtection="1">
      <alignment horizontal="center" vertical="center"/>
      <protection locked="0"/>
    </xf>
    <xf numFmtId="0" fontId="85" fillId="0" borderId="125" xfId="0" applyFont="1" applyFill="1" applyBorder="1" applyAlignment="1" applyProtection="1">
      <alignment horizontal="center" vertical="center"/>
      <protection locked="0"/>
    </xf>
    <xf numFmtId="0" fontId="85" fillId="0" borderId="117" xfId="0" applyFont="1" applyFill="1" applyBorder="1" applyAlignment="1" applyProtection="1">
      <alignment horizontal="center" vertical="center"/>
      <protection locked="0"/>
    </xf>
    <xf numFmtId="0" fontId="86" fillId="0" borderId="119" xfId="0" applyFont="1" applyFill="1" applyBorder="1" applyAlignment="1" applyProtection="1">
      <alignment horizontal="center" vertical="center"/>
      <protection locked="0"/>
    </xf>
    <xf numFmtId="0" fontId="86" fillId="0" borderId="120" xfId="0" applyFont="1" applyFill="1" applyBorder="1" applyAlignment="1" applyProtection="1">
      <alignment horizontal="center" vertical="center"/>
      <protection locked="0"/>
    </xf>
    <xf numFmtId="0" fontId="86" fillId="0" borderId="115" xfId="0" applyFont="1" applyFill="1" applyBorder="1" applyAlignment="1" applyProtection="1">
      <alignment horizontal="center" vertical="center"/>
      <protection locked="0"/>
    </xf>
    <xf numFmtId="0" fontId="86" fillId="0" borderId="123" xfId="0" applyFont="1" applyFill="1" applyBorder="1" applyAlignment="1" applyProtection="1">
      <alignment horizontal="center" vertical="center"/>
      <protection locked="0"/>
    </xf>
    <xf numFmtId="0" fontId="86" fillId="0" borderId="0" xfId="0" applyFont="1" applyFill="1" applyBorder="1" applyAlignment="1" applyProtection="1">
      <alignment horizontal="center" vertical="center"/>
      <protection locked="0"/>
    </xf>
    <xf numFmtId="0" fontId="86" fillId="0" borderId="126" xfId="0" applyFont="1" applyFill="1" applyBorder="1" applyAlignment="1" applyProtection="1">
      <alignment horizontal="center" vertical="center"/>
      <protection locked="0"/>
    </xf>
    <xf numFmtId="0" fontId="86" fillId="0" borderId="122" xfId="0" applyFont="1" applyFill="1" applyBorder="1" applyAlignment="1" applyProtection="1">
      <alignment horizontal="center" vertical="center"/>
      <protection locked="0"/>
    </xf>
    <xf numFmtId="0" fontId="86" fillId="0" borderId="50" xfId="0" applyFont="1" applyFill="1" applyBorder="1" applyAlignment="1" applyProtection="1">
      <alignment horizontal="center" vertical="center"/>
      <protection locked="0"/>
    </xf>
    <xf numFmtId="0" fontId="86" fillId="0" borderId="91" xfId="0" applyFont="1" applyFill="1" applyBorder="1" applyAlignment="1" applyProtection="1">
      <alignment horizontal="center" vertical="center"/>
      <protection locked="0"/>
    </xf>
    <xf numFmtId="0" fontId="45" fillId="22" borderId="71" xfId="0" applyFont="1" applyFill="1" applyBorder="1" applyAlignment="1" applyProtection="1">
      <alignment horizontal="center" vertical="center"/>
    </xf>
    <xf numFmtId="0" fontId="45" fillId="22" borderId="72" xfId="0" applyFont="1" applyFill="1" applyBorder="1" applyAlignment="1" applyProtection="1">
      <alignment horizontal="center" vertical="center"/>
    </xf>
    <xf numFmtId="0" fontId="45" fillId="22" borderId="73" xfId="0" applyFont="1" applyFill="1" applyBorder="1" applyAlignment="1" applyProtection="1">
      <alignment horizontal="center" vertical="center"/>
    </xf>
    <xf numFmtId="0" fontId="37" fillId="0" borderId="70" xfId="0" applyFont="1" applyFill="1" applyBorder="1" applyAlignment="1" applyProtection="1">
      <alignment horizontal="center" vertical="center"/>
    </xf>
    <xf numFmtId="49" fontId="37" fillId="0" borderId="70" xfId="0" applyNumberFormat="1" applyFont="1" applyFill="1" applyBorder="1" applyAlignment="1" applyProtection="1">
      <alignment horizontal="center" vertical="center"/>
    </xf>
    <xf numFmtId="0" fontId="42" fillId="0" borderId="62" xfId="0" applyFont="1" applyBorder="1" applyAlignment="1">
      <alignment horizontal="center" vertical="center" wrapText="1"/>
    </xf>
    <xf numFmtId="0" fontId="42" fillId="0" borderId="63" xfId="0" applyFont="1" applyBorder="1" applyAlignment="1">
      <alignment horizontal="center" vertical="center" wrapText="1"/>
    </xf>
    <xf numFmtId="0" fontId="37" fillId="0" borderId="70" xfId="0" applyFont="1" applyBorder="1" applyAlignment="1">
      <alignment horizontal="center" vertical="center"/>
    </xf>
    <xf numFmtId="0" fontId="47" fillId="0" borderId="62" xfId="0" applyFont="1" applyBorder="1" applyAlignment="1" applyProtection="1">
      <alignment horizontal="center" vertical="center"/>
    </xf>
    <xf numFmtId="0" fontId="47" fillId="0" borderId="63" xfId="0" applyFont="1" applyBorder="1" applyAlignment="1" applyProtection="1">
      <alignment horizontal="center" vertical="center"/>
    </xf>
    <xf numFmtId="0" fontId="47" fillId="0" borderId="62" xfId="0" applyFont="1" applyFill="1" applyBorder="1" applyAlignment="1" applyProtection="1">
      <alignment horizontal="center" vertical="center"/>
    </xf>
    <xf numFmtId="0" fontId="47" fillId="0" borderId="63" xfId="0" applyFont="1" applyFill="1" applyBorder="1" applyAlignment="1" applyProtection="1">
      <alignment horizontal="center" vertical="center"/>
    </xf>
    <xf numFmtId="0" fontId="47" fillId="0" borderId="70" xfId="0" applyFont="1" applyBorder="1" applyAlignment="1" applyProtection="1">
      <alignment horizontal="center" vertical="center"/>
    </xf>
    <xf numFmtId="0" fontId="42" fillId="0" borderId="70" xfId="0" applyFont="1" applyBorder="1" applyAlignment="1">
      <alignment horizontal="center" vertical="center" wrapText="1"/>
    </xf>
    <xf numFmtId="0" fontId="47" fillId="0" borderId="70" xfId="0" applyFont="1" applyFill="1" applyBorder="1" applyAlignment="1" applyProtection="1">
      <alignment horizontal="center" vertical="center"/>
    </xf>
    <xf numFmtId="0" fontId="37" fillId="18" borderId="35" xfId="0" applyFont="1" applyFill="1" applyBorder="1" applyAlignment="1" applyProtection="1">
      <alignment horizontal="center" vertical="center"/>
      <protection locked="0"/>
    </xf>
    <xf numFmtId="0" fontId="24" fillId="0" borderId="119" xfId="0" applyFont="1" applyFill="1" applyBorder="1" applyAlignment="1" applyProtection="1">
      <alignment horizontal="center"/>
      <protection locked="0"/>
    </xf>
    <xf numFmtId="0" fontId="24" fillId="0" borderId="120" xfId="0" applyFont="1" applyFill="1" applyBorder="1" applyAlignment="1" applyProtection="1">
      <alignment horizontal="center"/>
      <protection locked="0"/>
    </xf>
    <xf numFmtId="0" fontId="24" fillId="0" borderId="115" xfId="0" applyFont="1" applyFill="1" applyBorder="1" applyAlignment="1" applyProtection="1">
      <alignment horizontal="center"/>
      <protection locked="0"/>
    </xf>
    <xf numFmtId="0" fontId="24" fillId="0" borderId="123" xfId="0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0" fontId="24" fillId="0" borderId="126" xfId="0" applyFont="1" applyFill="1" applyBorder="1" applyAlignment="1" applyProtection="1">
      <alignment horizontal="center"/>
      <protection locked="0"/>
    </xf>
    <xf numFmtId="0" fontId="24" fillId="0" borderId="122" xfId="0" applyFont="1" applyFill="1" applyBorder="1" applyAlignment="1" applyProtection="1">
      <alignment horizontal="center"/>
      <protection locked="0"/>
    </xf>
    <xf numFmtId="0" fontId="24" fillId="0" borderId="50" xfId="0" applyFont="1" applyFill="1" applyBorder="1" applyAlignment="1" applyProtection="1">
      <alignment horizontal="center"/>
      <protection locked="0"/>
    </xf>
    <xf numFmtId="0" fontId="24" fillId="0" borderId="91" xfId="0" applyFont="1" applyFill="1" applyBorder="1" applyAlignment="1" applyProtection="1">
      <alignment horizontal="center"/>
      <protection locked="0"/>
    </xf>
    <xf numFmtId="0" fontId="37" fillId="18" borderId="74" xfId="0" applyFont="1" applyFill="1" applyBorder="1" applyAlignment="1" applyProtection="1">
      <alignment horizontal="left" vertical="center"/>
      <protection locked="0"/>
    </xf>
    <xf numFmtId="0" fontId="37" fillId="41" borderId="44" xfId="0" applyFont="1" applyFill="1" applyBorder="1" applyAlignment="1" applyProtection="1">
      <alignment horizontal="left" vertical="center"/>
      <protection locked="0"/>
    </xf>
    <xf numFmtId="0" fontId="37" fillId="41" borderId="44" xfId="0" applyFont="1" applyFill="1" applyBorder="1" applyAlignment="1" applyProtection="1">
      <alignment horizontal="center" vertical="center"/>
      <protection locked="0"/>
    </xf>
    <xf numFmtId="0" fontId="37" fillId="41" borderId="74" xfId="0" applyFont="1" applyFill="1" applyBorder="1" applyAlignment="1" applyProtection="1">
      <alignment horizontal="center" vertical="center"/>
      <protection locked="0"/>
    </xf>
    <xf numFmtId="0" fontId="101" fillId="38" borderId="125" xfId="183" applyFont="1" applyFill="1" applyBorder="1" applyAlignment="1" applyProtection="1">
      <alignment horizontal="left" vertical="center"/>
      <protection locked="0"/>
    </xf>
    <xf numFmtId="49" fontId="37" fillId="41" borderId="74" xfId="0" applyNumberFormat="1" applyFont="1" applyFill="1" applyBorder="1" applyAlignment="1" applyProtection="1">
      <alignment horizontal="center" vertical="center"/>
      <protection locked="0"/>
    </xf>
    <xf numFmtId="49" fontId="42" fillId="18" borderId="44" xfId="0" applyNumberFormat="1" applyFont="1" applyFill="1" applyBorder="1" applyAlignment="1" applyProtection="1">
      <alignment horizontal="center" vertical="center"/>
      <protection locked="0"/>
    </xf>
    <xf numFmtId="49" fontId="101" fillId="38" borderId="125" xfId="183" applyNumberFormat="1" applyFont="1" applyFill="1" applyBorder="1" applyAlignment="1" applyProtection="1">
      <alignment horizontal="center" vertical="center"/>
      <protection locked="0"/>
    </xf>
    <xf numFmtId="49" fontId="42" fillId="41" borderId="20" xfId="0" applyNumberFormat="1" applyFont="1" applyFill="1" applyBorder="1" applyAlignment="1" applyProtection="1">
      <alignment horizontal="center" vertical="center"/>
      <protection locked="0"/>
    </xf>
    <xf numFmtId="49" fontId="42" fillId="41" borderId="0" xfId="0" applyNumberFormat="1" applyFont="1" applyFill="1" applyBorder="1" applyAlignment="1" applyProtection="1">
      <alignment horizontal="center" vertical="center"/>
      <protection locked="0"/>
    </xf>
    <xf numFmtId="49" fontId="42" fillId="41" borderId="118" xfId="0" applyNumberFormat="1" applyFont="1" applyFill="1" applyBorder="1" applyAlignment="1" applyProtection="1">
      <alignment horizontal="center" vertical="center"/>
      <protection locked="0"/>
    </xf>
    <xf numFmtId="0" fontId="37" fillId="41" borderId="74" xfId="0" applyFont="1" applyFill="1" applyBorder="1" applyAlignment="1" applyProtection="1">
      <alignment horizontal="left" vertical="center"/>
      <protection locked="0"/>
    </xf>
    <xf numFmtId="49" fontId="37" fillId="41" borderId="20" xfId="0" quotePrefix="1" applyNumberFormat="1" applyFont="1" applyFill="1" applyBorder="1" applyAlignment="1" applyProtection="1">
      <alignment horizontal="center" vertical="center"/>
      <protection locked="0"/>
    </xf>
    <xf numFmtId="49" fontId="37" fillId="41" borderId="0" xfId="0" quotePrefix="1" applyNumberFormat="1" applyFont="1" applyFill="1" applyBorder="1" applyAlignment="1" applyProtection="1">
      <alignment horizontal="center" vertical="center"/>
      <protection locked="0"/>
    </xf>
    <xf numFmtId="49" fontId="37" fillId="41" borderId="118" xfId="0" quotePrefix="1" applyNumberFormat="1" applyFont="1" applyFill="1" applyBorder="1" applyAlignment="1" applyProtection="1">
      <alignment horizontal="center" vertical="center"/>
      <protection locked="0"/>
    </xf>
    <xf numFmtId="0" fontId="85" fillId="41" borderId="44" xfId="0" applyFont="1" applyFill="1" applyBorder="1" applyAlignment="1" applyProtection="1">
      <alignment horizontal="left" vertical="center"/>
      <protection locked="0"/>
    </xf>
    <xf numFmtId="0" fontId="37" fillId="41" borderId="35" xfId="0" applyFont="1" applyFill="1" applyBorder="1" applyAlignment="1" applyProtection="1">
      <alignment horizontal="center" vertical="center"/>
      <protection locked="0"/>
    </xf>
    <xf numFmtId="0" fontId="42" fillId="41" borderId="44" xfId="0" applyFont="1" applyFill="1" applyBorder="1" applyAlignment="1" applyProtection="1">
      <alignment horizontal="left" vertical="center"/>
      <protection locked="0"/>
    </xf>
    <xf numFmtId="0" fontId="37" fillId="18" borderId="35" xfId="0" applyFont="1" applyFill="1" applyBorder="1" applyAlignment="1" applyProtection="1">
      <alignment horizontal="left" vertical="center"/>
      <protection locked="0"/>
    </xf>
    <xf numFmtId="0" fontId="37" fillId="18" borderId="118" xfId="0" applyFont="1" applyFill="1" applyBorder="1" applyAlignment="1" applyProtection="1">
      <alignment horizontal="left" vertical="center"/>
      <protection locked="0"/>
    </xf>
    <xf numFmtId="49" fontId="37" fillId="41" borderId="20" xfId="0" applyNumberFormat="1" applyFont="1" applyFill="1" applyBorder="1" applyAlignment="1" applyProtection="1">
      <alignment horizontal="center" vertical="center"/>
      <protection locked="0"/>
    </xf>
    <xf numFmtId="49" fontId="37" fillId="41" borderId="0" xfId="0" applyNumberFormat="1" applyFont="1" applyFill="1" applyBorder="1" applyAlignment="1" applyProtection="1">
      <alignment horizontal="center" vertical="center"/>
      <protection locked="0"/>
    </xf>
    <xf numFmtId="49" fontId="37" fillId="41" borderId="118" xfId="0" applyNumberFormat="1" applyFont="1" applyFill="1" applyBorder="1" applyAlignment="1" applyProtection="1">
      <alignment horizontal="center" vertical="center"/>
      <protection locked="0"/>
    </xf>
    <xf numFmtId="49" fontId="87" fillId="38" borderId="125" xfId="183" applyNumberFormat="1" applyFont="1" applyFill="1" applyBorder="1" applyAlignment="1" applyProtection="1">
      <alignment horizontal="center" vertical="center"/>
      <protection locked="0"/>
    </xf>
    <xf numFmtId="0" fontId="37" fillId="18" borderId="20" xfId="0" applyFont="1" applyFill="1" applyBorder="1" applyAlignment="1" applyProtection="1">
      <alignment horizontal="center" vertical="center"/>
      <protection locked="0"/>
    </xf>
    <xf numFmtId="49" fontId="37" fillId="18" borderId="35" xfId="0" applyNumberFormat="1" applyFont="1" applyFill="1" applyBorder="1" applyAlignment="1" applyProtection="1">
      <alignment horizontal="center" vertical="center"/>
      <protection locked="0"/>
    </xf>
    <xf numFmtId="49" fontId="37" fillId="18" borderId="74" xfId="0" applyNumberFormat="1" applyFont="1" applyFill="1" applyBorder="1" applyAlignment="1" applyProtection="1">
      <alignment horizontal="center" vertical="center"/>
      <protection locked="0"/>
    </xf>
    <xf numFmtId="49" fontId="101" fillId="38" borderId="123" xfId="183" quotePrefix="1" applyNumberFormat="1" applyFont="1" applyFill="1" applyBorder="1" applyAlignment="1" applyProtection="1">
      <alignment horizontal="center" vertical="center"/>
      <protection locked="0"/>
    </xf>
    <xf numFmtId="49" fontId="101" fillId="38" borderId="0" xfId="183" quotePrefix="1" applyNumberFormat="1" applyFont="1" applyFill="1" applyBorder="1" applyAlignment="1" applyProtection="1">
      <alignment horizontal="center" vertical="center"/>
      <protection locked="0"/>
    </xf>
    <xf numFmtId="49" fontId="101" fillId="38" borderId="133" xfId="183" quotePrefix="1" applyNumberFormat="1" applyFont="1" applyFill="1" applyBorder="1" applyAlignment="1" applyProtection="1">
      <alignment horizontal="center" vertical="center"/>
      <protection locked="0"/>
    </xf>
    <xf numFmtId="49" fontId="100" fillId="38" borderId="119" xfId="183" applyNumberFormat="1" applyFont="1" applyFill="1" applyBorder="1" applyAlignment="1" applyProtection="1">
      <alignment horizontal="center" vertical="center"/>
      <protection locked="0"/>
    </xf>
    <xf numFmtId="49" fontId="100" fillId="38" borderId="120" xfId="183" applyNumberFormat="1" applyFont="1" applyFill="1" applyBorder="1" applyAlignment="1" applyProtection="1">
      <alignment horizontal="center" vertical="center"/>
      <protection locked="0"/>
    </xf>
    <xf numFmtId="49" fontId="100" fillId="38" borderId="115" xfId="183" applyNumberFormat="1" applyFont="1" applyFill="1" applyBorder="1" applyAlignment="1" applyProtection="1">
      <alignment horizontal="center" vertical="center"/>
      <protection locked="0"/>
    </xf>
    <xf numFmtId="0" fontId="42" fillId="25" borderId="121" xfId="0" applyFont="1" applyFill="1" applyBorder="1" applyAlignment="1" applyProtection="1">
      <alignment horizontal="center" vertical="center"/>
      <protection locked="0"/>
    </xf>
    <xf numFmtId="0" fontId="42" fillId="25" borderId="125" xfId="0" applyFont="1" applyFill="1" applyBorder="1" applyAlignment="1" applyProtection="1">
      <alignment horizontal="center" vertical="center"/>
      <protection locked="0"/>
    </xf>
    <xf numFmtId="0" fontId="42" fillId="25" borderId="117" xfId="0" applyFont="1" applyFill="1" applyBorder="1" applyAlignment="1" applyProtection="1">
      <alignment horizontal="center" vertical="center"/>
      <protection locked="0"/>
    </xf>
    <xf numFmtId="0" fontId="37" fillId="18" borderId="116" xfId="0" applyFont="1" applyFill="1" applyBorder="1" applyAlignment="1" applyProtection="1">
      <alignment horizontal="center" vertical="center"/>
      <protection locked="0"/>
    </xf>
    <xf numFmtId="49" fontId="112" fillId="0" borderId="119" xfId="0" applyNumberFormat="1" applyFont="1" applyFill="1" applyBorder="1" applyAlignment="1" applyProtection="1">
      <alignment horizontal="center" vertical="center" wrapText="1"/>
      <protection locked="0"/>
    </xf>
    <xf numFmtId="49" fontId="112" fillId="0" borderId="120" xfId="0" applyNumberFormat="1" applyFont="1" applyFill="1" applyBorder="1" applyAlignment="1" applyProtection="1">
      <alignment horizontal="center" vertical="center" wrapText="1"/>
      <protection locked="0"/>
    </xf>
    <xf numFmtId="49" fontId="112" fillId="0" borderId="135" xfId="0" applyNumberFormat="1" applyFont="1" applyFill="1" applyBorder="1" applyAlignment="1" applyProtection="1">
      <alignment horizontal="center" vertical="center" wrapText="1"/>
      <protection locked="0"/>
    </xf>
    <xf numFmtId="49" fontId="112" fillId="0" borderId="123" xfId="0" applyNumberFormat="1" applyFont="1" applyFill="1" applyBorder="1" applyAlignment="1" applyProtection="1">
      <alignment horizontal="center" vertical="center" wrapText="1"/>
      <protection locked="0"/>
    </xf>
    <xf numFmtId="49" fontId="112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12" fillId="0" borderId="138" xfId="0" applyNumberFormat="1" applyFont="1" applyFill="1" applyBorder="1" applyAlignment="1" applyProtection="1">
      <alignment horizontal="center" vertical="center" wrapText="1"/>
      <protection locked="0"/>
    </xf>
    <xf numFmtId="49" fontId="112" fillId="0" borderId="122" xfId="0" applyNumberFormat="1" applyFont="1" applyFill="1" applyBorder="1" applyAlignment="1" applyProtection="1">
      <alignment horizontal="center" vertical="center" wrapText="1"/>
      <protection locked="0"/>
    </xf>
    <xf numFmtId="49" fontId="112" fillId="0" borderId="50" xfId="0" applyNumberFormat="1" applyFont="1" applyFill="1" applyBorder="1" applyAlignment="1" applyProtection="1">
      <alignment horizontal="center" vertical="center" wrapText="1"/>
      <protection locked="0"/>
    </xf>
    <xf numFmtId="49" fontId="112" fillId="0" borderId="91" xfId="0" applyNumberFormat="1" applyFont="1" applyFill="1" applyBorder="1" applyAlignment="1" applyProtection="1">
      <alignment horizontal="center" vertical="center" wrapText="1"/>
      <protection locked="0"/>
    </xf>
    <xf numFmtId="0" fontId="95" fillId="18" borderId="135" xfId="0" applyFont="1" applyFill="1" applyBorder="1" applyAlignment="1" applyProtection="1">
      <alignment horizontal="left" vertical="center"/>
      <protection locked="0"/>
    </xf>
    <xf numFmtId="0" fontId="95" fillId="18" borderId="123" xfId="0" applyFont="1" applyFill="1" applyBorder="1" applyAlignment="1" applyProtection="1">
      <alignment horizontal="left" vertical="center"/>
      <protection locked="0"/>
    </xf>
    <xf numFmtId="0" fontId="95" fillId="18" borderId="0" xfId="0" applyFont="1" applyFill="1" applyBorder="1" applyAlignment="1" applyProtection="1">
      <alignment horizontal="left" vertical="center"/>
      <protection locked="0"/>
    </xf>
    <xf numFmtId="0" fontId="95" fillId="18" borderId="136" xfId="0" applyFont="1" applyFill="1" applyBorder="1" applyAlignment="1" applyProtection="1">
      <alignment horizontal="left" vertical="center"/>
      <protection locked="0"/>
    </xf>
    <xf numFmtId="0" fontId="95" fillId="18" borderId="122" xfId="0" applyFont="1" applyFill="1" applyBorder="1" applyAlignment="1" applyProtection="1">
      <alignment horizontal="left" vertical="center"/>
      <protection locked="0"/>
    </xf>
    <xf numFmtId="0" fontId="95" fillId="18" borderId="50" xfId="0" applyFont="1" applyFill="1" applyBorder="1" applyAlignment="1" applyProtection="1">
      <alignment horizontal="left" vertical="center"/>
      <protection locked="0"/>
    </xf>
    <xf numFmtId="0" fontId="95" fillId="18" borderId="91" xfId="0" applyFont="1" applyFill="1" applyBorder="1" applyAlignment="1" applyProtection="1">
      <alignment horizontal="left" vertical="center"/>
      <protection locked="0"/>
    </xf>
    <xf numFmtId="0" fontId="37" fillId="18" borderId="119" xfId="0" applyFont="1" applyFill="1" applyBorder="1" applyAlignment="1" applyProtection="1">
      <alignment horizontal="center" vertical="center"/>
      <protection locked="0"/>
    </xf>
    <xf numFmtId="0" fontId="37" fillId="18" borderId="115" xfId="0" applyFont="1" applyFill="1" applyBorder="1" applyAlignment="1" applyProtection="1">
      <alignment horizontal="center" vertical="center"/>
      <protection locked="0"/>
    </xf>
    <xf numFmtId="0" fontId="37" fillId="18" borderId="122" xfId="0" applyFont="1" applyFill="1" applyBorder="1" applyAlignment="1" applyProtection="1">
      <alignment horizontal="center" vertical="center"/>
      <protection locked="0"/>
    </xf>
    <xf numFmtId="0" fontId="37" fillId="18" borderId="91" xfId="0" applyFont="1" applyFill="1" applyBorder="1" applyAlignment="1" applyProtection="1">
      <alignment horizontal="center" vertical="center"/>
      <protection locked="0"/>
    </xf>
    <xf numFmtId="49" fontId="95" fillId="33" borderId="125" xfId="0" applyNumberFormat="1" applyFont="1" applyFill="1" applyBorder="1" applyAlignment="1" applyProtection="1">
      <alignment horizontal="center" vertical="center"/>
      <protection locked="0"/>
    </xf>
    <xf numFmtId="49" fontId="37" fillId="33" borderId="126" xfId="0" quotePrefix="1" applyNumberFormat="1" applyFont="1" applyFill="1" applyBorder="1" applyAlignment="1" applyProtection="1">
      <alignment horizontal="center" vertical="center"/>
      <protection locked="0"/>
    </xf>
    <xf numFmtId="49" fontId="25" fillId="18" borderId="123" xfId="0" quotePrefix="1" applyNumberFormat="1" applyFont="1" applyFill="1" applyBorder="1" applyAlignment="1" applyProtection="1">
      <alignment horizontal="center" vertical="center" wrapText="1"/>
      <protection locked="0"/>
    </xf>
    <xf numFmtId="49" fontId="25" fillId="18" borderId="0" xfId="0" quotePrefix="1" applyNumberFormat="1" applyFont="1" applyFill="1" applyBorder="1" applyAlignment="1" applyProtection="1">
      <alignment horizontal="center" vertical="center" wrapText="1"/>
      <protection locked="0"/>
    </xf>
    <xf numFmtId="49" fontId="25" fillId="18" borderId="138" xfId="0" quotePrefix="1" applyNumberFormat="1" applyFont="1" applyFill="1" applyBorder="1" applyAlignment="1" applyProtection="1">
      <alignment horizontal="center" vertical="center" wrapText="1"/>
      <protection locked="0"/>
    </xf>
    <xf numFmtId="0" fontId="37" fillId="18" borderId="134" xfId="0" applyFont="1" applyFill="1" applyBorder="1" applyAlignment="1" applyProtection="1">
      <alignment horizontal="center" vertical="center"/>
      <protection locked="0"/>
    </xf>
    <xf numFmtId="0" fontId="36" fillId="0" borderId="46" xfId="0" applyFont="1" applyFill="1" applyBorder="1" applyAlignment="1" applyProtection="1">
      <alignment horizontal="center" vertical="center"/>
    </xf>
    <xf numFmtId="0" fontId="36" fillId="0" borderId="48" xfId="0" applyFont="1" applyFill="1" applyBorder="1" applyAlignment="1" applyProtection="1">
      <alignment horizontal="center" vertical="center"/>
    </xf>
    <xf numFmtId="0" fontId="36" fillId="0" borderId="20" xfId="0" applyFont="1" applyFill="1" applyBorder="1" applyAlignment="1" applyProtection="1">
      <alignment horizontal="center" vertical="center"/>
    </xf>
    <xf numFmtId="0" fontId="36" fillId="0" borderId="21" xfId="0" applyFont="1" applyFill="1" applyBorder="1" applyAlignment="1" applyProtection="1">
      <alignment horizontal="center" vertical="center"/>
    </xf>
    <xf numFmtId="0" fontId="36" fillId="0" borderId="49" xfId="0" applyFont="1" applyFill="1" applyBorder="1" applyAlignment="1" applyProtection="1">
      <alignment horizontal="center" vertical="center"/>
    </xf>
    <xf numFmtId="0" fontId="36" fillId="0" borderId="34" xfId="0" applyFont="1" applyFill="1" applyBorder="1" applyAlignment="1" applyProtection="1">
      <alignment horizontal="center" vertical="center"/>
    </xf>
    <xf numFmtId="49" fontId="37" fillId="18" borderId="20" xfId="0" applyNumberFormat="1" applyFont="1" applyFill="1" applyBorder="1" applyAlignment="1" applyProtection="1">
      <alignment horizontal="left" vertical="center" wrapText="1"/>
      <protection locked="0"/>
    </xf>
    <xf numFmtId="49" fontId="37" fillId="18" borderId="0" xfId="0" applyNumberFormat="1" applyFont="1" applyFill="1" applyBorder="1" applyAlignment="1" applyProtection="1">
      <alignment horizontal="left" vertical="center" wrapText="1"/>
      <protection locked="0"/>
    </xf>
    <xf numFmtId="49" fontId="37" fillId="18" borderId="21" xfId="0" applyNumberFormat="1" applyFont="1" applyFill="1" applyBorder="1" applyAlignment="1" applyProtection="1">
      <alignment horizontal="left" vertical="center" wrapText="1"/>
      <protection locked="0"/>
    </xf>
    <xf numFmtId="49" fontId="37" fillId="18" borderId="46" xfId="0" applyNumberFormat="1" applyFont="1" applyFill="1" applyBorder="1" applyAlignment="1" applyProtection="1">
      <alignment horizontal="left" vertical="center" wrapText="1"/>
      <protection locked="0"/>
    </xf>
    <xf numFmtId="49" fontId="37" fillId="18" borderId="47" xfId="0" applyNumberFormat="1" applyFont="1" applyFill="1" applyBorder="1" applyAlignment="1" applyProtection="1">
      <alignment horizontal="left" vertical="center" wrapText="1"/>
      <protection locked="0"/>
    </xf>
    <xf numFmtId="49" fontId="37" fillId="18" borderId="48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0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45" fillId="22" borderId="31" xfId="0" applyFont="1" applyFill="1" applyBorder="1" applyAlignment="1" applyProtection="1">
      <alignment horizontal="center" vertical="center"/>
    </xf>
    <xf numFmtId="14" fontId="42" fillId="0" borderId="70" xfId="0" applyNumberFormat="1" applyFont="1" applyBorder="1" applyAlignment="1" applyProtection="1">
      <alignment horizontal="center" vertical="center"/>
    </xf>
    <xf numFmtId="0" fontId="42" fillId="0" borderId="70" xfId="0" applyFont="1" applyBorder="1" applyAlignment="1" applyProtection="1">
      <alignment horizontal="center" vertical="center"/>
    </xf>
    <xf numFmtId="0" fontId="42" fillId="0" borderId="74" xfId="0" applyFont="1" applyBorder="1" applyAlignment="1" applyProtection="1">
      <alignment horizontal="center" vertical="center"/>
    </xf>
    <xf numFmtId="0" fontId="42" fillId="0" borderId="35" xfId="0" applyFont="1" applyBorder="1" applyAlignment="1" applyProtection="1">
      <alignment horizontal="center" vertical="center"/>
    </xf>
    <xf numFmtId="0" fontId="42" fillId="0" borderId="22" xfId="0" applyFont="1" applyBorder="1" applyAlignment="1">
      <alignment horizontal="center" vertical="center" wrapText="1"/>
    </xf>
    <xf numFmtId="0" fontId="42" fillId="0" borderId="99" xfId="0" applyFont="1" applyBorder="1" applyAlignment="1">
      <alignment horizontal="center" vertical="center" wrapText="1"/>
    </xf>
    <xf numFmtId="0" fontId="46" fillId="0" borderId="35" xfId="0" applyFont="1" applyFill="1" applyBorder="1" applyAlignment="1" applyProtection="1">
      <alignment horizontal="center" vertical="center"/>
    </xf>
    <xf numFmtId="0" fontId="46" fillId="0" borderId="22" xfId="0" applyFont="1" applyFill="1" applyBorder="1" applyAlignment="1" applyProtection="1">
      <alignment horizontal="center" vertical="center"/>
    </xf>
    <xf numFmtId="0" fontId="49" fillId="0" borderId="29" xfId="0" applyFont="1" applyFill="1" applyBorder="1" applyAlignment="1" applyProtection="1">
      <alignment horizontal="left" vertical="center"/>
    </xf>
    <xf numFmtId="0" fontId="49" fillId="0" borderId="64" xfId="0" applyFont="1" applyFill="1" applyBorder="1" applyAlignment="1" applyProtection="1">
      <alignment horizontal="left" vertical="center"/>
    </xf>
    <xf numFmtId="0" fontId="49" fillId="0" borderId="100" xfId="0" applyFont="1" applyFill="1" applyBorder="1" applyAlignment="1" applyProtection="1">
      <alignment horizontal="left" vertical="center"/>
    </xf>
    <xf numFmtId="0" fontId="49" fillId="0" borderId="65" xfId="0" applyFont="1" applyFill="1" applyBorder="1" applyAlignment="1" applyProtection="1">
      <alignment horizontal="left" vertical="center"/>
    </xf>
    <xf numFmtId="0" fontId="37" fillId="0" borderId="39" xfId="0" applyFont="1" applyFill="1" applyBorder="1" applyAlignment="1" applyProtection="1">
      <alignment horizontal="center" vertical="center"/>
    </xf>
    <xf numFmtId="0" fontId="37" fillId="0" borderId="37" xfId="0" applyFont="1" applyFill="1" applyBorder="1" applyAlignment="1" applyProtection="1">
      <alignment horizontal="center" vertical="center"/>
    </xf>
    <xf numFmtId="0" fontId="37" fillId="0" borderId="12" xfId="0" applyFont="1" applyFill="1" applyBorder="1" applyAlignment="1" applyProtection="1">
      <alignment horizontal="center" vertical="center"/>
    </xf>
    <xf numFmtId="49" fontId="37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78" xfId="0" applyFont="1" applyFill="1" applyBorder="1" applyAlignment="1" applyProtection="1">
      <alignment horizontal="center" vertical="center"/>
    </xf>
    <xf numFmtId="0" fontId="46" fillId="0" borderId="45" xfId="0" applyFont="1" applyFill="1" applyBorder="1" applyAlignment="1" applyProtection="1">
      <alignment horizontal="center" vertical="center"/>
    </xf>
    <xf numFmtId="49" fontId="37" fillId="18" borderId="36" xfId="0" applyNumberFormat="1" applyFont="1" applyFill="1" applyBorder="1" applyAlignment="1" applyProtection="1">
      <alignment horizontal="center" vertical="center" wrapText="1"/>
      <protection locked="0"/>
    </xf>
    <xf numFmtId="49" fontId="37" fillId="18" borderId="37" xfId="0" applyNumberFormat="1" applyFont="1" applyFill="1" applyBorder="1" applyAlignment="1" applyProtection="1">
      <alignment horizontal="center" vertical="center" wrapText="1"/>
      <protection locked="0"/>
    </xf>
    <xf numFmtId="49" fontId="37" fillId="18" borderId="38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123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126" xfId="0" applyNumberFormat="1" applyFont="1" applyFill="1" applyBorder="1" applyAlignment="1" applyProtection="1">
      <alignment horizontal="center" vertical="center" wrapText="1"/>
      <protection locked="0"/>
    </xf>
    <xf numFmtId="0" fontId="37" fillId="0" borderId="39" xfId="0" applyFont="1" applyFill="1" applyBorder="1" applyAlignment="1" applyProtection="1">
      <alignment horizontal="center" vertical="center"/>
      <protection locked="0"/>
    </xf>
    <xf numFmtId="0" fontId="37" fillId="0" borderId="37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49" fontId="46" fillId="0" borderId="35" xfId="0" applyNumberFormat="1" applyFont="1" applyFill="1" applyBorder="1" applyAlignment="1" applyProtection="1">
      <alignment horizontal="center" vertical="center"/>
    </xf>
    <xf numFmtId="49" fontId="46" fillId="0" borderId="22" xfId="0" applyNumberFormat="1" applyFont="1" applyFill="1" applyBorder="1" applyAlignment="1" applyProtection="1">
      <alignment horizontal="center" vertical="center"/>
    </xf>
    <xf numFmtId="0" fontId="37" fillId="0" borderId="36" xfId="0" applyFont="1" applyFill="1" applyBorder="1" applyAlignment="1" applyProtection="1">
      <alignment horizontal="center" vertical="center"/>
    </xf>
    <xf numFmtId="49" fontId="37" fillId="0" borderId="124" xfId="0" applyNumberFormat="1" applyFont="1" applyFill="1" applyBorder="1" applyAlignment="1" applyProtection="1">
      <alignment horizontal="center" vertical="center" wrapText="1"/>
      <protection locked="0"/>
    </xf>
    <xf numFmtId="0" fontId="37" fillId="0" borderId="84" xfId="0" applyFont="1" applyFill="1" applyBorder="1" applyAlignment="1" applyProtection="1">
      <alignment horizontal="center" vertical="center"/>
    </xf>
    <xf numFmtId="0" fontId="37" fillId="0" borderId="85" xfId="0" applyFont="1" applyFill="1" applyBorder="1" applyAlignment="1" applyProtection="1">
      <alignment horizontal="center" vertical="center"/>
    </xf>
    <xf numFmtId="0" fontId="37" fillId="0" borderId="86" xfId="0" applyFont="1" applyFill="1" applyBorder="1" applyAlignment="1" applyProtection="1">
      <alignment horizontal="center" vertical="center"/>
    </xf>
    <xf numFmtId="49" fontId="37" fillId="0" borderId="84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85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87" xfId="0" applyNumberFormat="1" applyFont="1" applyFill="1" applyBorder="1" applyAlignment="1" applyProtection="1">
      <alignment horizontal="center" vertical="center" wrapText="1"/>
      <protection locked="0"/>
    </xf>
    <xf numFmtId="0" fontId="37" fillId="0" borderId="80" xfId="0" applyFont="1" applyFill="1" applyBorder="1" applyAlignment="1" applyProtection="1">
      <alignment horizontal="center" vertical="center"/>
    </xf>
    <xf numFmtId="0" fontId="37" fillId="0" borderId="81" xfId="0" applyFont="1" applyFill="1" applyBorder="1" applyAlignment="1" applyProtection="1">
      <alignment horizontal="center" vertical="center"/>
    </xf>
    <xf numFmtId="0" fontId="37" fillId="0" borderId="89" xfId="0" applyFont="1" applyFill="1" applyBorder="1" applyAlignment="1" applyProtection="1">
      <alignment horizontal="center" vertical="center"/>
    </xf>
    <xf numFmtId="49" fontId="42" fillId="0" borderId="80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81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82" xfId="0" applyNumberFormat="1" applyFont="1" applyFill="1" applyBorder="1" applyAlignment="1" applyProtection="1">
      <alignment horizontal="center" vertical="center" wrapText="1"/>
      <protection locked="0"/>
    </xf>
    <xf numFmtId="49" fontId="37" fillId="18" borderId="123" xfId="0" applyNumberFormat="1" applyFont="1" applyFill="1" applyBorder="1" applyAlignment="1" applyProtection="1">
      <alignment horizontal="center" vertical="center" wrapText="1"/>
      <protection locked="0"/>
    </xf>
    <xf numFmtId="49" fontId="37" fillId="18" borderId="0" xfId="0" applyNumberFormat="1" applyFont="1" applyFill="1" applyBorder="1" applyAlignment="1" applyProtection="1">
      <alignment horizontal="center" vertical="center" wrapText="1"/>
      <protection locked="0"/>
    </xf>
    <xf numFmtId="49" fontId="37" fillId="18" borderId="126" xfId="0" applyNumberFormat="1" applyFont="1" applyFill="1" applyBorder="1" applyAlignment="1" applyProtection="1">
      <alignment horizontal="center" vertical="center" wrapText="1"/>
      <protection locked="0"/>
    </xf>
    <xf numFmtId="0" fontId="37" fillId="0" borderId="36" xfId="0" applyFont="1" applyFill="1" applyBorder="1" applyAlignment="1" applyProtection="1">
      <alignment horizontal="center" vertical="center"/>
      <protection locked="0"/>
    </xf>
    <xf numFmtId="49" fontId="42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42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37" fillId="18" borderId="49" xfId="0" applyNumberFormat="1" applyFont="1" applyFill="1" applyBorder="1" applyAlignment="1" applyProtection="1">
      <alignment horizontal="left" vertical="center" wrapText="1"/>
      <protection locked="0"/>
    </xf>
    <xf numFmtId="49" fontId="37" fillId="18" borderId="50" xfId="0" applyNumberFormat="1" applyFont="1" applyFill="1" applyBorder="1" applyAlignment="1" applyProtection="1">
      <alignment horizontal="left" vertical="center" wrapText="1"/>
      <protection locked="0"/>
    </xf>
    <xf numFmtId="49" fontId="37" fillId="18" borderId="34" xfId="0" applyNumberFormat="1" applyFont="1" applyFill="1" applyBorder="1" applyAlignment="1" applyProtection="1">
      <alignment horizontal="left" vertical="center" wrapText="1"/>
      <protection locked="0"/>
    </xf>
    <xf numFmtId="0" fontId="45" fillId="22" borderId="10" xfId="0" quotePrefix="1" applyFont="1" applyFill="1" applyBorder="1" applyAlignment="1" applyProtection="1">
      <alignment horizontal="center" vertical="center"/>
    </xf>
    <xf numFmtId="0" fontId="45" fillId="22" borderId="11" xfId="0" quotePrefix="1" applyFont="1" applyFill="1" applyBorder="1" applyAlignment="1" applyProtection="1">
      <alignment horizontal="center" vertical="center"/>
    </xf>
    <xf numFmtId="0" fontId="45" fillId="22" borderId="16" xfId="0" quotePrefix="1" applyFont="1" applyFill="1" applyBorder="1" applyAlignment="1" applyProtection="1">
      <alignment horizontal="center" vertical="center"/>
    </xf>
    <xf numFmtId="14" fontId="42" fillId="0" borderId="18" xfId="0" applyNumberFormat="1" applyFont="1" applyFill="1" applyBorder="1" applyAlignment="1" applyProtection="1">
      <alignment horizontal="center" vertical="center"/>
    </xf>
    <xf numFmtId="0" fontId="42" fillId="0" borderId="18" xfId="0" applyFont="1" applyFill="1" applyBorder="1" applyAlignment="1" applyProtection="1">
      <alignment horizontal="center" vertical="center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0" fontId="42" fillId="0" borderId="18" xfId="0" applyFont="1" applyBorder="1" applyAlignment="1">
      <alignment horizontal="center" vertical="center" wrapText="1"/>
    </xf>
    <xf numFmtId="0" fontId="91" fillId="21" borderId="17" xfId="0" applyFont="1" applyFill="1" applyBorder="1" applyAlignment="1" applyProtection="1">
      <alignment horizontal="left" vertical="center"/>
      <protection locked="0"/>
    </xf>
    <xf numFmtId="0" fontId="91" fillId="21" borderId="0" xfId="0" applyFont="1" applyFill="1" applyBorder="1" applyAlignment="1" applyProtection="1">
      <alignment horizontal="left" vertical="center"/>
      <protection locked="0"/>
    </xf>
    <xf numFmtId="0" fontId="91" fillId="21" borderId="24" xfId="0" applyFont="1" applyFill="1" applyBorder="1" applyAlignment="1" applyProtection="1">
      <alignment horizontal="left" vertical="center"/>
      <protection locked="0"/>
    </xf>
    <xf numFmtId="0" fontId="42" fillId="0" borderId="58" xfId="0" applyFont="1" applyFill="1" applyBorder="1" applyAlignment="1" applyProtection="1">
      <alignment horizontal="center" vertical="center" wrapText="1"/>
    </xf>
    <xf numFmtId="0" fontId="42" fillId="0" borderId="52" xfId="0" applyFont="1" applyFill="1" applyBorder="1" applyAlignment="1" applyProtection="1">
      <alignment horizontal="center" vertical="center" wrapText="1"/>
    </xf>
    <xf numFmtId="0" fontId="42" fillId="0" borderId="33" xfId="0" applyFont="1" applyFill="1" applyBorder="1" applyAlignment="1" applyProtection="1">
      <alignment horizontal="center" vertical="center" wrapText="1"/>
    </xf>
    <xf numFmtId="0" fontId="45" fillId="22" borderId="0" xfId="0" applyFont="1" applyFill="1" applyBorder="1" applyAlignment="1" applyProtection="1">
      <alignment horizontal="center" vertical="center"/>
    </xf>
    <xf numFmtId="0" fontId="45" fillId="22" borderId="13" xfId="0" applyFont="1" applyFill="1" applyBorder="1" applyAlignment="1" applyProtection="1">
      <alignment horizontal="center" vertical="center"/>
    </xf>
    <xf numFmtId="0" fontId="40" fillId="0" borderId="62" xfId="0" applyFont="1" applyFill="1" applyBorder="1" applyAlignment="1" applyProtection="1">
      <alignment horizontal="center" vertical="center" wrapText="1"/>
    </xf>
    <xf numFmtId="0" fontId="40" fillId="0" borderId="63" xfId="0" applyFont="1" applyFill="1" applyBorder="1" applyAlignment="1" applyProtection="1">
      <alignment horizontal="center" vertical="center" wrapText="1"/>
    </xf>
    <xf numFmtId="0" fontId="37" fillId="6" borderId="19" xfId="0" applyFont="1" applyFill="1" applyBorder="1" applyAlignment="1" applyProtection="1">
      <alignment horizontal="center" vertical="center"/>
    </xf>
    <xf numFmtId="0" fontId="37" fillId="6" borderId="52" xfId="0" applyFont="1" applyFill="1" applyBorder="1" applyAlignment="1" applyProtection="1">
      <alignment horizontal="center" vertical="center"/>
    </xf>
    <xf numFmtId="0" fontId="37" fillId="6" borderId="56" xfId="0" applyFont="1" applyFill="1" applyBorder="1" applyAlignment="1" applyProtection="1">
      <alignment horizontal="center" vertical="center"/>
    </xf>
    <xf numFmtId="0" fontId="42" fillId="0" borderId="30" xfId="0" applyFont="1" applyFill="1" applyBorder="1" applyAlignment="1" applyProtection="1">
      <alignment horizontal="center" vertical="center" wrapText="1"/>
    </xf>
    <xf numFmtId="0" fontId="42" fillId="0" borderId="31" xfId="0" applyFont="1" applyFill="1" applyBorder="1" applyAlignment="1" applyProtection="1">
      <alignment horizontal="center" vertical="center" wrapText="1"/>
    </xf>
    <xf numFmtId="0" fontId="37" fillId="6" borderId="33" xfId="0" applyFont="1" applyFill="1" applyBorder="1" applyAlignment="1" applyProtection="1">
      <alignment horizontal="center" vertical="center"/>
    </xf>
    <xf numFmtId="0" fontId="42" fillId="0" borderId="58" xfId="0" applyFont="1" applyFill="1" applyBorder="1" applyAlignment="1" applyProtection="1">
      <alignment horizontal="center" vertical="center"/>
    </xf>
    <xf numFmtId="0" fontId="42" fillId="0" borderId="52" xfId="0" applyFont="1" applyFill="1" applyBorder="1" applyAlignment="1" applyProtection="1">
      <alignment horizontal="center" vertical="center"/>
    </xf>
    <xf numFmtId="0" fontId="42" fillId="0" borderId="56" xfId="0" applyFont="1" applyFill="1" applyBorder="1" applyAlignment="1" applyProtection="1">
      <alignment horizontal="center" vertical="center"/>
    </xf>
    <xf numFmtId="0" fontId="46" fillId="11" borderId="53" xfId="0" applyFont="1" applyFill="1" applyBorder="1" applyAlignment="1" applyProtection="1">
      <alignment horizontal="center" vertical="center"/>
    </xf>
    <xf numFmtId="0" fontId="46" fillId="11" borderId="54" xfId="0" applyFont="1" applyFill="1" applyBorder="1" applyAlignment="1" applyProtection="1">
      <alignment horizontal="center" vertical="center"/>
    </xf>
    <xf numFmtId="0" fontId="46" fillId="11" borderId="55" xfId="0" applyFont="1" applyFill="1" applyBorder="1" applyAlignment="1" applyProtection="1">
      <alignment horizontal="center" vertical="center"/>
    </xf>
    <xf numFmtId="0" fontId="46" fillId="11" borderId="30" xfId="0" applyFont="1" applyFill="1" applyBorder="1" applyAlignment="1" applyProtection="1">
      <alignment horizontal="center" vertical="center"/>
    </xf>
    <xf numFmtId="0" fontId="46" fillId="11" borderId="57" xfId="0" applyFont="1" applyFill="1" applyBorder="1" applyAlignment="1" applyProtection="1">
      <alignment horizontal="center" vertical="center"/>
    </xf>
    <xf numFmtId="0" fontId="46" fillId="11" borderId="59" xfId="0" applyFont="1" applyFill="1" applyBorder="1" applyAlignment="1" applyProtection="1">
      <alignment horizontal="center" vertical="center"/>
    </xf>
    <xf numFmtId="0" fontId="36" fillId="11" borderId="31" xfId="0" applyFont="1" applyFill="1" applyBorder="1" applyAlignment="1" applyProtection="1">
      <alignment horizontal="center" vertical="center"/>
    </xf>
    <xf numFmtId="0" fontId="36" fillId="11" borderId="58" xfId="0" applyFont="1" applyFill="1" applyBorder="1" applyAlignment="1" applyProtection="1">
      <alignment horizontal="center" vertical="center"/>
    </xf>
    <xf numFmtId="14" fontId="37" fillId="0" borderId="40" xfId="0" applyNumberFormat="1" applyFont="1" applyFill="1" applyBorder="1" applyAlignment="1" applyProtection="1">
      <alignment horizontal="center" vertical="center"/>
    </xf>
    <xf numFmtId="14" fontId="37" fillId="0" borderId="42" xfId="0" applyNumberFormat="1" applyFont="1" applyFill="1" applyBorder="1" applyAlignment="1" applyProtection="1">
      <alignment horizontal="center" vertical="center"/>
    </xf>
    <xf numFmtId="14" fontId="37" fillId="0" borderId="12" xfId="0" applyNumberFormat="1" applyFont="1" applyFill="1" applyBorder="1" applyAlignment="1" applyProtection="1">
      <alignment horizontal="center" vertical="center"/>
    </xf>
    <xf numFmtId="0" fontId="37" fillId="0" borderId="60" xfId="0" applyFont="1" applyFill="1" applyBorder="1" applyAlignment="1" applyProtection="1">
      <alignment horizontal="center" vertical="center"/>
    </xf>
    <xf numFmtId="0" fontId="37" fillId="0" borderId="26" xfId="0" applyFont="1" applyFill="1" applyBorder="1" applyAlignment="1" applyProtection="1">
      <alignment horizontal="center" vertical="center"/>
    </xf>
    <xf numFmtId="0" fontId="37" fillId="0" borderId="61" xfId="0" applyFont="1" applyFill="1" applyBorder="1" applyAlignment="1" applyProtection="1">
      <alignment horizontal="center" vertical="center"/>
    </xf>
    <xf numFmtId="0" fontId="67" fillId="0" borderId="13" xfId="0" applyFont="1" applyFill="1" applyBorder="1" applyAlignment="1" applyProtection="1">
      <alignment horizontal="left" vertical="center"/>
    </xf>
    <xf numFmtId="0" fontId="67" fillId="0" borderId="43" xfId="0" applyFont="1" applyFill="1" applyBorder="1" applyAlignment="1" applyProtection="1">
      <alignment horizontal="left" vertical="center"/>
    </xf>
    <xf numFmtId="0" fontId="67" fillId="0" borderId="41" xfId="0" applyFont="1" applyFill="1" applyBorder="1" applyAlignment="1" applyProtection="1">
      <alignment horizontal="left" vertical="center"/>
    </xf>
    <xf numFmtId="14" fontId="37" fillId="20" borderId="40" xfId="0" applyNumberFormat="1" applyFont="1" applyFill="1" applyBorder="1" applyAlignment="1" applyProtection="1">
      <alignment horizontal="center" vertical="center"/>
    </xf>
    <xf numFmtId="14" fontId="37" fillId="20" borderId="42" xfId="0" applyNumberFormat="1" applyFont="1" applyFill="1" applyBorder="1" applyAlignment="1" applyProtection="1">
      <alignment horizontal="center" vertical="center"/>
    </xf>
    <xf numFmtId="14" fontId="37" fillId="20" borderId="12" xfId="0" applyNumberFormat="1" applyFont="1" applyFill="1" applyBorder="1" applyAlignment="1" applyProtection="1">
      <alignment horizontal="center" vertical="center"/>
    </xf>
    <xf numFmtId="0" fontId="37" fillId="20" borderId="60" xfId="0" applyFont="1" applyFill="1" applyBorder="1" applyAlignment="1" applyProtection="1">
      <alignment horizontal="center" vertical="center"/>
    </xf>
    <xf numFmtId="0" fontId="37" fillId="20" borderId="26" xfId="0" applyFont="1" applyFill="1" applyBorder="1" applyAlignment="1" applyProtection="1">
      <alignment horizontal="center" vertical="center"/>
    </xf>
    <xf numFmtId="0" fontId="37" fillId="20" borderId="61" xfId="0" applyFont="1" applyFill="1" applyBorder="1" applyAlignment="1" applyProtection="1">
      <alignment horizontal="center" vertical="center"/>
    </xf>
    <xf numFmtId="0" fontId="68" fillId="20" borderId="0" xfId="0" applyFont="1" applyFill="1" applyBorder="1" applyAlignment="1" applyProtection="1">
      <alignment horizontal="center" vertical="center"/>
    </xf>
    <xf numFmtId="0" fontId="65" fillId="20" borderId="0" xfId="0" applyFont="1" applyFill="1" applyBorder="1" applyAlignment="1" applyProtection="1">
      <alignment horizontal="center" vertical="center"/>
    </xf>
    <xf numFmtId="0" fontId="65" fillId="20" borderId="24" xfId="0" applyFont="1" applyFill="1" applyBorder="1" applyAlignment="1" applyProtection="1">
      <alignment horizontal="center" vertical="center"/>
    </xf>
    <xf numFmtId="0" fontId="71" fillId="0" borderId="13" xfId="0" applyFont="1" applyFill="1" applyBorder="1" applyAlignment="1" applyProtection="1">
      <alignment horizontal="left" vertical="center"/>
    </xf>
    <xf numFmtId="0" fontId="71" fillId="0" borderId="43" xfId="0" applyFont="1" applyFill="1" applyBorder="1" applyAlignment="1" applyProtection="1">
      <alignment horizontal="left" vertical="center"/>
    </xf>
    <xf numFmtId="0" fontId="71" fillId="0" borderId="41" xfId="0" applyFont="1" applyFill="1" applyBorder="1" applyAlignment="1" applyProtection="1">
      <alignment horizontal="left" vertical="center"/>
    </xf>
    <xf numFmtId="0" fontId="133" fillId="36" borderId="13" xfId="244" applyFont="1" applyFill="1" applyBorder="1" applyAlignment="1" applyProtection="1">
      <alignment horizontal="left"/>
    </xf>
    <xf numFmtId="0" fontId="133" fillId="36" borderId="43" xfId="244" applyFont="1" applyFill="1" applyBorder="1" applyAlignment="1" applyProtection="1">
      <alignment horizontal="left"/>
    </xf>
    <xf numFmtId="0" fontId="133" fillId="36" borderId="41" xfId="244" applyFont="1" applyFill="1" applyBorder="1" applyAlignment="1" applyProtection="1">
      <alignment horizontal="left"/>
    </xf>
    <xf numFmtId="14" fontId="133" fillId="32" borderId="0" xfId="0" applyNumberFormat="1" applyFont="1" applyFill="1" applyAlignment="1" applyProtection="1">
      <alignment horizontal="center" vertical="center"/>
    </xf>
    <xf numFmtId="14" fontId="133" fillId="32" borderId="0" xfId="0" applyNumberFormat="1" applyFont="1" applyFill="1" applyBorder="1" applyAlignment="1" applyProtection="1">
      <alignment horizontal="center" vertical="center"/>
    </xf>
    <xf numFmtId="0" fontId="133" fillId="32" borderId="123" xfId="0" applyFont="1" applyFill="1" applyBorder="1" applyAlignment="1" applyProtection="1">
      <alignment horizontal="center" vertical="center"/>
    </xf>
    <xf numFmtId="0" fontId="133" fillId="32" borderId="0" xfId="0" applyFont="1" applyFill="1" applyBorder="1" applyAlignment="1" applyProtection="1">
      <alignment horizontal="center" vertical="center"/>
    </xf>
    <xf numFmtId="0" fontId="133" fillId="32" borderId="138" xfId="0" applyFont="1" applyFill="1" applyBorder="1" applyAlignment="1" applyProtection="1">
      <alignment horizontal="center" vertical="center"/>
    </xf>
    <xf numFmtId="0" fontId="136" fillId="0" borderId="0" xfId="0" applyFont="1" applyBorder="1" applyAlignment="1">
      <alignment horizontal="center" vertical="center"/>
    </xf>
    <xf numFmtId="0" fontId="133" fillId="36" borderId="0" xfId="244" quotePrefix="1" applyFont="1" applyFill="1" applyBorder="1" applyAlignment="1" applyProtection="1">
      <alignment horizontal="left"/>
    </xf>
    <xf numFmtId="0" fontId="133" fillId="36" borderId="24" xfId="244" quotePrefix="1" applyFont="1" applyFill="1" applyBorder="1" applyAlignment="1" applyProtection="1">
      <alignment horizontal="left"/>
    </xf>
    <xf numFmtId="0" fontId="133" fillId="18" borderId="123" xfId="0" applyFont="1" applyFill="1" applyBorder="1" applyAlignment="1" applyProtection="1">
      <alignment horizontal="left" wrapText="1"/>
    </xf>
    <xf numFmtId="0" fontId="133" fillId="18" borderId="0" xfId="0" applyFont="1" applyFill="1" applyAlignment="1" applyProtection="1">
      <alignment horizontal="left" wrapText="1"/>
    </xf>
    <xf numFmtId="0" fontId="133" fillId="0" borderId="123" xfId="0" applyFont="1" applyBorder="1" applyAlignment="1" applyProtection="1">
      <alignment horizontal="left" vertical="center" wrapText="1"/>
    </xf>
    <xf numFmtId="0" fontId="133" fillId="0" borderId="0" xfId="0" applyFont="1" applyAlignment="1" applyProtection="1">
      <alignment horizontal="left" vertical="center" wrapText="1"/>
    </xf>
    <xf numFmtId="0" fontId="137" fillId="0" borderId="0" xfId="0" applyFont="1" applyAlignment="1" applyProtection="1">
      <alignment horizontal="left" vertical="top" wrapText="1"/>
    </xf>
    <xf numFmtId="0" fontId="108" fillId="0" borderId="0" xfId="0" applyFont="1" applyAlignment="1" applyProtection="1">
      <alignment horizontal="left" vertical="top" wrapText="1"/>
    </xf>
    <xf numFmtId="14" fontId="40" fillId="45" borderId="0" xfId="0" applyNumberFormat="1" applyFont="1" applyFill="1" applyAlignment="1" applyProtection="1">
      <alignment horizontal="center" vertical="center"/>
    </xf>
    <xf numFmtId="14" fontId="40" fillId="45" borderId="136" xfId="0" applyNumberFormat="1" applyFont="1" applyFill="1" applyBorder="1" applyAlignment="1" applyProtection="1">
      <alignment horizontal="center" vertical="center"/>
    </xf>
    <xf numFmtId="0" fontId="47" fillId="0" borderId="0" xfId="0" quotePrefix="1" applyFont="1" applyFill="1" applyBorder="1" applyAlignment="1" applyProtection="1">
      <alignment horizontal="left" vertical="center"/>
    </xf>
    <xf numFmtId="0" fontId="47" fillId="0" borderId="24" xfId="0" quotePrefix="1" applyFont="1" applyFill="1" applyBorder="1" applyAlignment="1" applyProtection="1">
      <alignment horizontal="left" vertical="center"/>
    </xf>
    <xf numFmtId="0" fontId="39" fillId="36" borderId="13" xfId="0" applyFont="1" applyFill="1" applyBorder="1" applyAlignment="1" applyProtection="1">
      <alignment horizontal="left"/>
    </xf>
    <xf numFmtId="0" fontId="39" fillId="36" borderId="43" xfId="0" applyFont="1" applyFill="1" applyBorder="1" applyAlignment="1" applyProtection="1">
      <alignment horizontal="left"/>
    </xf>
    <xf numFmtId="0" fontId="39" fillId="36" borderId="41" xfId="0" applyFont="1" applyFill="1" applyBorder="1" applyAlignment="1" applyProtection="1">
      <alignment horizontal="left"/>
    </xf>
    <xf numFmtId="0" fontId="39" fillId="36" borderId="13" xfId="0" quotePrefix="1" applyFont="1" applyFill="1" applyBorder="1" applyAlignment="1" applyProtection="1">
      <alignment horizontal="left"/>
    </xf>
    <xf numFmtId="0" fontId="47" fillId="0" borderId="0" xfId="0" quotePrefix="1" applyFont="1" applyFill="1" applyBorder="1" applyAlignment="1" applyProtection="1">
      <alignment horizontal="left" vertical="top"/>
    </xf>
    <xf numFmtId="0" fontId="47" fillId="0" borderId="0" xfId="0" applyFont="1" applyFill="1" applyBorder="1" applyAlignment="1" applyProtection="1">
      <alignment horizontal="left" vertical="top"/>
    </xf>
    <xf numFmtId="0" fontId="47" fillId="0" borderId="24" xfId="0" applyFont="1" applyFill="1" applyBorder="1" applyAlignment="1" applyProtection="1">
      <alignment horizontal="left" vertical="top"/>
    </xf>
    <xf numFmtId="0" fontId="106" fillId="0" borderId="0" xfId="0" quotePrefix="1" applyFont="1" applyFill="1" applyBorder="1" applyAlignment="1" applyProtection="1">
      <alignment horizontal="left" vertical="top"/>
    </xf>
    <xf numFmtId="0" fontId="106" fillId="0" borderId="0" xfId="0" applyFont="1" applyFill="1" applyBorder="1" applyAlignment="1" applyProtection="1">
      <alignment horizontal="left" vertical="top"/>
    </xf>
    <xf numFmtId="0" fontId="106" fillId="0" borderId="24" xfId="0" applyFont="1" applyFill="1" applyBorder="1" applyAlignment="1" applyProtection="1">
      <alignment horizontal="left" vertical="top"/>
    </xf>
    <xf numFmtId="0" fontId="47" fillId="0" borderId="0" xfId="0" applyFont="1" applyAlignment="1" applyProtection="1">
      <alignment horizontal="left" vertical="center"/>
    </xf>
    <xf numFmtId="0" fontId="47" fillId="36" borderId="13" xfId="183" applyFont="1" applyFill="1" applyBorder="1" applyAlignment="1" applyProtection="1">
      <alignment horizontal="left"/>
    </xf>
    <xf numFmtId="0" fontId="47" fillId="36" borderId="43" xfId="183" applyFont="1" applyFill="1" applyBorder="1" applyAlignment="1" applyProtection="1">
      <alignment horizontal="left"/>
    </xf>
    <xf numFmtId="0" fontId="47" fillId="36" borderId="41" xfId="183" applyFont="1" applyFill="1" applyBorder="1" applyAlignment="1" applyProtection="1">
      <alignment horizontal="left"/>
    </xf>
    <xf numFmtId="0" fontId="47" fillId="42" borderId="13" xfId="183" applyFont="1" applyFill="1" applyBorder="1" applyAlignment="1" applyProtection="1">
      <alignment horizontal="left"/>
    </xf>
    <xf numFmtId="0" fontId="47" fillId="42" borderId="43" xfId="183" applyFont="1" applyFill="1" applyBorder="1" applyAlignment="1" applyProtection="1">
      <alignment horizontal="left"/>
    </xf>
    <xf numFmtId="0" fontId="47" fillId="42" borderId="41" xfId="183" applyFont="1" applyFill="1" applyBorder="1" applyAlignment="1" applyProtection="1">
      <alignment horizontal="left"/>
    </xf>
    <xf numFmtId="14" fontId="37" fillId="42" borderId="40" xfId="183" applyNumberFormat="1" applyFont="1" applyFill="1" applyBorder="1" applyAlignment="1" applyProtection="1">
      <alignment horizontal="center" vertical="center"/>
    </xf>
    <xf numFmtId="14" fontId="37" fillId="42" borderId="42" xfId="183" applyNumberFormat="1" applyFont="1" applyFill="1" applyBorder="1" applyAlignment="1" applyProtection="1">
      <alignment horizontal="center" vertical="center"/>
    </xf>
    <xf numFmtId="14" fontId="37" fillId="42" borderId="12" xfId="183" applyNumberFormat="1" applyFont="1" applyFill="1" applyBorder="1" applyAlignment="1" applyProtection="1">
      <alignment horizontal="center" vertical="center"/>
    </xf>
    <xf numFmtId="0" fontId="37" fillId="42" borderId="60" xfId="183" applyFont="1" applyFill="1" applyBorder="1" applyAlignment="1" applyProtection="1">
      <alignment horizontal="center" vertical="center"/>
    </xf>
    <xf numFmtId="0" fontId="37" fillId="42" borderId="26" xfId="183" applyFont="1" applyFill="1" applyBorder="1" applyAlignment="1" applyProtection="1">
      <alignment horizontal="center" vertical="center"/>
    </xf>
    <xf numFmtId="0" fontId="37" fillId="42" borderId="61" xfId="183" applyFont="1" applyFill="1" applyBorder="1" applyAlignment="1" applyProtection="1">
      <alignment horizontal="center" vertical="center"/>
    </xf>
    <xf numFmtId="14" fontId="37" fillId="0" borderId="0" xfId="183" applyNumberFormat="1" applyFont="1" applyFill="1" applyBorder="1" applyAlignment="1" applyProtection="1">
      <alignment horizontal="center" vertical="center"/>
    </xf>
    <xf numFmtId="0" fontId="37" fillId="0" borderId="123" xfId="183" applyFont="1" applyFill="1" applyBorder="1" applyAlignment="1" applyProtection="1">
      <alignment horizontal="center" vertical="center"/>
    </xf>
    <xf numFmtId="0" fontId="37" fillId="0" borderId="0" xfId="183" applyFont="1" applyFill="1" applyBorder="1" applyAlignment="1" applyProtection="1">
      <alignment horizontal="center" vertical="center"/>
    </xf>
    <xf numFmtId="0" fontId="37" fillId="0" borderId="133" xfId="183" applyFont="1" applyFill="1" applyBorder="1" applyAlignment="1" applyProtection="1">
      <alignment horizontal="center" vertical="center"/>
    </xf>
    <xf numFmtId="0" fontId="47" fillId="0" borderId="0" xfId="183" quotePrefix="1" applyFont="1" applyFill="1" applyBorder="1" applyAlignment="1" applyProtection="1">
      <alignment horizontal="left" vertical="center"/>
    </xf>
    <xf numFmtId="0" fontId="47" fillId="0" borderId="0" xfId="183" applyFont="1" applyFill="1" applyBorder="1" applyAlignment="1" applyProtection="1">
      <alignment horizontal="left" vertical="center"/>
    </xf>
    <xf numFmtId="0" fontId="47" fillId="0" borderId="0" xfId="183" quotePrefix="1" applyFont="1" applyFill="1" applyBorder="1" applyAlignment="1" applyProtection="1">
      <alignment horizontal="center" vertical="center"/>
    </xf>
    <xf numFmtId="14" fontId="37" fillId="0" borderId="0" xfId="0" applyNumberFormat="1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47" fillId="0" borderId="0" xfId="0" applyFont="1" applyFill="1" applyBorder="1" applyAlignment="1" applyProtection="1">
      <alignment horizontal="left" vertical="center"/>
    </xf>
    <xf numFmtId="14" fontId="37" fillId="37" borderId="40" xfId="183" applyNumberFormat="1" applyFont="1" applyFill="1" applyBorder="1" applyAlignment="1" applyProtection="1">
      <alignment horizontal="center" vertical="center"/>
    </xf>
    <xf numFmtId="14" fontId="37" fillId="37" borderId="42" xfId="183" applyNumberFormat="1" applyFont="1" applyFill="1" applyBorder="1" applyAlignment="1" applyProtection="1">
      <alignment horizontal="center" vertical="center"/>
    </xf>
    <xf numFmtId="14" fontId="37" fillId="37" borderId="12" xfId="183" applyNumberFormat="1" applyFont="1" applyFill="1" applyBorder="1" applyAlignment="1" applyProtection="1">
      <alignment horizontal="center" vertical="center"/>
    </xf>
    <xf numFmtId="0" fontId="37" fillId="37" borderId="60" xfId="183" applyFont="1" applyFill="1" applyBorder="1" applyAlignment="1" applyProtection="1">
      <alignment horizontal="center" vertical="center"/>
    </xf>
    <xf numFmtId="0" fontId="37" fillId="37" borderId="26" xfId="183" applyFont="1" applyFill="1" applyBorder="1" applyAlignment="1" applyProtection="1">
      <alignment horizontal="center" vertical="center"/>
    </xf>
    <xf numFmtId="0" fontId="37" fillId="37" borderId="61" xfId="183" applyFont="1" applyFill="1" applyBorder="1" applyAlignment="1" applyProtection="1">
      <alignment horizontal="center" vertical="center"/>
    </xf>
    <xf numFmtId="0" fontId="48" fillId="37" borderId="13" xfId="183" quotePrefix="1" applyFont="1" applyFill="1" applyBorder="1" applyAlignment="1" applyProtection="1">
      <alignment horizontal="left"/>
    </xf>
    <xf numFmtId="0" fontId="48" fillId="37" borderId="43" xfId="183" applyFont="1" applyFill="1" applyBorder="1" applyAlignment="1" applyProtection="1">
      <alignment horizontal="left"/>
    </xf>
    <xf numFmtId="0" fontId="48" fillId="37" borderId="41" xfId="183" applyFont="1" applyFill="1" applyBorder="1" applyAlignment="1" applyProtection="1">
      <alignment horizontal="left"/>
    </xf>
    <xf numFmtId="0" fontId="39" fillId="0" borderId="0" xfId="183" quotePrefix="1" applyFont="1" applyFill="1" applyBorder="1" applyAlignment="1" applyProtection="1">
      <alignment horizontal="left" vertical="center"/>
    </xf>
    <xf numFmtId="0" fontId="39" fillId="0" borderId="0" xfId="183" applyFont="1" applyFill="1" applyBorder="1" applyAlignment="1" applyProtection="1">
      <alignment horizontal="left" vertical="center"/>
    </xf>
    <xf numFmtId="14" fontId="37" fillId="0" borderId="17" xfId="0" applyNumberFormat="1" applyFont="1" applyFill="1" applyBorder="1" applyAlignment="1" applyProtection="1">
      <alignment horizontal="center" vertical="center"/>
    </xf>
    <xf numFmtId="0" fontId="37" fillId="0" borderId="123" xfId="0" applyFont="1" applyFill="1" applyBorder="1" applyAlignment="1" applyProtection="1">
      <alignment horizontal="center" vertical="center"/>
    </xf>
    <xf numFmtId="0" fontId="37" fillId="0" borderId="126" xfId="0" applyFont="1" applyFill="1" applyBorder="1" applyAlignment="1" applyProtection="1">
      <alignment horizontal="center" vertical="center"/>
    </xf>
    <xf numFmtId="0" fontId="47" fillId="0" borderId="13" xfId="0" applyFont="1" applyFill="1" applyBorder="1" applyAlignment="1" applyProtection="1">
      <alignment horizontal="left"/>
    </xf>
    <xf numFmtId="0" fontId="47" fillId="0" borderId="43" xfId="0" applyFont="1" applyFill="1" applyBorder="1" applyAlignment="1" applyProtection="1">
      <alignment horizontal="left"/>
    </xf>
    <xf numFmtId="0" fontId="47" fillId="0" borderId="41" xfId="0" applyFont="1" applyFill="1" applyBorder="1" applyAlignment="1" applyProtection="1">
      <alignment horizontal="left"/>
    </xf>
    <xf numFmtId="0" fontId="39" fillId="36" borderId="123" xfId="0" applyFont="1" applyFill="1" applyBorder="1" applyAlignment="1" applyProtection="1">
      <alignment horizontal="left" vertical="top"/>
    </xf>
    <xf numFmtId="0" fontId="39" fillId="36" borderId="0" xfId="0" applyFont="1" applyFill="1" applyBorder="1" applyAlignment="1" applyProtection="1">
      <alignment horizontal="left" vertical="top"/>
    </xf>
    <xf numFmtId="0" fontId="39" fillId="36" borderId="24" xfId="0" applyFont="1" applyFill="1" applyBorder="1" applyAlignment="1" applyProtection="1">
      <alignment horizontal="left" vertical="top"/>
    </xf>
    <xf numFmtId="0" fontId="47" fillId="0" borderId="123" xfId="0" applyFont="1" applyFill="1" applyBorder="1" applyAlignment="1" applyProtection="1">
      <alignment horizontal="left" vertical="top"/>
    </xf>
    <xf numFmtId="0" fontId="39" fillId="0" borderId="13" xfId="0" applyFont="1" applyFill="1" applyBorder="1" applyAlignment="1" applyProtection="1">
      <alignment horizontal="left"/>
    </xf>
    <xf numFmtId="0" fontId="39" fillId="0" borderId="43" xfId="0" applyFont="1" applyFill="1" applyBorder="1" applyAlignment="1" applyProtection="1">
      <alignment horizontal="left"/>
    </xf>
    <xf numFmtId="0" fontId="39" fillId="0" borderId="41" xfId="0" applyFont="1" applyFill="1" applyBorder="1" applyAlignment="1" applyProtection="1">
      <alignment horizontal="left"/>
    </xf>
    <xf numFmtId="0" fontId="94" fillId="0" borderId="123" xfId="0" quotePrefix="1" applyFont="1" applyFill="1" applyBorder="1" applyAlignment="1" applyProtection="1">
      <alignment horizontal="left" vertical="top" wrapText="1"/>
    </xf>
    <xf numFmtId="0" fontId="94" fillId="0" borderId="0" xfId="0" applyFont="1" applyFill="1" applyBorder="1" applyAlignment="1" applyProtection="1">
      <alignment horizontal="left" vertical="top" wrapText="1"/>
    </xf>
    <xf numFmtId="0" fontId="94" fillId="0" borderId="24" xfId="0" applyFont="1" applyFill="1" applyBorder="1" applyAlignment="1" applyProtection="1">
      <alignment horizontal="left" vertical="top" wrapText="1"/>
    </xf>
    <xf numFmtId="0" fontId="47" fillId="0" borderId="123" xfId="0" applyFont="1" applyFill="1" applyBorder="1" applyAlignment="1" applyProtection="1">
      <alignment horizontal="left" vertical="top" wrapText="1"/>
    </xf>
    <xf numFmtId="0" fontId="47" fillId="0" borderId="123" xfId="0" quotePrefix="1" applyFont="1" applyFill="1" applyBorder="1" applyAlignment="1" applyProtection="1">
      <alignment horizontal="left" vertical="top"/>
    </xf>
    <xf numFmtId="0" fontId="47" fillId="0" borderId="123" xfId="0" applyFont="1" applyFill="1" applyBorder="1" applyAlignment="1" applyProtection="1">
      <alignment horizontal="left" vertical="center"/>
    </xf>
    <xf numFmtId="0" fontId="47" fillId="0" borderId="24" xfId="0" applyFont="1" applyFill="1" applyBorder="1" applyAlignment="1" applyProtection="1">
      <alignment horizontal="left" vertical="center"/>
    </xf>
    <xf numFmtId="0" fontId="47" fillId="0" borderId="123" xfId="0" quotePrefix="1" applyFont="1" applyFill="1" applyBorder="1" applyAlignment="1" applyProtection="1">
      <alignment horizontal="left" vertical="center"/>
    </xf>
    <xf numFmtId="0" fontId="39" fillId="0" borderId="13" xfId="0" quotePrefix="1" applyFont="1" applyFill="1" applyBorder="1" applyAlignment="1" applyProtection="1">
      <alignment horizontal="left"/>
    </xf>
    <xf numFmtId="0" fontId="39" fillId="0" borderId="123" xfId="0" applyFont="1" applyFill="1" applyBorder="1" applyAlignment="1" applyProtection="1">
      <alignment vertical="top"/>
    </xf>
    <xf numFmtId="0" fontId="39" fillId="0" borderId="0" xfId="0" applyFont="1" applyFill="1" applyBorder="1" applyAlignment="1" applyProtection="1">
      <alignment vertical="top"/>
    </xf>
    <xf numFmtId="0" fontId="39" fillId="0" borderId="24" xfId="0" applyFont="1" applyFill="1" applyBorder="1" applyAlignment="1" applyProtection="1">
      <alignment vertical="top"/>
    </xf>
    <xf numFmtId="0" fontId="48" fillId="32" borderId="13" xfId="0" quotePrefix="1" applyFont="1" applyFill="1" applyBorder="1" applyAlignment="1" applyProtection="1">
      <alignment horizontal="left"/>
    </xf>
    <xf numFmtId="0" fontId="48" fillId="32" borderId="43" xfId="0" applyFont="1" applyFill="1" applyBorder="1" applyAlignment="1" applyProtection="1">
      <alignment horizontal="left"/>
    </xf>
    <xf numFmtId="0" fontId="48" fillId="32" borderId="41" xfId="0" applyFont="1" applyFill="1" applyBorder="1" applyAlignment="1" applyProtection="1">
      <alignment horizontal="left"/>
    </xf>
    <xf numFmtId="0" fontId="39" fillId="0" borderId="13" xfId="0" quotePrefix="1" applyFont="1" applyFill="1" applyBorder="1" applyAlignment="1" applyProtection="1"/>
    <xf numFmtId="0" fontId="39" fillId="0" borderId="43" xfId="0" applyFont="1" applyFill="1" applyBorder="1" applyAlignment="1" applyProtection="1"/>
    <xf numFmtId="0" fontId="39" fillId="0" borderId="41" xfId="0" applyFont="1" applyFill="1" applyBorder="1" applyAlignment="1" applyProtection="1"/>
    <xf numFmtId="0" fontId="39" fillId="0" borderId="13" xfId="0" applyFont="1" applyFill="1" applyBorder="1" applyAlignment="1" applyProtection="1"/>
    <xf numFmtId="0" fontId="37" fillId="0" borderId="20" xfId="0" applyFont="1" applyFill="1" applyBorder="1" applyAlignment="1" applyProtection="1">
      <alignment horizontal="center" vertical="center"/>
    </xf>
    <xf numFmtId="0" fontId="37" fillId="0" borderId="21" xfId="0" applyFont="1" applyFill="1" applyBorder="1" applyAlignment="1" applyProtection="1">
      <alignment horizontal="center" vertical="center"/>
    </xf>
    <xf numFmtId="0" fontId="39" fillId="0" borderId="0" xfId="0" quotePrefix="1" applyFont="1" applyFill="1" applyBorder="1" applyAlignment="1" applyProtection="1"/>
    <xf numFmtId="0" fontId="39" fillId="0" borderId="24" xfId="0" quotePrefix="1" applyFont="1" applyFill="1" applyBorder="1" applyAlignment="1" applyProtection="1"/>
    <xf numFmtId="14" fontId="46" fillId="0" borderId="17" xfId="0" applyNumberFormat="1" applyFont="1" applyBorder="1" applyAlignment="1" applyProtection="1">
      <alignment horizontal="center" vertical="center"/>
    </xf>
    <xf numFmtId="0" fontId="46" fillId="0" borderId="0" xfId="0" applyFont="1" applyBorder="1" applyAlignment="1" applyProtection="1">
      <alignment horizontal="center" vertical="center"/>
    </xf>
    <xf numFmtId="0" fontId="46" fillId="0" borderId="20" xfId="0" applyFont="1" applyBorder="1" applyAlignment="1" applyProtection="1">
      <alignment horizontal="center" vertical="center"/>
    </xf>
    <xf numFmtId="0" fontId="46" fillId="0" borderId="21" xfId="0" applyFont="1" applyBorder="1" applyAlignment="1" applyProtection="1">
      <alignment horizontal="center" vertical="center"/>
    </xf>
    <xf numFmtId="0" fontId="39" fillId="0" borderId="0" xfId="0" applyFont="1" applyBorder="1" applyAlignment="1" applyProtection="1"/>
    <xf numFmtId="0" fontId="39" fillId="0" borderId="24" xfId="0" applyFont="1" applyBorder="1" applyAlignment="1" applyProtection="1"/>
    <xf numFmtId="0" fontId="47" fillId="0" borderId="123" xfId="183" quotePrefix="1" applyFont="1" applyFill="1" applyBorder="1" applyAlignment="1" applyProtection="1">
      <alignment horizontal="left" vertical="center"/>
    </xf>
    <xf numFmtId="0" fontId="47" fillId="0" borderId="123" xfId="183" applyFont="1" applyBorder="1" applyAlignment="1" applyProtection="1">
      <alignment horizontal="left" vertical="center"/>
    </xf>
    <xf numFmtId="0" fontId="47" fillId="0" borderId="0" xfId="183" applyFont="1" applyAlignment="1" applyProtection="1">
      <alignment horizontal="left" vertical="center"/>
    </xf>
    <xf numFmtId="0" fontId="48" fillId="27" borderId="20" xfId="0" quotePrefix="1" applyFont="1" applyFill="1" applyBorder="1" applyAlignment="1" applyProtection="1">
      <alignment horizontal="left"/>
    </xf>
    <xf numFmtId="0" fontId="48" fillId="27" borderId="0" xfId="0" applyFont="1" applyFill="1" applyBorder="1" applyAlignment="1" applyProtection="1">
      <alignment horizontal="left"/>
    </xf>
    <xf numFmtId="0" fontId="48" fillId="27" borderId="24" xfId="0" applyFont="1" applyFill="1" applyBorder="1" applyAlignment="1" applyProtection="1">
      <alignment horizontal="left"/>
    </xf>
    <xf numFmtId="14" fontId="37" fillId="32" borderId="40" xfId="0" applyNumberFormat="1" applyFont="1" applyFill="1" applyBorder="1" applyAlignment="1" applyProtection="1">
      <alignment horizontal="center" vertical="center"/>
    </xf>
    <xf numFmtId="14" fontId="37" fillId="32" borderId="42" xfId="0" applyNumberFormat="1" applyFont="1" applyFill="1" applyBorder="1" applyAlignment="1" applyProtection="1">
      <alignment horizontal="center" vertical="center"/>
    </xf>
    <xf numFmtId="14" fontId="37" fillId="32" borderId="12" xfId="0" applyNumberFormat="1" applyFont="1" applyFill="1" applyBorder="1" applyAlignment="1" applyProtection="1">
      <alignment horizontal="center" vertical="center"/>
    </xf>
    <xf numFmtId="0" fontId="37" fillId="32" borderId="60" xfId="0" applyFont="1" applyFill="1" applyBorder="1" applyAlignment="1" applyProtection="1">
      <alignment horizontal="center" vertical="center"/>
    </xf>
    <xf numFmtId="0" fontId="37" fillId="32" borderId="26" xfId="0" applyFont="1" applyFill="1" applyBorder="1" applyAlignment="1" applyProtection="1">
      <alignment horizontal="center" vertical="center"/>
    </xf>
    <xf numFmtId="0" fontId="37" fillId="32" borderId="61" xfId="0" applyFont="1" applyFill="1" applyBorder="1" applyAlignment="1" applyProtection="1">
      <alignment horizontal="center" vertical="center"/>
    </xf>
    <xf numFmtId="14" fontId="40" fillId="32" borderId="0" xfId="0" applyNumberFormat="1" applyFont="1" applyFill="1" applyAlignment="1" applyProtection="1">
      <alignment horizontal="center" vertical="center"/>
    </xf>
    <xf numFmtId="14" fontId="40" fillId="32" borderId="0" xfId="0" applyNumberFormat="1" applyFont="1" applyFill="1" applyBorder="1" applyAlignment="1" applyProtection="1">
      <alignment horizontal="center" vertical="center"/>
    </xf>
    <xf numFmtId="0" fontId="47" fillId="36" borderId="0" xfId="244" quotePrefix="1" applyFont="1" applyFill="1" applyBorder="1" applyAlignment="1" applyProtection="1">
      <alignment horizontal="left"/>
    </xf>
    <xf numFmtId="0" fontId="47" fillId="36" borderId="24" xfId="244" quotePrefix="1" applyFont="1" applyFill="1" applyBorder="1" applyAlignment="1" applyProtection="1">
      <alignment horizontal="left"/>
    </xf>
    <xf numFmtId="0" fontId="47" fillId="36" borderId="13" xfId="244" applyFont="1" applyFill="1" applyBorder="1" applyAlignment="1" applyProtection="1">
      <alignment horizontal="left"/>
    </xf>
    <xf numFmtId="0" fontId="47" fillId="36" borderId="43" xfId="244" applyFont="1" applyFill="1" applyBorder="1" applyAlignment="1" applyProtection="1">
      <alignment horizontal="left"/>
    </xf>
    <xf numFmtId="0" fontId="47" fillId="36" borderId="41" xfId="244" applyFont="1" applyFill="1" applyBorder="1" applyAlignment="1" applyProtection="1">
      <alignment horizontal="left"/>
    </xf>
    <xf numFmtId="0" fontId="42" fillId="0" borderId="0" xfId="0" applyFont="1" applyAlignment="1" applyProtection="1">
      <alignment horizontal="left" vertical="top" wrapText="1"/>
    </xf>
    <xf numFmtId="0" fontId="90" fillId="0" borderId="0" xfId="0" applyFont="1" applyAlignment="1" applyProtection="1">
      <alignment horizontal="left" vertical="top" wrapText="1"/>
    </xf>
    <xf numFmtId="0" fontId="39" fillId="18" borderId="0" xfId="0" applyFont="1" applyFill="1" applyBorder="1" applyAlignment="1" applyProtection="1">
      <alignment horizontal="left" vertical="top" wrapText="1"/>
    </xf>
    <xf numFmtId="0" fontId="39" fillId="18" borderId="0" xfId="0" applyFont="1" applyFill="1" applyAlignment="1" applyProtection="1">
      <alignment horizontal="left" vertical="top" wrapText="1"/>
    </xf>
    <xf numFmtId="0" fontId="111" fillId="0" borderId="0" xfId="0" applyFont="1" applyBorder="1" applyAlignment="1">
      <alignment horizontal="center" vertical="center"/>
    </xf>
    <xf numFmtId="0" fontId="40" fillId="32" borderId="123" xfId="0" applyFont="1" applyFill="1" applyBorder="1" applyAlignment="1" applyProtection="1">
      <alignment horizontal="center" vertical="center"/>
    </xf>
    <xf numFmtId="0" fontId="40" fillId="32" borderId="0" xfId="0" applyFont="1" applyFill="1" applyBorder="1" applyAlignment="1" applyProtection="1">
      <alignment horizontal="center" vertical="center"/>
    </xf>
    <xf numFmtId="0" fontId="40" fillId="32" borderId="138" xfId="0" applyFont="1" applyFill="1" applyBorder="1" applyAlignment="1" applyProtection="1">
      <alignment horizontal="center" vertical="center"/>
    </xf>
    <xf numFmtId="0" fontId="37" fillId="20" borderId="27" xfId="0" applyFont="1" applyFill="1" applyBorder="1" applyAlignment="1" applyProtection="1">
      <alignment horizontal="center" vertical="center"/>
    </xf>
    <xf numFmtId="0" fontId="37" fillId="20" borderId="36" xfId="0" quotePrefix="1" applyFont="1" applyFill="1" applyBorder="1" applyAlignment="1" applyProtection="1">
      <alignment horizontal="left" vertical="center"/>
    </xf>
    <xf numFmtId="0" fontId="37" fillId="20" borderId="43" xfId="0" applyFont="1" applyFill="1" applyBorder="1" applyAlignment="1" applyProtection="1">
      <alignment horizontal="left" vertical="center"/>
    </xf>
    <xf numFmtId="0" fontId="37" fillId="20" borderId="61" xfId="0" applyFont="1" applyFill="1" applyBorder="1" applyAlignment="1" applyProtection="1">
      <alignment horizontal="left" vertical="center"/>
    </xf>
    <xf numFmtId="0" fontId="37" fillId="0" borderId="27" xfId="0" applyFont="1" applyFill="1" applyBorder="1" applyAlignment="1" applyProtection="1">
      <alignment horizontal="center" vertical="center"/>
    </xf>
    <xf numFmtId="0" fontId="42" fillId="0" borderId="36" xfId="0" quotePrefix="1" applyFont="1" applyFill="1" applyBorder="1" applyAlignment="1" applyProtection="1">
      <alignment horizontal="left" vertical="center"/>
    </xf>
    <xf numFmtId="0" fontId="42" fillId="0" borderId="43" xfId="0" applyFont="1" applyFill="1" applyBorder="1" applyAlignment="1" applyProtection="1">
      <alignment horizontal="left" vertical="center"/>
    </xf>
    <xf numFmtId="0" fontId="42" fillId="0" borderId="61" xfId="0" applyFont="1" applyFill="1" applyBorder="1" applyAlignment="1" applyProtection="1">
      <alignment horizontal="left" vertical="center"/>
    </xf>
    <xf numFmtId="0" fontId="36" fillId="11" borderId="71" xfId="0" applyFont="1" applyFill="1" applyBorder="1" applyAlignment="1" applyProtection="1">
      <alignment horizontal="center" vertical="center"/>
    </xf>
    <xf numFmtId="0" fontId="36" fillId="11" borderId="72" xfId="0" applyFont="1" applyFill="1" applyBorder="1" applyAlignment="1" applyProtection="1">
      <alignment horizontal="center" vertical="center"/>
    </xf>
    <xf numFmtId="0" fontId="36" fillId="11" borderId="73" xfId="0" applyFont="1" applyFill="1" applyBorder="1" applyAlignment="1" applyProtection="1">
      <alignment horizontal="center" vertical="center"/>
    </xf>
    <xf numFmtId="0" fontId="37" fillId="0" borderId="92" xfId="0" applyFont="1" applyFill="1" applyBorder="1" applyAlignment="1" applyProtection="1">
      <alignment horizontal="center" vertical="center"/>
    </xf>
    <xf numFmtId="0" fontId="37" fillId="0" borderId="93" xfId="0" applyFont="1" applyFill="1" applyBorder="1" applyAlignment="1" applyProtection="1">
      <alignment horizontal="center" vertical="center"/>
    </xf>
    <xf numFmtId="0" fontId="37" fillId="0" borderId="94" xfId="0" applyFont="1" applyFill="1" applyBorder="1" applyAlignment="1" applyProtection="1">
      <alignment horizontal="center" vertical="center"/>
    </xf>
    <xf numFmtId="0" fontId="67" fillId="0" borderId="84" xfId="0" applyFont="1" applyFill="1" applyBorder="1" applyAlignment="1" applyProtection="1">
      <alignment horizontal="left" vertical="center"/>
    </xf>
    <xf numFmtId="0" fontId="67" fillId="0" borderId="95" xfId="0" applyFont="1" applyFill="1" applyBorder="1" applyAlignment="1" applyProtection="1">
      <alignment horizontal="left" vertical="center"/>
    </xf>
    <xf numFmtId="0" fontId="67" fillId="0" borderId="96" xfId="0" applyFont="1" applyFill="1" applyBorder="1" applyAlignment="1" applyProtection="1">
      <alignment horizontal="left" vertical="center"/>
    </xf>
    <xf numFmtId="0" fontId="42" fillId="0" borderId="20" xfId="0" quotePrefix="1" applyFont="1" applyFill="1" applyBorder="1" applyAlignment="1" applyProtection="1">
      <alignment horizontal="left" vertical="center"/>
    </xf>
    <xf numFmtId="0" fontId="42" fillId="0" borderId="0" xfId="0" applyFont="1" applyFill="1" applyBorder="1" applyAlignment="1" applyProtection="1">
      <alignment horizontal="left" vertical="center"/>
    </xf>
    <xf numFmtId="0" fontId="42" fillId="0" borderId="90" xfId="0" applyFont="1" applyFill="1" applyBorder="1" applyAlignment="1" applyProtection="1">
      <alignment horizontal="left" vertical="center"/>
    </xf>
    <xf numFmtId="0" fontId="42" fillId="0" borderId="20" xfId="0" applyFont="1" applyBorder="1" applyAlignment="1" applyProtection="1">
      <alignment horizontal="left" vertical="center"/>
    </xf>
    <xf numFmtId="0" fontId="42" fillId="0" borderId="0" xfId="0" applyFont="1" applyBorder="1" applyAlignment="1" applyProtection="1">
      <alignment horizontal="left" vertical="center"/>
    </xf>
    <xf numFmtId="0" fontId="42" fillId="0" borderId="90" xfId="0" applyFont="1" applyBorder="1" applyAlignment="1" applyProtection="1">
      <alignment horizontal="left" vertical="center"/>
    </xf>
    <xf numFmtId="0" fontId="42" fillId="0" borderId="36" xfId="0" applyFont="1" applyFill="1" applyBorder="1" applyAlignment="1" applyProtection="1">
      <alignment horizontal="left" vertical="center"/>
    </xf>
    <xf numFmtId="0" fontId="37" fillId="20" borderId="20" xfId="0" applyFont="1" applyFill="1" applyBorder="1" applyAlignment="1" applyProtection="1">
      <alignment horizontal="left" vertical="center"/>
    </xf>
    <xf numFmtId="0" fontId="37" fillId="20" borderId="0" xfId="0" applyFont="1" applyFill="1" applyBorder="1" applyAlignment="1" applyProtection="1">
      <alignment horizontal="left" vertical="center"/>
    </xf>
    <xf numFmtId="0" fontId="37" fillId="20" borderId="90" xfId="0" applyFont="1" applyFill="1" applyBorder="1" applyAlignment="1" applyProtection="1">
      <alignment horizontal="left" vertical="center"/>
    </xf>
    <xf numFmtId="0" fontId="42" fillId="0" borderId="0" xfId="0" quotePrefix="1" applyFont="1" applyFill="1" applyBorder="1" applyAlignment="1" applyProtection="1">
      <alignment horizontal="left" vertical="center"/>
    </xf>
    <xf numFmtId="0" fontId="42" fillId="0" borderId="90" xfId="0" quotePrefix="1" applyFont="1" applyFill="1" applyBorder="1" applyAlignment="1" applyProtection="1">
      <alignment horizontal="left" vertical="center"/>
    </xf>
    <xf numFmtId="14" fontId="46" fillId="0" borderId="0" xfId="0" applyNumberFormat="1" applyFont="1" applyBorder="1" applyAlignment="1" applyProtection="1">
      <alignment horizontal="center" vertical="center"/>
    </xf>
    <xf numFmtId="0" fontId="42" fillId="0" borderId="20" xfId="0" applyFont="1" applyFill="1" applyBorder="1" applyAlignment="1" applyProtection="1">
      <alignment horizontal="left" vertical="center"/>
    </xf>
    <xf numFmtId="0" fontId="83" fillId="32" borderId="50" xfId="0" applyFont="1" applyFill="1" applyBorder="1" applyAlignment="1">
      <alignment horizontal="center"/>
    </xf>
    <xf numFmtId="0" fontId="39" fillId="0" borderId="112" xfId="0" applyFont="1" applyBorder="1" applyAlignment="1">
      <alignment horizontal="left" vertical="center" indent="1"/>
    </xf>
    <xf numFmtId="0" fontId="39" fillId="0" borderId="113" xfId="0" applyFont="1" applyBorder="1" applyAlignment="1">
      <alignment horizontal="left" vertical="center" indent="1"/>
    </xf>
    <xf numFmtId="0" fontId="39" fillId="0" borderId="114" xfId="0" applyFont="1" applyBorder="1" applyAlignment="1">
      <alignment horizontal="left" vertical="center" indent="1"/>
    </xf>
    <xf numFmtId="0" fontId="75" fillId="30" borderId="18" xfId="0" applyFont="1" applyFill="1" applyBorder="1" applyAlignment="1">
      <alignment horizontal="center" vertical="center"/>
    </xf>
    <xf numFmtId="0" fontId="75" fillId="30" borderId="116" xfId="0" applyFont="1" applyFill="1" applyBorder="1" applyAlignment="1">
      <alignment horizontal="center" vertical="center"/>
    </xf>
    <xf numFmtId="0" fontId="74" fillId="20" borderId="30" xfId="0" applyFont="1" applyFill="1" applyBorder="1" applyAlignment="1">
      <alignment horizontal="left" vertical="center" indent="1"/>
    </xf>
    <xf numFmtId="0" fontId="74" fillId="20" borderId="102" xfId="0" applyFont="1" applyFill="1" applyBorder="1" applyAlignment="1">
      <alignment horizontal="left" vertical="center" indent="1"/>
    </xf>
    <xf numFmtId="0" fontId="74" fillId="20" borderId="32" xfId="0" applyFont="1" applyFill="1" applyBorder="1" applyAlignment="1">
      <alignment horizontal="left" vertical="center" indent="1"/>
    </xf>
    <xf numFmtId="0" fontId="74" fillId="29" borderId="30" xfId="0" applyFont="1" applyFill="1" applyBorder="1" applyAlignment="1">
      <alignment horizontal="left" vertical="center" indent="1"/>
    </xf>
    <xf numFmtId="0" fontId="74" fillId="29" borderId="102" xfId="0" applyFont="1" applyFill="1" applyBorder="1" applyAlignment="1">
      <alignment horizontal="left" vertical="center" indent="1"/>
    </xf>
    <xf numFmtId="0" fontId="74" fillId="29" borderId="32" xfId="0" applyFont="1" applyFill="1" applyBorder="1" applyAlignment="1">
      <alignment horizontal="left" vertical="center" indent="1"/>
    </xf>
    <xf numFmtId="0" fontId="39" fillId="0" borderId="18" xfId="0" applyFont="1" applyBorder="1" applyAlignment="1">
      <alignment horizontal="left" vertical="center" indent="1"/>
    </xf>
    <xf numFmtId="0" fontId="39" fillId="0" borderId="116" xfId="0" applyFont="1" applyBorder="1" applyAlignment="1">
      <alignment horizontal="left" vertical="center" indent="1"/>
    </xf>
    <xf numFmtId="0" fontId="39" fillId="0" borderId="30" xfId="0" applyFont="1" applyBorder="1" applyAlignment="1">
      <alignment horizontal="left" vertical="center" indent="1"/>
    </xf>
    <xf numFmtId="0" fontId="39" fillId="0" borderId="102" xfId="0" applyFont="1" applyBorder="1" applyAlignment="1">
      <alignment horizontal="left" vertical="center" indent="1"/>
    </xf>
    <xf numFmtId="0" fontId="39" fillId="0" borderId="32" xfId="0" applyFont="1" applyBorder="1" applyAlignment="1">
      <alignment horizontal="left" vertical="center" indent="1"/>
    </xf>
    <xf numFmtId="0" fontId="74" fillId="29" borderId="18" xfId="0" applyFont="1" applyFill="1" applyBorder="1" applyAlignment="1">
      <alignment horizontal="left" vertical="center" indent="1"/>
    </xf>
    <xf numFmtId="0" fontId="39" fillId="0" borderId="30" xfId="0" applyFont="1" applyFill="1" applyBorder="1" applyAlignment="1">
      <alignment horizontal="left" vertical="center" indent="1"/>
    </xf>
    <xf numFmtId="0" fontId="39" fillId="0" borderId="102" xfId="0" applyFont="1" applyFill="1" applyBorder="1" applyAlignment="1">
      <alignment horizontal="left" vertical="center" indent="1"/>
    </xf>
    <xf numFmtId="0" fontId="39" fillId="0" borderId="32" xfId="0" applyFont="1" applyFill="1" applyBorder="1" applyAlignment="1">
      <alignment horizontal="left" vertical="center" indent="1"/>
    </xf>
    <xf numFmtId="0" fontId="36" fillId="30" borderId="50" xfId="183" applyFont="1" applyFill="1" applyBorder="1" applyAlignment="1">
      <alignment horizontal="center" vertical="center"/>
    </xf>
    <xf numFmtId="0" fontId="124" fillId="32" borderId="0" xfId="0" quotePrefix="1" applyFont="1" applyFill="1" applyBorder="1" applyAlignment="1">
      <alignment horizontal="center" vertical="center"/>
    </xf>
  </cellXfs>
  <cellStyles count="246">
    <cellStyle name="20 % - Accent1 1" xfId="2"/>
    <cellStyle name="20 % - Accent1 1 2" xfId="145"/>
    <cellStyle name="20 % - Accent1 2" xfId="3"/>
    <cellStyle name="20 % - Accent1 2 2" xfId="146"/>
    <cellStyle name="20 % - Accent1 3" xfId="147"/>
    <cellStyle name="20 % - Accent1 4" xfId="191"/>
    <cellStyle name="20 % - Accent2 1" xfId="5"/>
    <cellStyle name="20 % - Accent2 1 2" xfId="148"/>
    <cellStyle name="20 % - Accent2 2" xfId="6"/>
    <cellStyle name="20 % - Accent2 2 2" xfId="149"/>
    <cellStyle name="20 % - Accent2 3" xfId="150"/>
    <cellStyle name="20 % - Accent2 4" xfId="192"/>
    <cellStyle name="20 % - Accent3 1" xfId="8"/>
    <cellStyle name="20 % - Accent3 1 2" xfId="151"/>
    <cellStyle name="20 % - Accent3 2" xfId="9"/>
    <cellStyle name="20 % - Accent3 2 2" xfId="152"/>
    <cellStyle name="20 % - Accent3 3" xfId="153"/>
    <cellStyle name="20 % - Accent3 4" xfId="193"/>
    <cellStyle name="20 % - Accent4 1" xfId="11"/>
    <cellStyle name="20 % - Accent4 1 2" xfId="154"/>
    <cellStyle name="20 % - Accent4 2" xfId="12"/>
    <cellStyle name="20 % - Accent4 2 2" xfId="155"/>
    <cellStyle name="20 % - Accent4 3" xfId="156"/>
    <cellStyle name="20 % - Accent4 4" xfId="194"/>
    <cellStyle name="20 % - Accent5 1" xfId="14"/>
    <cellStyle name="20 % - Accent5 1 2" xfId="157"/>
    <cellStyle name="20 % - Accent5 2" xfId="15"/>
    <cellStyle name="20 % - Accent5 2 2" xfId="158"/>
    <cellStyle name="20 % - Accent5 3" xfId="159"/>
    <cellStyle name="20 % - Accent5 4" xfId="195"/>
    <cellStyle name="20 % - Accent6 1" xfId="17"/>
    <cellStyle name="20 % - Accent6 1 2" xfId="160"/>
    <cellStyle name="20 % - Accent6 2" xfId="18"/>
    <cellStyle name="20 % - Accent6 2 2" xfId="161"/>
    <cellStyle name="20 % - Accent6 3" xfId="162"/>
    <cellStyle name="20 % - Accent6 4" xfId="196"/>
    <cellStyle name="20% - 輔色1" xfId="1" builtinId="30" customBuiltin="1"/>
    <cellStyle name="20% - 輔色2" xfId="4" builtinId="34" customBuiltin="1"/>
    <cellStyle name="20% - 輔色3" xfId="7" builtinId="38" customBuiltin="1"/>
    <cellStyle name="20% - 輔色4" xfId="10" builtinId="42" customBuiltin="1"/>
    <cellStyle name="20% - 輔色5" xfId="13" builtinId="46" customBuiltin="1"/>
    <cellStyle name="20% - 輔色6" xfId="16" builtinId="50" customBuiltin="1"/>
    <cellStyle name="40 % - Accent1 1" xfId="20"/>
    <cellStyle name="40 % - Accent1 1 2" xfId="163"/>
    <cellStyle name="40 % - Accent1 2" xfId="21"/>
    <cellStyle name="40 % - Accent1 2 2" xfId="164"/>
    <cellStyle name="40 % - Accent1 3" xfId="165"/>
    <cellStyle name="40 % - Accent1 4" xfId="197"/>
    <cellStyle name="40 % - Accent2 1" xfId="23"/>
    <cellStyle name="40 % - Accent2 1 2" xfId="166"/>
    <cellStyle name="40 % - Accent2 2" xfId="24"/>
    <cellStyle name="40 % - Accent2 2 2" xfId="167"/>
    <cellStyle name="40 % - Accent2 3" xfId="168"/>
    <cellStyle name="40 % - Accent2 4" xfId="198"/>
    <cellStyle name="40 % - Accent3 1" xfId="26"/>
    <cellStyle name="40 % - Accent3 1 2" xfId="169"/>
    <cellStyle name="40 % - Accent3 2" xfId="27"/>
    <cellStyle name="40 % - Accent3 2 2" xfId="170"/>
    <cellStyle name="40 % - Accent3 3" xfId="171"/>
    <cellStyle name="40 % - Accent3 4" xfId="199"/>
    <cellStyle name="40 % - Accent4 1" xfId="29"/>
    <cellStyle name="40 % - Accent4 1 2" xfId="172"/>
    <cellStyle name="40 % - Accent4 2" xfId="30"/>
    <cellStyle name="40 % - Accent4 2 2" xfId="173"/>
    <cellStyle name="40 % - Accent4 3" xfId="174"/>
    <cellStyle name="40 % - Accent4 4" xfId="200"/>
    <cellStyle name="40 % - Accent5 1" xfId="32"/>
    <cellStyle name="40 % - Accent5 1 2" xfId="175"/>
    <cellStyle name="40 % - Accent5 2" xfId="33"/>
    <cellStyle name="40 % - Accent5 2 2" xfId="176"/>
    <cellStyle name="40 % - Accent5 3" xfId="177"/>
    <cellStyle name="40 % - Accent5 4" xfId="178"/>
    <cellStyle name="40 % - Accent5 5" xfId="201"/>
    <cellStyle name="40 % - Accent6 1" xfId="35"/>
    <cellStyle name="40 % - Accent6 1 2" xfId="179"/>
    <cellStyle name="40 % - Accent6 2" xfId="36"/>
    <cellStyle name="40 % - Accent6 2 2" xfId="180"/>
    <cellStyle name="40 % - Accent6 3" xfId="181"/>
    <cellStyle name="40 % - Accent6 4" xfId="202"/>
    <cellStyle name="40% - 輔色1" xfId="19" builtinId="31" customBuiltin="1"/>
    <cellStyle name="40% - 輔色2" xfId="22" builtinId="35" customBuiltin="1"/>
    <cellStyle name="40% - 輔色3" xfId="25" builtinId="39" customBuiltin="1"/>
    <cellStyle name="40% - 輔色4" xfId="28" builtinId="43" customBuiltin="1"/>
    <cellStyle name="40% - 輔色5" xfId="31" builtinId="47" customBuiltin="1"/>
    <cellStyle name="40% - 輔色6" xfId="34" builtinId="51" customBuiltin="1"/>
    <cellStyle name="60 % - Accent1 1" xfId="38"/>
    <cellStyle name="60 % - Accent1 2" xfId="39"/>
    <cellStyle name="60 % - Accent1 3" xfId="203"/>
    <cellStyle name="60 % - Accent2 1" xfId="41"/>
    <cellStyle name="60 % - Accent2 2" xfId="42"/>
    <cellStyle name="60 % - Accent2 3" xfId="204"/>
    <cellStyle name="60 % - Accent3 1" xfId="44"/>
    <cellStyle name="60 % - Accent3 2" xfId="45"/>
    <cellStyle name="60 % - Accent3 3" xfId="205"/>
    <cellStyle name="60 % - Accent4 1" xfId="47"/>
    <cellStyle name="60 % - Accent4 2" xfId="48"/>
    <cellStyle name="60 % - Accent4 3" xfId="206"/>
    <cellStyle name="60 % - Accent5 1" xfId="50"/>
    <cellStyle name="60 % - Accent5 2" xfId="51"/>
    <cellStyle name="60 % - Accent5 3" xfId="207"/>
    <cellStyle name="60 % - Accent6 1" xfId="53"/>
    <cellStyle name="60 % - Accent6 2" xfId="54"/>
    <cellStyle name="60 % - Accent6 3" xfId="208"/>
    <cellStyle name="60% - 輔色1" xfId="37" builtinId="32" customBuiltin="1"/>
    <cellStyle name="60% - 輔色2" xfId="40" builtinId="36" customBuiltin="1"/>
    <cellStyle name="60% - 輔色3" xfId="43" builtinId="40" customBuiltin="1"/>
    <cellStyle name="60% - 輔色4" xfId="46" builtinId="44" customBuiltin="1"/>
    <cellStyle name="60% - 輔色5" xfId="49" builtinId="48" customBuiltin="1"/>
    <cellStyle name="60% - 輔色6" xfId="52" builtinId="52" customBuiltin="1"/>
    <cellStyle name="Accent1 1" xfId="56"/>
    <cellStyle name="Accent1 2" xfId="57"/>
    <cellStyle name="Accent1 3" xfId="209"/>
    <cellStyle name="Accent2 1" xfId="59"/>
    <cellStyle name="Accent2 2" xfId="60"/>
    <cellStyle name="Accent2 3" xfId="210"/>
    <cellStyle name="Accent3 1" xfId="62"/>
    <cellStyle name="Accent3 2" xfId="63"/>
    <cellStyle name="Accent3 3" xfId="211"/>
    <cellStyle name="Accent4 1" xfId="65"/>
    <cellStyle name="Accent4 2" xfId="66"/>
    <cellStyle name="Accent4 3" xfId="212"/>
    <cellStyle name="Accent5 1" xfId="68"/>
    <cellStyle name="Accent5 2" xfId="69"/>
    <cellStyle name="Accent5 3" xfId="213"/>
    <cellStyle name="Accent6 1" xfId="71"/>
    <cellStyle name="Accent6 2" xfId="72"/>
    <cellStyle name="Accent6 3" xfId="214"/>
    <cellStyle name="Avertissement 1" xfId="74"/>
    <cellStyle name="Avertissement 2" xfId="75"/>
    <cellStyle name="Avertissement 3" xfId="215"/>
    <cellStyle name="Calcul 1" xfId="77"/>
    <cellStyle name="Calcul 1 2" xfId="216"/>
    <cellStyle name="Calcul 2" xfId="78"/>
    <cellStyle name="Calcul 2 2" xfId="217"/>
    <cellStyle name="Calcul 3" xfId="218"/>
    <cellStyle name="Cellule liée 1" xfId="80"/>
    <cellStyle name="Cellule liée 2" xfId="81"/>
    <cellStyle name="Cellule liée 3" xfId="219"/>
    <cellStyle name="Commentaire 1" xfId="83"/>
    <cellStyle name="Commentaire 1 2" xfId="220"/>
    <cellStyle name="Commentaire 2" xfId="84"/>
    <cellStyle name="Commentaire 2 2" xfId="221"/>
    <cellStyle name="Commentaire 3" xfId="222"/>
    <cellStyle name="Entrée 1" xfId="86"/>
    <cellStyle name="Entrée 1 2" xfId="223"/>
    <cellStyle name="Entrée 2" xfId="87"/>
    <cellStyle name="Entrée 2 2" xfId="224"/>
    <cellStyle name="Entrée 3" xfId="225"/>
    <cellStyle name="Euro" xfId="88"/>
    <cellStyle name="Euro 1" xfId="89"/>
    <cellStyle name="Euro 2" xfId="90"/>
    <cellStyle name="Insatisfaisant 1" xfId="92"/>
    <cellStyle name="Insatisfaisant 2" xfId="93"/>
    <cellStyle name="Insatisfaisant 3" xfId="226"/>
    <cellStyle name="Monétaire 2" xfId="182"/>
    <cellStyle name="Neutre 1" xfId="95"/>
    <cellStyle name="Neutre 2" xfId="96"/>
    <cellStyle name="Neutre 3" xfId="227"/>
    <cellStyle name="Normal 2" xfId="183"/>
    <cellStyle name="Normal 22" xfId="184"/>
    <cellStyle name="Normal 3" xfId="185"/>
    <cellStyle name="Normal 3 2" xfId="228"/>
    <cellStyle name="Normal 4" xfId="229"/>
    <cellStyle name="Normal 5" xfId="190"/>
    <cellStyle name="Normal 6" xfId="244"/>
    <cellStyle name="Normal 7" xfId="245"/>
    <cellStyle name="Satisfaisant 1" xfId="98"/>
    <cellStyle name="Satisfaisant 2" xfId="99"/>
    <cellStyle name="Satisfaisant 3" xfId="230"/>
    <cellStyle name="Sortie 1" xfId="101"/>
    <cellStyle name="Sortie 1 2" xfId="231"/>
    <cellStyle name="Sortie 2" xfId="102"/>
    <cellStyle name="Sortie 2 2" xfId="232"/>
    <cellStyle name="Sortie 3" xfId="233"/>
    <cellStyle name="Style 1" xfId="234"/>
    <cellStyle name="Texte explicatif 1" xfId="104"/>
    <cellStyle name="Texte explicatif 2" xfId="105"/>
    <cellStyle name="Texte explicatif 3" xfId="235"/>
    <cellStyle name="Titre 1" xfId="106"/>
    <cellStyle name="Titre 1 1" xfId="107"/>
    <cellStyle name="Titre 1 1 1" xfId="108"/>
    <cellStyle name="Titre 1 1 1 1" xfId="109"/>
    <cellStyle name="Titre 1 1 1 1 1" xfId="110"/>
    <cellStyle name="Titre 1 1 1 1 1 1" xfId="111"/>
    <cellStyle name="Titre 1 1 1 1 1 1 1" xfId="112"/>
    <cellStyle name="Titre 1 1 1 1 1 1 1 1" xfId="113"/>
    <cellStyle name="Titre 1 1 1 1 1 1 1 1 1" xfId="114"/>
    <cellStyle name="Titre 1 1 1 1 1 1 1 1 1 1" xfId="189"/>
    <cellStyle name="Titre 1 1 1 1 1 2" xfId="115"/>
    <cellStyle name="Titre 1 1 1 1 1 3" xfId="116"/>
    <cellStyle name="Titre 1 1 1 1 1 4" xfId="188"/>
    <cellStyle name="Titre 1 1 1 1 2" xfId="117"/>
    <cellStyle name="Titre 1 1 1 1 3" xfId="118"/>
    <cellStyle name="Titre 1 1 1 1 4" xfId="187"/>
    <cellStyle name="Titre 1 1 1 2" xfId="119"/>
    <cellStyle name="Titre 1 1 1 3" xfId="120"/>
    <cellStyle name="Titre 1 1 1 4" xfId="186"/>
    <cellStyle name="Titre 1 1 2" xfId="121"/>
    <cellStyle name="Titre 1 1 3" xfId="122"/>
    <cellStyle name="Titre 1 2" xfId="123"/>
    <cellStyle name="Titre 1 3" xfId="124"/>
    <cellStyle name="Titre 2" xfId="125"/>
    <cellStyle name="Titre 3" xfId="126"/>
    <cellStyle name="Titre 1 1" xfId="128"/>
    <cellStyle name="Titre 1 2" xfId="129"/>
    <cellStyle name="Titre 1 3" xfId="236"/>
    <cellStyle name="Titre 2 1" xfId="131"/>
    <cellStyle name="Titre 2 2" xfId="132"/>
    <cellStyle name="Titre 2 3" xfId="237"/>
    <cellStyle name="Titre 3 1" xfId="134"/>
    <cellStyle name="Titre 3 2" xfId="135"/>
    <cellStyle name="Titre 3 3" xfId="238"/>
    <cellStyle name="Titre 4 1" xfId="137"/>
    <cellStyle name="Titre 4 2" xfId="138"/>
    <cellStyle name="Titre 4 3" xfId="239"/>
    <cellStyle name="Total 1" xfId="140"/>
    <cellStyle name="Total 1 2" xfId="240"/>
    <cellStyle name="Total 2" xfId="141"/>
    <cellStyle name="Total 2 2" xfId="241"/>
    <cellStyle name="Total 3" xfId="242"/>
    <cellStyle name="Vérification 1" xfId="143"/>
    <cellStyle name="Vérification 2" xfId="144"/>
    <cellStyle name="Vérification 3" xfId="243"/>
    <cellStyle name="一般" xfId="0" builtinId="0"/>
    <cellStyle name="中等" xfId="94" builtinId="28" customBuiltin="1"/>
    <cellStyle name="合計" xfId="139" builtinId="25" customBuiltin="1"/>
    <cellStyle name="好" xfId="97" builtinId="26" customBuiltin="1"/>
    <cellStyle name="計算方式" xfId="76" builtinId="22" customBuiltin="1"/>
    <cellStyle name="連結的儲存格" xfId="79" builtinId="24" customBuiltin="1"/>
    <cellStyle name="備註" xfId="82" builtinId="10" customBuiltin="1"/>
    <cellStyle name="說明文字" xfId="103" builtinId="53" customBuiltin="1"/>
    <cellStyle name="輔色1" xfId="55" builtinId="29" customBuiltin="1"/>
    <cellStyle name="輔色2" xfId="58" builtinId="33" customBuiltin="1"/>
    <cellStyle name="輔色3" xfId="61" builtinId="37" customBuiltin="1"/>
    <cellStyle name="輔色4" xfId="64" builtinId="41" customBuiltin="1"/>
    <cellStyle name="輔色5" xfId="67" builtinId="45" customBuiltin="1"/>
    <cellStyle name="輔色6" xfId="70" builtinId="49" customBuiltin="1"/>
    <cellStyle name="標題 1" xfId="127" builtinId="16" customBuiltin="1"/>
    <cellStyle name="標題 2" xfId="130" builtinId="17" customBuiltin="1"/>
    <cellStyle name="標題 3" xfId="133" builtinId="18" customBuiltin="1"/>
    <cellStyle name="標題 4" xfId="136" builtinId="19" customBuiltin="1"/>
    <cellStyle name="輸入" xfId="85" builtinId="20" customBuiltin="1"/>
    <cellStyle name="輸出" xfId="100" builtinId="21" customBuiltin="1"/>
    <cellStyle name="檢查儲存格" xfId="142" builtinId="23" customBuiltin="1"/>
    <cellStyle name="壞" xfId="91" builtinId="27" customBuiltin="1"/>
    <cellStyle name="警告文字" xfId="73" builtinId="11" customBuiltin="1"/>
  </cellStyles>
  <dxfs count="3"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34" Type="http://schemas.openxmlformats.org/officeDocument/2006/relationships/image" Target="../media/image39.emf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33" Type="http://schemas.openxmlformats.org/officeDocument/2006/relationships/image" Target="../media/image38.emf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29" Type="http://schemas.openxmlformats.org/officeDocument/2006/relationships/image" Target="../media/image34.emf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32" Type="http://schemas.openxmlformats.org/officeDocument/2006/relationships/image" Target="../media/image37.emf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28" Type="http://schemas.openxmlformats.org/officeDocument/2006/relationships/image" Target="../media/image33.emf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31" Type="http://schemas.openxmlformats.org/officeDocument/2006/relationships/image" Target="../media/image36.emf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Relationship Id="rId27" Type="http://schemas.openxmlformats.org/officeDocument/2006/relationships/image" Target="../media/image32.png"/><Relationship Id="rId30" Type="http://schemas.openxmlformats.org/officeDocument/2006/relationships/image" Target="../media/image35.emf"/><Relationship Id="rId35" Type="http://schemas.openxmlformats.org/officeDocument/2006/relationships/image" Target="../media/image40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JPG"/><Relationship Id="rId1" Type="http://schemas.openxmlformats.org/officeDocument/2006/relationships/image" Target="../media/image46.JPG"/><Relationship Id="rId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215079</xdr:colOff>
      <xdr:row>13</xdr:row>
      <xdr:rowOff>76813</xdr:rowOff>
    </xdr:from>
    <xdr:to>
      <xdr:col>41</xdr:col>
      <xdr:colOff>173775</xdr:colOff>
      <xdr:row>54</xdr:row>
      <xdr:rowOff>122904</xdr:rowOff>
    </xdr:to>
    <xdr:pic>
      <xdr:nvPicPr>
        <xdr:cNvPr id="5" name="Image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853" y="2811410"/>
          <a:ext cx="12433374" cy="8203792"/>
        </a:xfrm>
        <a:prstGeom prst="rect">
          <a:avLst/>
        </a:prstGeom>
      </xdr:spPr>
    </xdr:pic>
    <xdr:clientData/>
  </xdr:twoCellAnchor>
  <xdr:twoCellAnchor>
    <xdr:from>
      <xdr:col>15</xdr:col>
      <xdr:colOff>238125</xdr:colOff>
      <xdr:row>39</xdr:row>
      <xdr:rowOff>76200</xdr:rowOff>
    </xdr:from>
    <xdr:to>
      <xdr:col>16</xdr:col>
      <xdr:colOff>238125</xdr:colOff>
      <xdr:row>40</xdr:row>
      <xdr:rowOff>9525</xdr:rowOff>
    </xdr:to>
    <xdr:sp macro="" textlink="">
      <xdr:nvSpPr>
        <xdr:cNvPr id="18259" name="Text Box 4">
          <a:extLst>
            <a:ext uri="{FF2B5EF4-FFF2-40B4-BE49-F238E27FC236}">
              <a16:creationId xmlns="" xmlns:a16="http://schemas.microsoft.com/office/drawing/2014/main" id="{00000000-0008-0000-0000-000053470000}"/>
            </a:ext>
          </a:extLst>
        </xdr:cNvPr>
        <xdr:cNvSpPr txBox="1">
          <a:spLocks noChangeArrowheads="1"/>
        </xdr:cNvSpPr>
      </xdr:nvSpPr>
      <xdr:spPr bwMode="auto">
        <a:xfrm>
          <a:off x="4953000" y="8505825"/>
          <a:ext cx="3143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238125</xdr:colOff>
      <xdr:row>2</xdr:row>
      <xdr:rowOff>9525</xdr:rowOff>
    </xdr:from>
    <xdr:to>
      <xdr:col>6</xdr:col>
      <xdr:colOff>276024</xdr:colOff>
      <xdr:row>5</xdr:row>
      <xdr:rowOff>304699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" y="561975"/>
          <a:ext cx="1609524" cy="809524"/>
        </a:xfrm>
        <a:prstGeom prst="rect">
          <a:avLst/>
        </a:prstGeom>
      </xdr:spPr>
    </xdr:pic>
    <xdr:clientData/>
  </xdr:twoCellAnchor>
  <xdr:twoCellAnchor>
    <xdr:from>
      <xdr:col>5</xdr:col>
      <xdr:colOff>184355</xdr:colOff>
      <xdr:row>21</xdr:row>
      <xdr:rowOff>144025</xdr:rowOff>
    </xdr:from>
    <xdr:to>
      <xdr:col>13</xdr:col>
      <xdr:colOff>261169</xdr:colOff>
      <xdr:row>26</xdr:row>
      <xdr:rowOff>138267</xdr:rowOff>
    </xdr:to>
    <xdr:grpSp>
      <xdr:nvGrpSpPr>
        <xdr:cNvPr id="6" name="Group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720645" y="4476364"/>
          <a:ext cx="2534879" cy="992830"/>
          <a:chOff x="2111126" y="-2346318"/>
          <a:chExt cx="2533327" cy="1035117"/>
        </a:xfrm>
      </xdr:grpSpPr>
      <xdr:sp macro="" textlink="">
        <xdr:nvSpPr>
          <xdr:cNvPr id="7" name="ZoneTexte 6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111126" y="-2346318"/>
            <a:ext cx="1335754" cy="71476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Defender logo</a:t>
            </a:r>
            <a:r>
              <a:rPr lang="fr-F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: now placed on the CF  stormflap</a:t>
            </a:r>
            <a:endParaRPr lang="fr-FR">
              <a:effectLst/>
            </a:endParaRPr>
          </a:p>
        </xdr:txBody>
      </xdr:sp>
      <xdr:cxnSp macro="">
        <xdr:nvCxnSpPr>
          <xdr:cNvPr id="8" name="Connecteur droit avec flèche 7">
            <a:extLst>
              <a:ext uri="{FF2B5EF4-FFF2-40B4-BE49-F238E27FC236}">
                <a16:creationId xmlns="" xmlns:a16="http://schemas.microsoft.com/office/drawing/2014/main" id="{00000000-0008-0000-0000-000008000000}"/>
              </a:ext>
            </a:extLst>
          </xdr:cNvPr>
          <xdr:cNvCxnSpPr>
            <a:stCxn id="7" idx="3"/>
          </xdr:cNvCxnSpPr>
        </xdr:nvCxnSpPr>
        <xdr:spPr bwMode="auto">
          <a:xfrm>
            <a:off x="3446880" y="-1988933"/>
            <a:ext cx="1197573" cy="677732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24</xdr:col>
      <xdr:colOff>159905</xdr:colOff>
      <xdr:row>15</xdr:row>
      <xdr:rowOff>44164</xdr:rowOff>
    </xdr:from>
    <xdr:to>
      <xdr:col>31</xdr:col>
      <xdr:colOff>481734</xdr:colOff>
      <xdr:row>21</xdr:row>
      <xdr:rowOff>19629</xdr:rowOff>
    </xdr:to>
    <xdr:grpSp>
      <xdr:nvGrpSpPr>
        <xdr:cNvPr id="9" name="Groupe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7534099" y="3178196"/>
          <a:ext cx="3010337" cy="1173772"/>
          <a:chOff x="346365" y="3411682"/>
          <a:chExt cx="3013362" cy="1229591"/>
        </a:xfrm>
      </xdr:grpSpPr>
      <xdr:sp macro="" textlink="">
        <xdr:nvSpPr>
          <xdr:cNvPr id="10" name="ZoneTexte 9">
            <a:extLst>
              <a:ext uri="{FF2B5EF4-FFF2-40B4-BE49-F238E27FC236}">
                <a16:creationId xmlns=""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346365" y="3411682"/>
            <a:ext cx="2168236" cy="31519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Back hood adjustment under flap</a:t>
            </a:r>
          </a:p>
        </xdr:txBody>
      </xdr:sp>
      <xdr:cxnSp macro="">
        <xdr:nvCxnSpPr>
          <xdr:cNvPr id="11" name="Connecteur droit avec flèche 10">
            <a:extLst>
              <a:ext uri="{FF2B5EF4-FFF2-40B4-BE49-F238E27FC236}">
                <a16:creationId xmlns="" xmlns:a16="http://schemas.microsoft.com/office/drawing/2014/main" id="{00000000-0008-0000-0000-00000B000000}"/>
              </a:ext>
            </a:extLst>
          </xdr:cNvPr>
          <xdr:cNvCxnSpPr/>
        </xdr:nvCxnSpPr>
        <xdr:spPr bwMode="auto">
          <a:xfrm>
            <a:off x="2130136" y="3706091"/>
            <a:ext cx="1229591" cy="935182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16</xdr:col>
      <xdr:colOff>69273</xdr:colOff>
      <xdr:row>23</xdr:row>
      <xdr:rowOff>86590</xdr:rowOff>
    </xdr:from>
    <xdr:to>
      <xdr:col>20</xdr:col>
      <xdr:colOff>34637</xdr:colOff>
      <xdr:row>30</xdr:row>
      <xdr:rowOff>103909</xdr:rowOff>
    </xdr:to>
    <xdr:grpSp>
      <xdr:nvGrpSpPr>
        <xdr:cNvPr id="15" name="Groupe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4985402" y="4818364"/>
          <a:ext cx="1194396" cy="1415343"/>
          <a:chOff x="846960" y="2757428"/>
          <a:chExt cx="1192877" cy="1505818"/>
        </a:xfrm>
      </xdr:grpSpPr>
      <xdr:sp macro="" textlink="">
        <xdr:nvSpPr>
          <xdr:cNvPr id="16" name="ZoneTexte 15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194955" y="2757428"/>
            <a:ext cx="844882" cy="51333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NEW </a:t>
            </a:r>
            <a:r>
              <a:rPr lang="fr-FR" sz="1100" baseline="0"/>
              <a:t>EIDER LOGO</a:t>
            </a:r>
            <a:endParaRPr lang="fr-FR" sz="1100"/>
          </a:p>
        </xdr:txBody>
      </xdr:sp>
      <xdr:cxnSp macro="">
        <xdr:nvCxnSpPr>
          <xdr:cNvPr id="17" name="Connecteur droit avec flèche 16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CxnSpPr/>
        </xdr:nvCxnSpPr>
        <xdr:spPr bwMode="auto">
          <a:xfrm flipH="1">
            <a:off x="846960" y="3288359"/>
            <a:ext cx="462300" cy="97488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20</xdr:col>
      <xdr:colOff>213408</xdr:colOff>
      <xdr:row>52</xdr:row>
      <xdr:rowOff>144136</xdr:rowOff>
    </xdr:from>
    <xdr:to>
      <xdr:col>26</xdr:col>
      <xdr:colOff>46089</xdr:colOff>
      <xdr:row>56</xdr:row>
      <xdr:rowOff>122900</xdr:rowOff>
    </xdr:to>
    <xdr:grpSp>
      <xdr:nvGrpSpPr>
        <xdr:cNvPr id="21" name="Groupe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6358569" y="10667725"/>
          <a:ext cx="1722318" cy="746909"/>
          <a:chOff x="213719" y="3459760"/>
          <a:chExt cx="1701016" cy="758405"/>
        </a:xfrm>
      </xdr:grpSpPr>
      <xdr:sp macro="" textlink="">
        <xdr:nvSpPr>
          <xdr:cNvPr id="22" name="ZoneTexte 21">
            <a:extLst>
              <a:ext uri="{FF2B5EF4-FFF2-40B4-BE49-F238E27FC236}">
                <a16:creationId xmlns=""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587945" y="3738958"/>
            <a:ext cx="1326790" cy="4792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Lycra cuffs without thumbholes</a:t>
            </a:r>
          </a:p>
        </xdr:txBody>
      </xdr:sp>
      <xdr:cxnSp macro="">
        <xdr:nvCxnSpPr>
          <xdr:cNvPr id="23" name="Connecteur droit avec flèche 22">
            <a:extLst>
              <a:ext uri="{FF2B5EF4-FFF2-40B4-BE49-F238E27FC236}">
                <a16:creationId xmlns="" xmlns:a16="http://schemas.microsoft.com/office/drawing/2014/main" id="{00000000-0008-0000-0000-000017000000}"/>
              </a:ext>
            </a:extLst>
          </xdr:cNvPr>
          <xdr:cNvCxnSpPr>
            <a:stCxn id="22" idx="1"/>
          </xdr:cNvCxnSpPr>
        </xdr:nvCxnSpPr>
        <xdr:spPr bwMode="auto">
          <a:xfrm flipH="1" flipV="1">
            <a:off x="213719" y="3459760"/>
            <a:ext cx="374226" cy="518803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29</xdr:col>
      <xdr:colOff>160666</xdr:colOff>
      <xdr:row>51</xdr:row>
      <xdr:rowOff>78806</xdr:rowOff>
    </xdr:from>
    <xdr:to>
      <xdr:col>35</xdr:col>
      <xdr:colOff>95306</xdr:colOff>
      <xdr:row>54</xdr:row>
      <xdr:rowOff>163888</xdr:rowOff>
    </xdr:to>
    <xdr:grpSp>
      <xdr:nvGrpSpPr>
        <xdr:cNvPr id="24" name="Groupe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9117239" y="10402677"/>
          <a:ext cx="2530970" cy="653509"/>
          <a:chOff x="9295825" y="10777852"/>
          <a:chExt cx="2549460" cy="671945"/>
        </a:xfrm>
      </xdr:grpSpPr>
      <xdr:grpSp>
        <xdr:nvGrpSpPr>
          <xdr:cNvPr id="25" name="Groupe 24">
            <a:extLst>
              <a:ext uri="{FF2B5EF4-FFF2-40B4-BE49-F238E27FC236}">
                <a16:creationId xmlns="" xmlns:a16="http://schemas.microsoft.com/office/drawing/2014/main" id="{00000000-0008-0000-0000-000019000000}"/>
              </a:ext>
            </a:extLst>
          </xdr:cNvPr>
          <xdr:cNvGrpSpPr/>
        </xdr:nvGrpSpPr>
        <xdr:grpSpPr>
          <a:xfrm>
            <a:off x="9936600" y="10796685"/>
            <a:ext cx="1908685" cy="653112"/>
            <a:chOff x="-426599" y="2740266"/>
            <a:chExt cx="1908685" cy="653112"/>
          </a:xfrm>
        </xdr:grpSpPr>
        <xdr:sp macro="" textlink="">
          <xdr:nvSpPr>
            <xdr:cNvPr id="27" name="ZoneTexte 26">
              <a:extLst>
                <a:ext uri="{FF2B5EF4-FFF2-40B4-BE49-F238E27FC236}">
                  <a16:creationId xmlns=""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-426599" y="3102433"/>
              <a:ext cx="1679864" cy="2909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/>
                <a:t>Bottom hem adjustments</a:t>
              </a:r>
            </a:p>
          </xdr:txBody>
        </xdr:sp>
        <xdr:cxnSp macro="">
          <xdr:nvCxnSpPr>
            <xdr:cNvPr id="28" name="Connecteur droit avec flèche 27">
              <a:extLst>
                <a:ext uri="{FF2B5EF4-FFF2-40B4-BE49-F238E27FC236}">
                  <a16:creationId xmlns="" xmlns:a16="http://schemas.microsoft.com/office/drawing/2014/main" id="{00000000-0008-0000-0000-00001C000000}"/>
                </a:ext>
              </a:extLst>
            </xdr:cNvPr>
            <xdr:cNvCxnSpPr/>
          </xdr:nvCxnSpPr>
          <xdr:spPr bwMode="auto">
            <a:xfrm flipV="1">
              <a:off x="434336" y="2740266"/>
              <a:ext cx="1047750" cy="363677"/>
            </a:xfrm>
            <a:prstGeom prst="straightConnector1">
              <a:avLst/>
            </a:prstGeom>
            <a:solidFill>
              <a:srgbClr val="FFFFFF"/>
            </a:solidFill>
            <a:ln w="9525" cap="flat" cmpd="sng" algn="ctr">
              <a:solidFill>
                <a:srgbClr val="00B050"/>
              </a:solidFill>
              <a:prstDash val="solid"/>
              <a:round/>
              <a:headEnd type="none" w="med" len="med"/>
              <a:tailEnd type="arrow"/>
            </a:ln>
            <a:effectLst/>
          </xdr:spPr>
        </xdr:cxnSp>
      </xdr:grpSp>
      <xdr:cxnSp macro="">
        <xdr:nvCxnSpPr>
          <xdr:cNvPr id="26" name="Connecteur droit avec flèche 25">
            <a:extLst>
              <a:ext uri="{FF2B5EF4-FFF2-40B4-BE49-F238E27FC236}">
                <a16:creationId xmlns="" xmlns:a16="http://schemas.microsoft.com/office/drawing/2014/main" id="{00000000-0008-0000-0000-00001A000000}"/>
              </a:ext>
            </a:extLst>
          </xdr:cNvPr>
          <xdr:cNvCxnSpPr>
            <a:stCxn id="27" idx="0"/>
          </xdr:cNvCxnSpPr>
        </xdr:nvCxnSpPr>
        <xdr:spPr bwMode="auto">
          <a:xfrm flipH="1" flipV="1">
            <a:off x="9295825" y="10777852"/>
            <a:ext cx="1480705" cy="380995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1</xdr:col>
      <xdr:colOff>148934</xdr:colOff>
      <xdr:row>16</xdr:row>
      <xdr:rowOff>207815</xdr:rowOff>
    </xdr:from>
    <xdr:to>
      <xdr:col>10</xdr:col>
      <xdr:colOff>294409</xdr:colOff>
      <xdr:row>21</xdr:row>
      <xdr:rowOff>34634</xdr:rowOff>
    </xdr:to>
    <xdr:grpSp>
      <xdr:nvGrpSpPr>
        <xdr:cNvPr id="29" name="Groupe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456192" y="3532040"/>
          <a:ext cx="2910798" cy="834933"/>
          <a:chOff x="207818" y="3550227"/>
          <a:chExt cx="2951021" cy="853556"/>
        </a:xfrm>
      </xdr:grpSpPr>
      <xdr:sp macro="" textlink="">
        <xdr:nvSpPr>
          <xdr:cNvPr id="30" name="ZoneTexte 29">
            <a:extLst>
              <a:ext uri="{FF2B5EF4-FFF2-40B4-BE49-F238E27FC236}">
                <a16:creationId xmlns=""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207818" y="3550227"/>
            <a:ext cx="2310248" cy="8535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 b="0" baseline="0">
                <a:solidFill>
                  <a:sysClr val="windowText" lastClr="000000"/>
                </a:solidFill>
              </a:rPr>
              <a:t>Attached hood</a:t>
            </a:r>
          </a:p>
          <a:p>
            <a:r>
              <a:rPr lang="fr-FR" sz="1100" b="0" baseline="0">
                <a:solidFill>
                  <a:sysClr val="windowText" lastClr="000000"/>
                </a:solidFill>
              </a:rPr>
              <a:t>Same shape and volume as RIDGE  JKT M EIV4339</a:t>
            </a:r>
          </a:p>
          <a:p>
            <a:r>
              <a:rPr lang="fr-FR" sz="1100" strike="noStrike" baseline="0">
                <a:solidFill>
                  <a:sysClr val="windowText" lastClr="000000"/>
                </a:solidFill>
              </a:rPr>
              <a:t>1 adjustment at back</a:t>
            </a:r>
          </a:p>
        </xdr:txBody>
      </xdr:sp>
      <xdr:cxnSp macro="">
        <xdr:nvCxnSpPr>
          <xdr:cNvPr id="31" name="Connecteur droit avec flèche 30">
            <a:extLst>
              <a:ext uri="{FF2B5EF4-FFF2-40B4-BE49-F238E27FC236}">
                <a16:creationId xmlns="" xmlns:a16="http://schemas.microsoft.com/office/drawing/2014/main" id="{00000000-0008-0000-0000-00001F000000}"/>
              </a:ext>
            </a:extLst>
          </xdr:cNvPr>
          <xdr:cNvCxnSpPr>
            <a:stCxn id="30" idx="3"/>
          </xdr:cNvCxnSpPr>
        </xdr:nvCxnSpPr>
        <xdr:spPr bwMode="auto">
          <a:xfrm>
            <a:off x="2518066" y="3977007"/>
            <a:ext cx="640773" cy="256064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1</xdr:col>
      <xdr:colOff>34637</xdr:colOff>
      <xdr:row>25</xdr:row>
      <xdr:rowOff>121869</xdr:rowOff>
    </xdr:from>
    <xdr:to>
      <xdr:col>13</xdr:col>
      <xdr:colOff>148934</xdr:colOff>
      <xdr:row>30</xdr:row>
      <xdr:rowOff>84639</xdr:rowOff>
    </xdr:to>
    <xdr:grpSp>
      <xdr:nvGrpSpPr>
        <xdr:cNvPr id="32" name="Groupe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341895" y="5253079"/>
          <a:ext cx="3801394" cy="961358"/>
          <a:chOff x="173184" y="3307773"/>
          <a:chExt cx="3855025" cy="1001859"/>
        </a:xfrm>
      </xdr:grpSpPr>
      <xdr:sp macro="" textlink="">
        <xdr:nvSpPr>
          <xdr:cNvPr id="33" name="ZoneTexte 32">
            <a:extLst>
              <a:ext uri="{FF2B5EF4-FFF2-40B4-BE49-F238E27FC236}">
                <a16:creationId xmlns=""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173184" y="3307773"/>
            <a:ext cx="1776845" cy="84599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CF opening with</a:t>
            </a:r>
            <a:r>
              <a:rPr lang="fr-FR" sz="1100" baseline="0"/>
              <a:t> </a:t>
            </a:r>
            <a:r>
              <a:rPr lang="fr-FR" sz="1100"/>
              <a:t>flap at top + zipper with double piping 2mm and visible zip teeth + stormflap under</a:t>
            </a:r>
            <a:r>
              <a:rPr lang="fr-FR" sz="1100" baseline="0"/>
              <a:t> zip</a:t>
            </a:r>
            <a:endParaRPr lang="fr-FR" sz="1100"/>
          </a:p>
        </xdr:txBody>
      </xdr:sp>
      <xdr:cxnSp macro="">
        <xdr:nvCxnSpPr>
          <xdr:cNvPr id="34" name="Connecteur droit avec flèche 33">
            <a:extLst>
              <a:ext uri="{FF2B5EF4-FFF2-40B4-BE49-F238E27FC236}">
                <a16:creationId xmlns="" xmlns:a16="http://schemas.microsoft.com/office/drawing/2014/main" id="{00000000-0008-0000-0000-000022000000}"/>
              </a:ext>
            </a:extLst>
          </xdr:cNvPr>
          <xdr:cNvCxnSpPr>
            <a:stCxn id="33" idx="3"/>
          </xdr:cNvCxnSpPr>
        </xdr:nvCxnSpPr>
        <xdr:spPr bwMode="auto">
          <a:xfrm>
            <a:off x="1950029" y="3730771"/>
            <a:ext cx="2078180" cy="578861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0</xdr:col>
      <xdr:colOff>173182</xdr:colOff>
      <xdr:row>51</xdr:row>
      <xdr:rowOff>103912</xdr:rowOff>
    </xdr:from>
    <xdr:to>
      <xdr:col>6</xdr:col>
      <xdr:colOff>207818</xdr:colOff>
      <xdr:row>55</xdr:row>
      <xdr:rowOff>17318</xdr:rowOff>
    </xdr:to>
    <xdr:grpSp>
      <xdr:nvGrpSpPr>
        <xdr:cNvPr id="35" name="Groupe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173182" y="10427783"/>
          <a:ext cx="1878184" cy="666188"/>
          <a:chOff x="214748" y="3012706"/>
          <a:chExt cx="1905000" cy="688840"/>
        </a:xfrm>
      </xdr:grpSpPr>
      <xdr:sp macro="" textlink="">
        <xdr:nvSpPr>
          <xdr:cNvPr id="36" name="ZoneTexte 35">
            <a:extLst>
              <a:ext uri="{FF2B5EF4-FFF2-40B4-BE49-F238E27FC236}">
                <a16:creationId xmlns="" xmlns:a16="http://schemas.microsoft.com/office/drawing/2014/main" id="{00000000-0008-0000-0000-000024000000}"/>
              </a:ext>
            </a:extLst>
          </xdr:cNvPr>
          <xdr:cNvSpPr txBox="1"/>
        </xdr:nvSpPr>
        <xdr:spPr>
          <a:xfrm>
            <a:off x="214748" y="3374346"/>
            <a:ext cx="1433945" cy="32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Cuff flaps with</a:t>
            </a:r>
            <a:r>
              <a:rPr lang="fr-FR" sz="1100" baseline="0"/>
              <a:t> snaps</a:t>
            </a:r>
            <a:endParaRPr lang="fr-FR" sz="1100"/>
          </a:p>
        </xdr:txBody>
      </xdr:sp>
      <xdr:cxnSp macro="">
        <xdr:nvCxnSpPr>
          <xdr:cNvPr id="37" name="Connecteur droit avec flèche 36">
            <a:extLst>
              <a:ext uri="{FF2B5EF4-FFF2-40B4-BE49-F238E27FC236}">
                <a16:creationId xmlns="" xmlns:a16="http://schemas.microsoft.com/office/drawing/2014/main" id="{00000000-0008-0000-0000-000025000000}"/>
              </a:ext>
            </a:extLst>
          </xdr:cNvPr>
          <xdr:cNvCxnSpPr>
            <a:stCxn id="36" idx="3"/>
          </xdr:cNvCxnSpPr>
        </xdr:nvCxnSpPr>
        <xdr:spPr bwMode="auto">
          <a:xfrm flipV="1">
            <a:off x="1648693" y="3012706"/>
            <a:ext cx="471055" cy="525240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20</xdr:col>
      <xdr:colOff>114299</xdr:colOff>
      <xdr:row>29</xdr:row>
      <xdr:rowOff>129018</xdr:rowOff>
    </xdr:from>
    <xdr:to>
      <xdr:col>25</xdr:col>
      <xdr:colOff>218206</xdr:colOff>
      <xdr:row>34</xdr:row>
      <xdr:rowOff>111700</xdr:rowOff>
    </xdr:to>
    <xdr:grpSp>
      <xdr:nvGrpSpPr>
        <xdr:cNvPr id="38" name="Groupe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6259460" y="6059099"/>
          <a:ext cx="1686286" cy="981270"/>
          <a:chOff x="-868" y="3901354"/>
          <a:chExt cx="1666049" cy="1051183"/>
        </a:xfrm>
      </xdr:grpSpPr>
      <xdr:sp macro="" textlink="">
        <xdr:nvSpPr>
          <xdr:cNvPr id="39" name="ZoneTexte 38">
            <a:extLst>
              <a:ext uri="{FF2B5EF4-FFF2-40B4-BE49-F238E27FC236}">
                <a16:creationId xmlns=""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498948" y="3901354"/>
            <a:ext cx="1166233" cy="52905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Zipped skipass pocket under flap</a:t>
            </a:r>
          </a:p>
        </xdr:txBody>
      </xdr:sp>
      <xdr:cxnSp macro="">
        <xdr:nvCxnSpPr>
          <xdr:cNvPr id="40" name="Connecteur droit avec flèche 39">
            <a:extLst>
              <a:ext uri="{FF2B5EF4-FFF2-40B4-BE49-F238E27FC236}">
                <a16:creationId xmlns="" xmlns:a16="http://schemas.microsoft.com/office/drawing/2014/main" id="{00000000-0008-0000-0000-000028000000}"/>
              </a:ext>
            </a:extLst>
          </xdr:cNvPr>
          <xdr:cNvCxnSpPr>
            <a:stCxn id="39" idx="1"/>
          </xdr:cNvCxnSpPr>
        </xdr:nvCxnSpPr>
        <xdr:spPr bwMode="auto">
          <a:xfrm flipH="1">
            <a:off x="-868" y="4165882"/>
            <a:ext cx="499816" cy="786655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20</xdr:col>
      <xdr:colOff>187037</xdr:colOff>
      <xdr:row>24</xdr:row>
      <xdr:rowOff>4635</xdr:rowOff>
    </xdr:from>
    <xdr:to>
      <xdr:col>24</xdr:col>
      <xdr:colOff>152400</xdr:colOff>
      <xdr:row>31</xdr:row>
      <xdr:rowOff>13855</xdr:rowOff>
    </xdr:to>
    <xdr:grpSp>
      <xdr:nvGrpSpPr>
        <xdr:cNvPr id="44" name="Groupe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6332198" y="4936127"/>
          <a:ext cx="1194396" cy="1407244"/>
          <a:chOff x="846960" y="2757427"/>
          <a:chExt cx="1192877" cy="1505819"/>
        </a:xfrm>
      </xdr:grpSpPr>
      <xdr:cxnSp macro="">
        <xdr:nvCxnSpPr>
          <xdr:cNvPr id="46" name="Connecteur droit avec flèche 45">
            <a:extLst>
              <a:ext uri="{FF2B5EF4-FFF2-40B4-BE49-F238E27FC236}">
                <a16:creationId xmlns="" xmlns:a16="http://schemas.microsoft.com/office/drawing/2014/main" id="{00000000-0008-0000-0000-00002E000000}"/>
              </a:ext>
            </a:extLst>
          </xdr:cNvPr>
          <xdr:cNvCxnSpPr/>
        </xdr:nvCxnSpPr>
        <xdr:spPr bwMode="auto">
          <a:xfrm flipH="1">
            <a:off x="846960" y="3288359"/>
            <a:ext cx="462300" cy="97488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  <xdr:sp macro="" textlink="">
        <xdr:nvSpPr>
          <xdr:cNvPr id="45" name="ZoneTexte 44">
            <a:extLst>
              <a:ext uri="{FF2B5EF4-FFF2-40B4-BE49-F238E27FC236}">
                <a16:creationId xmlns="" xmlns:a16="http://schemas.microsoft.com/office/drawing/2014/main" id="{00000000-0008-0000-0000-00002D000000}"/>
              </a:ext>
            </a:extLst>
          </xdr:cNvPr>
          <xdr:cNvSpPr txBox="1"/>
        </xdr:nvSpPr>
        <xdr:spPr>
          <a:xfrm>
            <a:off x="1194955" y="2757427"/>
            <a:ext cx="844882" cy="75123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NEW</a:t>
            </a:r>
            <a:r>
              <a:rPr lang="fr-F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EIDER RUBBER PLATE</a:t>
            </a:r>
            <a:endParaRPr lang="fr-FR">
              <a:effectLst/>
            </a:endParaRPr>
          </a:p>
        </xdr:txBody>
      </xdr:sp>
    </xdr:grpSp>
    <xdr:clientData/>
  </xdr:twoCellAnchor>
  <xdr:twoCellAnchor>
    <xdr:from>
      <xdr:col>15</xdr:col>
      <xdr:colOff>190501</xdr:colOff>
      <xdr:row>32</xdr:row>
      <xdr:rowOff>103911</xdr:rowOff>
    </xdr:from>
    <xdr:to>
      <xdr:col>26</xdr:col>
      <xdr:colOff>242455</xdr:colOff>
      <xdr:row>36</xdr:row>
      <xdr:rowOff>155864</xdr:rowOff>
    </xdr:to>
    <xdr:grpSp>
      <xdr:nvGrpSpPr>
        <xdr:cNvPr id="48" name="Groupe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GrpSpPr/>
      </xdr:nvGrpSpPr>
      <xdr:grpSpPr>
        <a:xfrm>
          <a:off x="4799372" y="6633145"/>
          <a:ext cx="3477881" cy="850824"/>
          <a:chOff x="-1588716" y="3611834"/>
          <a:chExt cx="3451105" cy="908646"/>
        </a:xfrm>
      </xdr:grpSpPr>
      <xdr:sp macro="" textlink="">
        <xdr:nvSpPr>
          <xdr:cNvPr id="49" name="ZoneTexte 48">
            <a:extLst>
              <a:ext uri="{FF2B5EF4-FFF2-40B4-BE49-F238E27FC236}">
                <a16:creationId xmlns=""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498947" y="3611834"/>
            <a:ext cx="1363442" cy="81857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Zipped chest pocket with double</a:t>
            </a:r>
            <a:r>
              <a:rPr lang="fr-FR" sz="1100" baseline="0"/>
              <a:t> piping 2mm  and visible zip teeth</a:t>
            </a:r>
            <a:endParaRPr lang="fr-FR" sz="1100"/>
          </a:p>
        </xdr:txBody>
      </xdr:sp>
      <xdr:cxnSp macro="">
        <xdr:nvCxnSpPr>
          <xdr:cNvPr id="50" name="Connecteur droit avec flèche 49">
            <a:extLst>
              <a:ext uri="{FF2B5EF4-FFF2-40B4-BE49-F238E27FC236}">
                <a16:creationId xmlns="" xmlns:a16="http://schemas.microsoft.com/office/drawing/2014/main" id="{00000000-0008-0000-0000-000032000000}"/>
              </a:ext>
            </a:extLst>
          </xdr:cNvPr>
          <xdr:cNvCxnSpPr>
            <a:stCxn id="49" idx="1"/>
          </xdr:cNvCxnSpPr>
        </xdr:nvCxnSpPr>
        <xdr:spPr bwMode="auto">
          <a:xfrm flipH="1">
            <a:off x="-1588716" y="4021121"/>
            <a:ext cx="2087663" cy="499359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9</xdr:col>
      <xdr:colOff>275303</xdr:colOff>
      <xdr:row>46</xdr:row>
      <xdr:rowOff>21229</xdr:rowOff>
    </xdr:from>
    <xdr:to>
      <xdr:col>13</xdr:col>
      <xdr:colOff>203792</xdr:colOff>
      <xdr:row>56</xdr:row>
      <xdr:rowOff>104353</xdr:rowOff>
    </xdr:to>
    <xdr:grpSp>
      <xdr:nvGrpSpPr>
        <xdr:cNvPr id="69" name="Groupe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GrpSpPr/>
      </xdr:nvGrpSpPr>
      <xdr:grpSpPr>
        <a:xfrm>
          <a:off x="3040626" y="9346511"/>
          <a:ext cx="1157521" cy="2049576"/>
          <a:chOff x="426134" y="2091009"/>
          <a:chExt cx="1154517" cy="2125451"/>
        </a:xfrm>
      </xdr:grpSpPr>
      <xdr:sp macro="" textlink="">
        <xdr:nvSpPr>
          <xdr:cNvPr id="70" name="ZoneTexte 69">
            <a:extLst>
              <a:ext uri="{FF2B5EF4-FFF2-40B4-BE49-F238E27FC236}">
                <a16:creationId xmlns="" xmlns:a16="http://schemas.microsoft.com/office/drawing/2014/main" id="{00000000-0008-0000-0000-000046000000}"/>
              </a:ext>
            </a:extLst>
          </xdr:cNvPr>
          <xdr:cNvSpPr txBox="1"/>
        </xdr:nvSpPr>
        <xdr:spPr>
          <a:xfrm>
            <a:off x="426134" y="3569526"/>
            <a:ext cx="1154517" cy="6469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Zipped hand</a:t>
            </a:r>
            <a:r>
              <a:rPr lang="fr-FR" sz="1100" baseline="0"/>
              <a:t> pockets under flap</a:t>
            </a:r>
            <a:endParaRPr lang="fr-FR" sz="1100"/>
          </a:p>
        </xdr:txBody>
      </xdr:sp>
      <xdr:cxnSp macro="">
        <xdr:nvCxnSpPr>
          <xdr:cNvPr id="71" name="Connecteur droit avec flèche 70">
            <a:extLst>
              <a:ext uri="{FF2B5EF4-FFF2-40B4-BE49-F238E27FC236}">
                <a16:creationId xmlns="" xmlns:a16="http://schemas.microsoft.com/office/drawing/2014/main" id="{00000000-0008-0000-0000-000047000000}"/>
              </a:ext>
            </a:extLst>
          </xdr:cNvPr>
          <xdr:cNvCxnSpPr>
            <a:stCxn id="70" idx="0"/>
          </xdr:cNvCxnSpPr>
        </xdr:nvCxnSpPr>
        <xdr:spPr bwMode="auto">
          <a:xfrm flipH="1" flipV="1">
            <a:off x="616653" y="2091009"/>
            <a:ext cx="386740" cy="1478518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B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>
    <xdr:from>
      <xdr:col>38</xdr:col>
      <xdr:colOff>17319</xdr:colOff>
      <xdr:row>15</xdr:row>
      <xdr:rowOff>173183</xdr:rowOff>
    </xdr:from>
    <xdr:to>
      <xdr:col>43</xdr:col>
      <xdr:colOff>346365</xdr:colOff>
      <xdr:row>17</xdr:row>
      <xdr:rowOff>207817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642274" y="3359728"/>
          <a:ext cx="1887682" cy="45027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NO VISIBLE TOPSTITCHINGS</a:t>
          </a:r>
        </a:p>
      </xdr:txBody>
    </xdr:sp>
    <xdr:clientData/>
  </xdr:twoCellAnchor>
  <xdr:twoCellAnchor>
    <xdr:from>
      <xdr:col>4</xdr:col>
      <xdr:colOff>199718</xdr:colOff>
      <xdr:row>12</xdr:row>
      <xdr:rowOff>122904</xdr:rowOff>
    </xdr:from>
    <xdr:to>
      <xdr:col>8</xdr:col>
      <xdr:colOff>276970</xdr:colOff>
      <xdr:row>12</xdr:row>
      <xdr:rowOff>122904</xdr:rowOff>
    </xdr:to>
    <xdr:cxnSp macro="">
      <xdr:nvCxnSpPr>
        <xdr:cNvPr id="51" name="Connecteur droit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CxnSpPr/>
      </xdr:nvCxnSpPr>
      <xdr:spPr bwMode="auto">
        <a:xfrm flipH="1">
          <a:off x="1428750" y="2488791"/>
          <a:ext cx="130628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61452</xdr:colOff>
      <xdr:row>46</xdr:row>
      <xdr:rowOff>46089</xdr:rowOff>
    </xdr:from>
    <xdr:to>
      <xdr:col>6</xdr:col>
      <xdr:colOff>261171</xdr:colOff>
      <xdr:row>47</xdr:row>
      <xdr:rowOff>153629</xdr:rowOff>
    </xdr:to>
    <xdr:cxnSp macro="">
      <xdr:nvCxnSpPr>
        <xdr:cNvPr id="12" name="Connecteur droit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CxnSpPr/>
      </xdr:nvCxnSpPr>
      <xdr:spPr bwMode="auto">
        <a:xfrm flipH="1">
          <a:off x="1905000" y="9371371"/>
          <a:ext cx="199719" cy="307258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15363</xdr:colOff>
      <xdr:row>46</xdr:row>
      <xdr:rowOff>138266</xdr:rowOff>
    </xdr:from>
    <xdr:to>
      <xdr:col>7</xdr:col>
      <xdr:colOff>30726</xdr:colOff>
      <xdr:row>47</xdr:row>
      <xdr:rowOff>76814</xdr:rowOff>
    </xdr:to>
    <xdr:cxnSp macro="">
      <xdr:nvCxnSpPr>
        <xdr:cNvPr id="57" name="Connecteur droit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CxnSpPr/>
      </xdr:nvCxnSpPr>
      <xdr:spPr bwMode="auto">
        <a:xfrm flipH="1" flipV="1">
          <a:off x="1858911" y="9463548"/>
          <a:ext cx="322621" cy="138266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1</xdr:row>
      <xdr:rowOff>119009</xdr:rowOff>
    </xdr:from>
    <xdr:to>
      <xdr:col>3</xdr:col>
      <xdr:colOff>448236</xdr:colOff>
      <xdr:row>27</xdr:row>
      <xdr:rowOff>116721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30" y="477597"/>
          <a:ext cx="2678206" cy="4076653"/>
        </a:xfrm>
        <a:prstGeom prst="rect">
          <a:avLst/>
        </a:prstGeom>
      </xdr:spPr>
    </xdr:pic>
    <xdr:clientData/>
  </xdr:twoCellAnchor>
  <xdr:twoCellAnchor editAs="oneCell">
    <xdr:from>
      <xdr:col>3</xdr:col>
      <xdr:colOff>448236</xdr:colOff>
      <xdr:row>1</xdr:row>
      <xdr:rowOff>112060</xdr:rowOff>
    </xdr:from>
    <xdr:to>
      <xdr:col>6</xdr:col>
      <xdr:colOff>717176</xdr:colOff>
      <xdr:row>14</xdr:row>
      <xdr:rowOff>121864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4236" y="470648"/>
          <a:ext cx="2554940" cy="2049275"/>
        </a:xfrm>
        <a:prstGeom prst="rect">
          <a:avLst/>
        </a:prstGeom>
      </xdr:spPr>
    </xdr:pic>
    <xdr:clientData/>
  </xdr:twoCellAnchor>
  <xdr:twoCellAnchor editAs="oneCell">
    <xdr:from>
      <xdr:col>3</xdr:col>
      <xdr:colOff>481854</xdr:colOff>
      <xdr:row>14</xdr:row>
      <xdr:rowOff>112059</xdr:rowOff>
    </xdr:from>
    <xdr:to>
      <xdr:col>6</xdr:col>
      <xdr:colOff>717176</xdr:colOff>
      <xdr:row>37</xdr:row>
      <xdr:rowOff>26108</xdr:rowOff>
    </xdr:to>
    <xdr:pic>
      <xdr:nvPicPr>
        <xdr:cNvPr id="5" name="Image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7854" y="2510118"/>
          <a:ext cx="2521322" cy="3522343"/>
        </a:xfrm>
        <a:prstGeom prst="rect">
          <a:avLst/>
        </a:prstGeom>
      </xdr:spPr>
    </xdr:pic>
    <xdr:clientData/>
  </xdr:twoCellAnchor>
  <xdr:twoCellAnchor editAs="oneCell">
    <xdr:from>
      <xdr:col>0</xdr:col>
      <xdr:colOff>78441</xdr:colOff>
      <xdr:row>28</xdr:row>
      <xdr:rowOff>87794</xdr:rowOff>
    </xdr:from>
    <xdr:to>
      <xdr:col>3</xdr:col>
      <xdr:colOff>145676</xdr:colOff>
      <xdr:row>47</xdr:row>
      <xdr:rowOff>105753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41" y="4682206"/>
          <a:ext cx="2353235" cy="2998723"/>
        </a:xfrm>
        <a:prstGeom prst="rect">
          <a:avLst/>
        </a:prstGeom>
      </xdr:spPr>
    </xdr:pic>
    <xdr:clientData/>
  </xdr:twoCellAnchor>
  <xdr:twoCellAnchor editAs="oneCell">
    <xdr:from>
      <xdr:col>3</xdr:col>
      <xdr:colOff>235323</xdr:colOff>
      <xdr:row>37</xdr:row>
      <xdr:rowOff>58372</xdr:rowOff>
    </xdr:from>
    <xdr:to>
      <xdr:col>6</xdr:col>
      <xdr:colOff>750794</xdr:colOff>
      <xdr:row>48</xdr:row>
      <xdr:rowOff>44676</xdr:rowOff>
    </xdr:to>
    <xdr:pic>
      <xdr:nvPicPr>
        <xdr:cNvPr id="7" name="Image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21323" y="6064725"/>
          <a:ext cx="2801471" cy="17120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99189</xdr:rowOff>
    </xdr:from>
    <xdr:to>
      <xdr:col>6</xdr:col>
      <xdr:colOff>649942</xdr:colOff>
      <xdr:row>55</xdr:row>
      <xdr:rowOff>93269</xdr:rowOff>
    </xdr:to>
    <xdr:pic>
      <xdr:nvPicPr>
        <xdr:cNvPr id="8" name="Image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831248"/>
          <a:ext cx="5221942" cy="1092256"/>
        </a:xfrm>
        <a:prstGeom prst="rect">
          <a:avLst/>
        </a:prstGeom>
      </xdr:spPr>
    </xdr:pic>
    <xdr:clientData/>
  </xdr:twoCellAnchor>
  <xdr:twoCellAnchor editAs="oneCell">
    <xdr:from>
      <xdr:col>0</xdr:col>
      <xdr:colOff>22412</xdr:colOff>
      <xdr:row>29</xdr:row>
      <xdr:rowOff>67236</xdr:rowOff>
    </xdr:from>
    <xdr:to>
      <xdr:col>3</xdr:col>
      <xdr:colOff>151621</xdr:colOff>
      <xdr:row>48</xdr:row>
      <xdr:rowOff>1121</xdr:rowOff>
    </xdr:to>
    <xdr:pic>
      <xdr:nvPicPr>
        <xdr:cNvPr id="9" name="Image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412" y="4818530"/>
          <a:ext cx="2415209" cy="2914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16</xdr:row>
      <xdr:rowOff>86591</xdr:rowOff>
    </xdr:from>
    <xdr:to>
      <xdr:col>42</xdr:col>
      <xdr:colOff>78198</xdr:colOff>
      <xdr:row>31</xdr:row>
      <xdr:rowOff>121699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409" y="4277591"/>
          <a:ext cx="11733334" cy="3152381"/>
        </a:xfrm>
        <a:prstGeom prst="rect">
          <a:avLst/>
        </a:prstGeom>
      </xdr:spPr>
    </xdr:pic>
    <xdr:clientData/>
  </xdr:twoCellAnchor>
  <xdr:twoCellAnchor>
    <xdr:from>
      <xdr:col>25</xdr:col>
      <xdr:colOff>311726</xdr:colOff>
      <xdr:row>16</xdr:row>
      <xdr:rowOff>51954</xdr:rowOff>
    </xdr:from>
    <xdr:to>
      <xdr:col>35</xdr:col>
      <xdr:colOff>17317</xdr:colOff>
      <xdr:row>35</xdr:row>
      <xdr:rowOff>155864</xdr:rowOff>
    </xdr:to>
    <xdr:cxnSp macro="">
      <xdr:nvCxnSpPr>
        <xdr:cNvPr id="3" name="Connecteur droit 2">
          <a:extLst>
            <a:ext uri="{FF2B5EF4-FFF2-40B4-BE49-F238E27FC236}">
              <a16:creationId xmlns="" xmlns:a16="http://schemas.microsoft.com/office/drawing/2014/main" id="{878E7F06-10AA-42F6-97A6-B0D9389CB841}"/>
            </a:ext>
          </a:extLst>
        </xdr:cNvPr>
        <xdr:cNvCxnSpPr/>
      </xdr:nvCxnSpPr>
      <xdr:spPr bwMode="auto">
        <a:xfrm flipH="1">
          <a:off x="8104908" y="4242954"/>
          <a:ext cx="2822864" cy="4052455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138546</xdr:colOff>
      <xdr:row>16</xdr:row>
      <xdr:rowOff>0</xdr:rowOff>
    </xdr:from>
    <xdr:to>
      <xdr:col>35</xdr:col>
      <xdr:colOff>294407</xdr:colOff>
      <xdr:row>36</xdr:row>
      <xdr:rowOff>86590</xdr:rowOff>
    </xdr:to>
    <xdr:cxnSp macro="">
      <xdr:nvCxnSpPr>
        <xdr:cNvPr id="4" name="Connecteur droit 3">
          <a:extLst>
            <a:ext uri="{FF2B5EF4-FFF2-40B4-BE49-F238E27FC236}">
              <a16:creationId xmlns="" xmlns:a16="http://schemas.microsoft.com/office/drawing/2014/main" id="{C34B6662-9583-44F5-B256-F9934ED5F320}"/>
            </a:ext>
          </a:extLst>
        </xdr:cNvPr>
        <xdr:cNvCxnSpPr/>
      </xdr:nvCxnSpPr>
      <xdr:spPr bwMode="auto">
        <a:xfrm>
          <a:off x="8555182" y="4191000"/>
          <a:ext cx="2649680" cy="424295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121226</xdr:colOff>
      <xdr:row>23</xdr:row>
      <xdr:rowOff>17318</xdr:rowOff>
    </xdr:from>
    <xdr:to>
      <xdr:col>33</xdr:col>
      <xdr:colOff>173181</xdr:colOff>
      <xdr:row>26</xdr:row>
      <xdr:rowOff>121227</xdr:rowOff>
    </xdr:to>
    <xdr:sp macro="" textlink="">
      <xdr:nvSpPr>
        <xdr:cNvPr id="5" name="ZoneTexte 4">
          <a:extLst>
            <a:ext uri="{FF2B5EF4-FFF2-40B4-BE49-F238E27FC236}">
              <a16:creationId xmlns="" xmlns:a16="http://schemas.microsoft.com/office/drawing/2014/main" id="{8DF6F2C5-A51C-4062-9949-B657CDF0DA69}"/>
            </a:ext>
          </a:extLst>
        </xdr:cNvPr>
        <xdr:cNvSpPr txBox="1"/>
      </xdr:nvSpPr>
      <xdr:spPr>
        <a:xfrm>
          <a:off x="8849590" y="5663045"/>
          <a:ext cx="1610591" cy="727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>
              <a:solidFill>
                <a:srgbClr val="FF0000"/>
              </a:solidFill>
            </a:rPr>
            <a:t>CANCELLED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28</xdr:row>
      <xdr:rowOff>27212</xdr:rowOff>
    </xdr:from>
    <xdr:to>
      <xdr:col>14</xdr:col>
      <xdr:colOff>0</xdr:colOff>
      <xdr:row>30</xdr:row>
      <xdr:rowOff>0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7864" y="9552212"/>
          <a:ext cx="952500" cy="752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6</xdr:row>
      <xdr:rowOff>222250</xdr:rowOff>
    </xdr:from>
    <xdr:to>
      <xdr:col>39</xdr:col>
      <xdr:colOff>215775</xdr:colOff>
      <xdr:row>43</xdr:row>
      <xdr:rowOff>89291</xdr:rowOff>
    </xdr:to>
    <xdr:grpSp>
      <xdr:nvGrpSpPr>
        <xdr:cNvPr id="5" name="Groupe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254000" y="1666875"/>
          <a:ext cx="12344275" cy="7836291"/>
          <a:chOff x="399143" y="1519464"/>
          <a:chExt cx="12344275" cy="7709291"/>
        </a:xfrm>
      </xdr:grpSpPr>
      <xdr:pic>
        <xdr:nvPicPr>
          <xdr:cNvPr id="6" name="Image 5">
            <a:extLst>
              <a:ext uri="{FF2B5EF4-FFF2-40B4-BE49-F238E27FC236}">
                <a16:creationId xmlns="" xmlns:a16="http://schemas.microsoft.com/office/drawing/2014/main" id="{00000000-0008-0000-03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5821" y="1519464"/>
            <a:ext cx="12067597" cy="7709291"/>
          </a:xfrm>
          <a:prstGeom prst="rect">
            <a:avLst/>
          </a:prstGeom>
        </xdr:spPr>
      </xdr:pic>
      <xdr:sp macro="" textlink="">
        <xdr:nvSpPr>
          <xdr:cNvPr id="7" name="Rectangle à coins arrondis 6">
            <a:extLst>
              <a:ext uri="{FF2B5EF4-FFF2-40B4-BE49-F238E27FC236}">
                <a16:creationId xmlns="" xmlns:a16="http://schemas.microsoft.com/office/drawing/2014/main" id="{00000000-0008-0000-0300-000007000000}"/>
              </a:ext>
            </a:extLst>
          </xdr:cNvPr>
          <xdr:cNvSpPr/>
        </xdr:nvSpPr>
        <xdr:spPr bwMode="auto">
          <a:xfrm>
            <a:off x="399143" y="3008086"/>
            <a:ext cx="6018892" cy="6144986"/>
          </a:xfrm>
          <a:prstGeom prst="roundRect">
            <a:avLst/>
          </a:prstGeom>
          <a:noFill/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lIns="18288" tIns="0" rIns="0" bIns="0" rtlCol="0" anchor="t" upright="1"/>
          <a:lstStyle/>
          <a:p>
            <a:pPr algn="l"/>
            <a:endParaRPr lang="fr-FR" sz="1100"/>
          </a:p>
        </xdr:txBody>
      </xdr:sp>
      <xdr:cxnSp macro="">
        <xdr:nvCxnSpPr>
          <xdr:cNvPr id="8" name="Connecteur droit 7">
            <a:extLst>
              <a:ext uri="{FF2B5EF4-FFF2-40B4-BE49-F238E27FC236}">
                <a16:creationId xmlns="" xmlns:a16="http://schemas.microsoft.com/office/drawing/2014/main" id="{00000000-0008-0000-0300-000008000000}"/>
              </a:ext>
            </a:extLst>
          </xdr:cNvPr>
          <xdr:cNvCxnSpPr/>
        </xdr:nvCxnSpPr>
        <xdr:spPr bwMode="auto">
          <a:xfrm flipH="1">
            <a:off x="7874000" y="3251200"/>
            <a:ext cx="4292600" cy="5575300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9" name="Connecteur droit 8">
            <a:extLst>
              <a:ext uri="{FF2B5EF4-FFF2-40B4-BE49-F238E27FC236}">
                <a16:creationId xmlns="" xmlns:a16="http://schemas.microsoft.com/office/drawing/2014/main" id="{00000000-0008-0000-0300-000009000000}"/>
              </a:ext>
            </a:extLst>
          </xdr:cNvPr>
          <xdr:cNvCxnSpPr/>
        </xdr:nvCxnSpPr>
        <xdr:spPr bwMode="auto">
          <a:xfrm flipH="1" flipV="1">
            <a:off x="8267700" y="3263900"/>
            <a:ext cx="4305300" cy="5549900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21</xdr:col>
      <xdr:colOff>174625</xdr:colOff>
      <xdr:row>22</xdr:row>
      <xdr:rowOff>79375</xdr:rowOff>
    </xdr:from>
    <xdr:to>
      <xdr:col>23</xdr:col>
      <xdr:colOff>174625</xdr:colOff>
      <xdr:row>22</xdr:row>
      <xdr:rowOff>95250</xdr:rowOff>
    </xdr:to>
    <xdr:cxnSp macro="">
      <xdr:nvCxnSpPr>
        <xdr:cNvPr id="3" name="Connecteur droi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 bwMode="auto">
        <a:xfrm flipH="1">
          <a:off x="6842125" y="5016500"/>
          <a:ext cx="635000" cy="15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oneCellAnchor>
    <xdr:from>
      <xdr:col>21</xdr:col>
      <xdr:colOff>63500</xdr:colOff>
      <xdr:row>21</xdr:row>
      <xdr:rowOff>95250</xdr:rowOff>
    </xdr:from>
    <xdr:ext cx="1246431" cy="248851"/>
    <xdr:sp macro="" textlink="">
      <xdr:nvSpPr>
        <xdr:cNvPr id="4" name="ZoneText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731000" y="4794250"/>
          <a:ext cx="12464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HONEYCOMB CUFFS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380999</xdr:colOff>
      <xdr:row>11</xdr:row>
      <xdr:rowOff>121228</xdr:rowOff>
    </xdr:from>
    <xdr:to>
      <xdr:col>4</xdr:col>
      <xdr:colOff>34635</xdr:colOff>
      <xdr:row>15</xdr:row>
      <xdr:rowOff>203885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4681" y="4606637"/>
          <a:ext cx="1056409" cy="1064598"/>
        </a:xfrm>
        <a:prstGeom prst="rect">
          <a:avLst/>
        </a:prstGeom>
      </xdr:spPr>
    </xdr:pic>
    <xdr:clientData/>
  </xdr:twoCellAnchor>
  <xdr:twoCellAnchor editAs="oneCell">
    <xdr:from>
      <xdr:col>1</xdr:col>
      <xdr:colOff>256309</xdr:colOff>
      <xdr:row>23</xdr:row>
      <xdr:rowOff>100447</xdr:rowOff>
    </xdr:from>
    <xdr:to>
      <xdr:col>3</xdr:col>
      <xdr:colOff>394855</xdr:colOff>
      <xdr:row>28</xdr:row>
      <xdr:rowOff>125954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9991" y="5832765"/>
          <a:ext cx="1056409" cy="1064598"/>
        </a:xfrm>
        <a:prstGeom prst="rect">
          <a:avLst/>
        </a:prstGeom>
      </xdr:spPr>
    </xdr:pic>
    <xdr:clientData/>
  </xdr:twoCellAnchor>
  <xdr:twoCellAnchor editAs="oneCell">
    <xdr:from>
      <xdr:col>1</xdr:col>
      <xdr:colOff>287481</xdr:colOff>
      <xdr:row>17</xdr:row>
      <xdr:rowOff>62347</xdr:rowOff>
    </xdr:from>
    <xdr:to>
      <xdr:col>3</xdr:col>
      <xdr:colOff>426027</xdr:colOff>
      <xdr:row>21</xdr:row>
      <xdr:rowOff>183104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1163" y="7041574"/>
          <a:ext cx="1056409" cy="1064598"/>
        </a:xfrm>
        <a:prstGeom prst="rect">
          <a:avLst/>
        </a:prstGeom>
      </xdr:spPr>
    </xdr:pic>
    <xdr:clientData/>
  </xdr:twoCellAnchor>
  <xdr:twoCellAnchor editAs="oneCell">
    <xdr:from>
      <xdr:col>1</xdr:col>
      <xdr:colOff>342899</xdr:colOff>
      <xdr:row>29</xdr:row>
      <xdr:rowOff>86591</xdr:rowOff>
    </xdr:from>
    <xdr:to>
      <xdr:col>3</xdr:col>
      <xdr:colOff>339322</xdr:colOff>
      <xdr:row>34</xdr:row>
      <xdr:rowOff>95119</xdr:rowOff>
    </xdr:to>
    <xdr:pic>
      <xdr:nvPicPr>
        <xdr:cNvPr id="5" name="Image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581" y="8312727"/>
          <a:ext cx="914286" cy="1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41</xdr:row>
      <xdr:rowOff>24494</xdr:rowOff>
    </xdr:from>
    <xdr:to>
      <xdr:col>3</xdr:col>
      <xdr:colOff>363682</xdr:colOff>
      <xdr:row>46</xdr:row>
      <xdr:rowOff>178280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1" y="10744449"/>
          <a:ext cx="1091046" cy="1192876"/>
        </a:xfrm>
        <a:prstGeom prst="rect">
          <a:avLst/>
        </a:prstGeom>
      </xdr:spPr>
    </xdr:pic>
    <xdr:clientData/>
  </xdr:twoCellAnchor>
  <xdr:oneCellAnchor>
    <xdr:from>
      <xdr:col>1</xdr:col>
      <xdr:colOff>342899</xdr:colOff>
      <xdr:row>35</xdr:row>
      <xdr:rowOff>86591</xdr:rowOff>
    </xdr:from>
    <xdr:ext cx="914286" cy="1047619"/>
    <xdr:pic>
      <xdr:nvPicPr>
        <xdr:cNvPr id="7" name="Image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581" y="9559636"/>
          <a:ext cx="914286" cy="1047619"/>
        </a:xfrm>
        <a:prstGeom prst="rect">
          <a:avLst/>
        </a:prstGeom>
      </xdr:spPr>
    </xdr:pic>
    <xdr:clientData/>
  </xdr:oneCellAnchor>
  <xdr:twoCellAnchor>
    <xdr:from>
      <xdr:col>0</xdr:col>
      <xdr:colOff>259772</xdr:colOff>
      <xdr:row>60</xdr:row>
      <xdr:rowOff>190500</xdr:rowOff>
    </xdr:from>
    <xdr:to>
      <xdr:col>4</xdr:col>
      <xdr:colOff>650297</xdr:colOff>
      <xdr:row>64</xdr:row>
      <xdr:rowOff>171451</xdr:rowOff>
    </xdr:to>
    <xdr:grpSp>
      <xdr:nvGrpSpPr>
        <xdr:cNvPr id="25" name="Groupe 8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pSpPr>
          <a:grpSpLocks/>
        </xdr:cNvGrpSpPr>
      </xdr:nvGrpSpPr>
      <xdr:grpSpPr bwMode="auto">
        <a:xfrm>
          <a:off x="259772" y="15487650"/>
          <a:ext cx="2162175" cy="819151"/>
          <a:chOff x="248635" y="5998780"/>
          <a:chExt cx="2151544" cy="836181"/>
        </a:xfrm>
      </xdr:grpSpPr>
      <xdr:pic>
        <xdr:nvPicPr>
          <xdr:cNvPr id="26" name="Image 15">
            <a:extLst>
              <a:ext uri="{FF2B5EF4-FFF2-40B4-BE49-F238E27FC236}">
                <a16:creationId xmlns=""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248635" y="5998780"/>
            <a:ext cx="1719098" cy="41745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7" name="Image 7">
            <a:extLst>
              <a:ext uri="{FF2B5EF4-FFF2-40B4-BE49-F238E27FC236}">
                <a16:creationId xmlns="" xmlns:a16="http://schemas.microsoft.com/office/drawing/2014/main" id="{00000000-0008-0000-04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1428750" y="6454009"/>
            <a:ext cx="971429" cy="3809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190500</xdr:colOff>
      <xdr:row>67</xdr:row>
      <xdr:rowOff>207817</xdr:rowOff>
    </xdr:from>
    <xdr:to>
      <xdr:col>4</xdr:col>
      <xdr:colOff>568216</xdr:colOff>
      <xdr:row>67</xdr:row>
      <xdr:rowOff>207817</xdr:rowOff>
    </xdr:to>
    <xdr:cxnSp macro="">
      <xdr:nvCxnSpPr>
        <xdr:cNvPr id="29" name="Connecteur droit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190500" y="17848117"/>
          <a:ext cx="2130316" cy="0"/>
        </a:xfrm>
        <a:prstGeom prst="line">
          <a:avLst/>
        </a:prstGeom>
        <a:ln w="762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162791</xdr:colOff>
      <xdr:row>79</xdr:row>
      <xdr:rowOff>34636</xdr:rowOff>
    </xdr:from>
    <xdr:to>
      <xdr:col>4</xdr:col>
      <xdr:colOff>115166</xdr:colOff>
      <xdr:row>82</xdr:row>
      <xdr:rowOff>175777</xdr:rowOff>
    </xdr:to>
    <xdr:pic>
      <xdr:nvPicPr>
        <xdr:cNvPr id="30" name="Image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741" y="20189536"/>
          <a:ext cx="1343025" cy="7697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181841</xdr:colOff>
      <xdr:row>85</xdr:row>
      <xdr:rowOff>175779</xdr:rowOff>
    </xdr:from>
    <xdr:to>
      <xdr:col>3</xdr:col>
      <xdr:colOff>277091</xdr:colOff>
      <xdr:row>88</xdr:row>
      <xdr:rowOff>63210</xdr:rowOff>
    </xdr:to>
    <xdr:pic>
      <xdr:nvPicPr>
        <xdr:cNvPr id="31" name="Image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9091" y="22845279"/>
          <a:ext cx="504825" cy="516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225136</xdr:colOff>
      <xdr:row>104</xdr:row>
      <xdr:rowOff>54550</xdr:rowOff>
    </xdr:from>
    <xdr:to>
      <xdr:col>4</xdr:col>
      <xdr:colOff>729961</xdr:colOff>
      <xdr:row>105</xdr:row>
      <xdr:rowOff>121226</xdr:rowOff>
    </xdr:to>
    <xdr:pic>
      <xdr:nvPicPr>
        <xdr:cNvPr id="33" name="Image 32">
          <a:extLst>
            <a:ext uri="{FF2B5EF4-FFF2-40B4-BE49-F238E27FC236}">
              <a16:creationId xmlns=""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25136" y="26705500"/>
          <a:ext cx="2257425" cy="2762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69273</xdr:colOff>
      <xdr:row>91</xdr:row>
      <xdr:rowOff>86591</xdr:rowOff>
    </xdr:from>
    <xdr:to>
      <xdr:col>3</xdr:col>
      <xdr:colOff>269298</xdr:colOff>
      <xdr:row>94</xdr:row>
      <xdr:rowOff>86592</xdr:rowOff>
    </xdr:to>
    <xdr:pic>
      <xdr:nvPicPr>
        <xdr:cNvPr id="34" name="Image 29">
          <a:extLst>
            <a:ext uri="{FF2B5EF4-FFF2-40B4-BE49-F238E27FC236}">
              <a16:creationId xmlns=""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26523" y="24013391"/>
          <a:ext cx="6096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294409</xdr:colOff>
      <xdr:row>115</xdr:row>
      <xdr:rowOff>121227</xdr:rowOff>
    </xdr:from>
    <xdr:to>
      <xdr:col>4</xdr:col>
      <xdr:colOff>606136</xdr:colOff>
      <xdr:row>117</xdr:row>
      <xdr:rowOff>69273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294409" y="30334527"/>
          <a:ext cx="2064327" cy="367146"/>
        </a:xfrm>
        <a:prstGeom prst="rect">
          <a:avLst/>
        </a:prstGeom>
        <a:solidFill>
          <a:srgbClr val="00B0F0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294409</xdr:colOff>
      <xdr:row>72</xdr:row>
      <xdr:rowOff>86591</xdr:rowOff>
    </xdr:from>
    <xdr:to>
      <xdr:col>3</xdr:col>
      <xdr:colOff>97848</xdr:colOff>
      <xdr:row>77</xdr:row>
      <xdr:rowOff>163285</xdr:rowOff>
    </xdr:to>
    <xdr:pic>
      <xdr:nvPicPr>
        <xdr:cNvPr id="37" name="Image 59">
          <a:extLst>
            <a:ext uri="{FF2B5EF4-FFF2-40B4-BE49-F238E27FC236}">
              <a16:creationId xmlns=""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82" r="4787"/>
        <a:stretch>
          <a:fillRect/>
        </a:stretch>
      </xdr:blipFill>
      <xdr:spPr bwMode="auto">
        <a:xfrm>
          <a:off x="1151659" y="18774641"/>
          <a:ext cx="213014" cy="1124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207819</xdr:colOff>
      <xdr:row>127</xdr:row>
      <xdr:rowOff>86591</xdr:rowOff>
    </xdr:from>
    <xdr:to>
      <xdr:col>4</xdr:col>
      <xdr:colOff>674544</xdr:colOff>
      <xdr:row>129</xdr:row>
      <xdr:rowOff>205221</xdr:rowOff>
    </xdr:to>
    <xdr:pic>
      <xdr:nvPicPr>
        <xdr:cNvPr id="41" name="Image 56">
          <a:extLst>
            <a:ext uri="{FF2B5EF4-FFF2-40B4-BE49-F238E27FC236}">
              <a16:creationId xmlns=""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07819" y="39100991"/>
          <a:ext cx="2219325" cy="537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259773</xdr:colOff>
      <xdr:row>139</xdr:row>
      <xdr:rowOff>34636</xdr:rowOff>
    </xdr:from>
    <xdr:to>
      <xdr:col>4</xdr:col>
      <xdr:colOff>602717</xdr:colOff>
      <xdr:row>142</xdr:row>
      <xdr:rowOff>148863</xdr:rowOff>
    </xdr:to>
    <xdr:pic>
      <xdr:nvPicPr>
        <xdr:cNvPr id="43" name="Image 42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9773" y="42820936"/>
          <a:ext cx="2095544" cy="742876"/>
        </a:xfrm>
        <a:prstGeom prst="rect">
          <a:avLst/>
        </a:prstGeom>
      </xdr:spPr>
    </xdr:pic>
    <xdr:clientData/>
  </xdr:twoCellAnchor>
  <xdr:twoCellAnchor editAs="oneCell">
    <xdr:from>
      <xdr:col>1</xdr:col>
      <xdr:colOff>259773</xdr:colOff>
      <xdr:row>145</xdr:row>
      <xdr:rowOff>138545</xdr:rowOff>
    </xdr:from>
    <xdr:to>
      <xdr:col>4</xdr:col>
      <xdr:colOff>231198</xdr:colOff>
      <xdr:row>147</xdr:row>
      <xdr:rowOff>138546</xdr:rowOff>
    </xdr:to>
    <xdr:pic>
      <xdr:nvPicPr>
        <xdr:cNvPr id="44" name="Image 45">
          <a:extLst>
            <a:ext uri="{FF2B5EF4-FFF2-40B4-BE49-F238E27FC236}">
              <a16:creationId xmlns=""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21723" y="44182145"/>
          <a:ext cx="1362075" cy="419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294409</xdr:colOff>
      <xdr:row>152</xdr:row>
      <xdr:rowOff>103910</xdr:rowOff>
    </xdr:from>
    <xdr:to>
      <xdr:col>4</xdr:col>
      <xdr:colOff>588817</xdr:colOff>
      <xdr:row>153</xdr:row>
      <xdr:rowOff>138545</xdr:rowOff>
    </xdr:to>
    <xdr:sp macro="" textlink="">
      <xdr:nvSpPr>
        <xdr:cNvPr id="45" name="Rectangle 44">
          <a:extLst>
            <a:ext uri="{FF2B5EF4-FFF2-40B4-BE49-F238E27FC236}">
              <a16:creationId xmlns=""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294409" y="45614360"/>
          <a:ext cx="2047008" cy="244185"/>
        </a:xfrm>
        <a:prstGeom prst="rect">
          <a:avLst/>
        </a:prstGeom>
        <a:solidFill>
          <a:schemeClr val="bg1">
            <a:lumMod val="50000"/>
          </a:schemeClr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2</xdr:col>
      <xdr:colOff>69273</xdr:colOff>
      <xdr:row>168</xdr:row>
      <xdr:rowOff>51955</xdr:rowOff>
    </xdr:from>
    <xdr:to>
      <xdr:col>3</xdr:col>
      <xdr:colOff>240723</xdr:colOff>
      <xdr:row>173</xdr:row>
      <xdr:rowOff>185304</xdr:rowOff>
    </xdr:to>
    <xdr:pic>
      <xdr:nvPicPr>
        <xdr:cNvPr id="46" name="Image 1">
          <a:extLst>
            <a:ext uri="{FF2B5EF4-FFF2-40B4-BE49-F238E27FC236}">
              <a16:creationId xmlns=""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26523" y="46400605"/>
          <a:ext cx="581025" cy="1181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69272</xdr:colOff>
      <xdr:row>194</xdr:row>
      <xdr:rowOff>1</xdr:rowOff>
    </xdr:from>
    <xdr:to>
      <xdr:col>4</xdr:col>
      <xdr:colOff>687618</xdr:colOff>
      <xdr:row>198</xdr:row>
      <xdr:rowOff>124606</xdr:rowOff>
    </xdr:to>
    <xdr:pic>
      <xdr:nvPicPr>
        <xdr:cNvPr id="47" name="Image 46">
          <a:extLst>
            <a:ext uri="{FF2B5EF4-FFF2-40B4-BE49-F238E27FC236}">
              <a16:creationId xmlns=""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272" y="50701576"/>
          <a:ext cx="2370946" cy="9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183455</xdr:colOff>
      <xdr:row>199</xdr:row>
      <xdr:rowOff>86592</xdr:rowOff>
    </xdr:from>
    <xdr:to>
      <xdr:col>4</xdr:col>
      <xdr:colOff>176017</xdr:colOff>
      <xdr:row>204</xdr:row>
      <xdr:rowOff>121227</xdr:rowOff>
    </xdr:to>
    <xdr:pic>
      <xdr:nvPicPr>
        <xdr:cNvPr id="48" name="Image 47">
          <a:extLst>
            <a:ext uri="{FF2B5EF4-FFF2-40B4-BE49-F238E27FC236}">
              <a16:creationId xmlns=""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7137" y="42706637"/>
          <a:ext cx="1395335" cy="1073726"/>
        </a:xfrm>
        <a:prstGeom prst="rect">
          <a:avLst/>
        </a:prstGeom>
      </xdr:spPr>
    </xdr:pic>
    <xdr:clientData/>
  </xdr:twoCellAnchor>
  <xdr:twoCellAnchor>
    <xdr:from>
      <xdr:col>0</xdr:col>
      <xdr:colOff>294410</xdr:colOff>
      <xdr:row>188</xdr:row>
      <xdr:rowOff>69273</xdr:rowOff>
    </xdr:from>
    <xdr:to>
      <xdr:col>4</xdr:col>
      <xdr:colOff>484910</xdr:colOff>
      <xdr:row>191</xdr:row>
      <xdr:rowOff>31173</xdr:rowOff>
    </xdr:to>
    <xdr:pic>
      <xdr:nvPicPr>
        <xdr:cNvPr id="49" name="Image 4">
          <a:extLst>
            <a:ext uri="{FF2B5EF4-FFF2-40B4-BE49-F238E27FC236}">
              <a16:creationId xmlns=""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94410" y="49513548"/>
          <a:ext cx="19431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259772</xdr:colOff>
      <xdr:row>60</xdr:row>
      <xdr:rowOff>190500</xdr:rowOff>
    </xdr:from>
    <xdr:to>
      <xdr:col>4</xdr:col>
      <xdr:colOff>650297</xdr:colOff>
      <xdr:row>64</xdr:row>
      <xdr:rowOff>171451</xdr:rowOff>
    </xdr:to>
    <xdr:grpSp>
      <xdr:nvGrpSpPr>
        <xdr:cNvPr id="60" name="Groupe 8">
          <a:extLst>
            <a:ext uri="{FF2B5EF4-FFF2-40B4-BE49-F238E27FC236}">
              <a16:creationId xmlns="" xmlns:a16="http://schemas.microsoft.com/office/drawing/2014/main" id="{00000000-0008-0000-0400-00003C000000}"/>
            </a:ext>
          </a:extLst>
        </xdr:cNvPr>
        <xdr:cNvGrpSpPr>
          <a:grpSpLocks/>
        </xdr:cNvGrpSpPr>
      </xdr:nvGrpSpPr>
      <xdr:grpSpPr bwMode="auto">
        <a:xfrm>
          <a:off x="259772" y="15487650"/>
          <a:ext cx="2162175" cy="819151"/>
          <a:chOff x="248635" y="5998780"/>
          <a:chExt cx="2151544" cy="836181"/>
        </a:xfrm>
      </xdr:grpSpPr>
      <xdr:pic>
        <xdr:nvPicPr>
          <xdr:cNvPr id="61" name="Image 15">
            <a:extLst>
              <a:ext uri="{FF2B5EF4-FFF2-40B4-BE49-F238E27FC236}">
                <a16:creationId xmlns="" xmlns:a16="http://schemas.microsoft.com/office/drawing/2014/main" id="{00000000-0008-0000-04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248635" y="5998780"/>
            <a:ext cx="1719098" cy="41745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2" name="Image 7">
            <a:extLst>
              <a:ext uri="{FF2B5EF4-FFF2-40B4-BE49-F238E27FC236}">
                <a16:creationId xmlns="" xmlns:a16="http://schemas.microsoft.com/office/drawing/2014/main" id="{00000000-0008-0000-04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1428750" y="6454009"/>
            <a:ext cx="971429" cy="3809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190500</xdr:colOff>
      <xdr:row>67</xdr:row>
      <xdr:rowOff>207817</xdr:rowOff>
    </xdr:from>
    <xdr:to>
      <xdr:col>4</xdr:col>
      <xdr:colOff>568216</xdr:colOff>
      <xdr:row>67</xdr:row>
      <xdr:rowOff>207817</xdr:rowOff>
    </xdr:to>
    <xdr:cxnSp macro="">
      <xdr:nvCxnSpPr>
        <xdr:cNvPr id="64" name="Connecteur droit 63">
          <a:extLst>
            <a:ext uri="{FF2B5EF4-FFF2-40B4-BE49-F238E27FC236}">
              <a16:creationId xmlns="" xmlns:a16="http://schemas.microsoft.com/office/drawing/2014/main" id="{00000000-0008-0000-0400-000040000000}"/>
            </a:ext>
          </a:extLst>
        </xdr:cNvPr>
        <xdr:cNvCxnSpPr/>
      </xdr:nvCxnSpPr>
      <xdr:spPr>
        <a:xfrm>
          <a:off x="190500" y="16590817"/>
          <a:ext cx="2130316" cy="0"/>
        </a:xfrm>
        <a:prstGeom prst="line">
          <a:avLst/>
        </a:prstGeom>
        <a:ln w="762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162791</xdr:colOff>
      <xdr:row>79</xdr:row>
      <xdr:rowOff>34636</xdr:rowOff>
    </xdr:from>
    <xdr:to>
      <xdr:col>4</xdr:col>
      <xdr:colOff>115166</xdr:colOff>
      <xdr:row>82</xdr:row>
      <xdr:rowOff>175777</xdr:rowOff>
    </xdr:to>
    <xdr:pic>
      <xdr:nvPicPr>
        <xdr:cNvPr id="65" name="Image 64">
          <a:extLst>
            <a:ext uri="{FF2B5EF4-FFF2-40B4-BE49-F238E27FC236}">
              <a16:creationId xmlns="" xmlns:a16="http://schemas.microsoft.com/office/drawing/2014/main" id="{00000000-0008-0000-04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741" y="18932236"/>
          <a:ext cx="1343025" cy="7697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181841</xdr:colOff>
      <xdr:row>85</xdr:row>
      <xdr:rowOff>175779</xdr:rowOff>
    </xdr:from>
    <xdr:to>
      <xdr:col>3</xdr:col>
      <xdr:colOff>277091</xdr:colOff>
      <xdr:row>88</xdr:row>
      <xdr:rowOff>63210</xdr:rowOff>
    </xdr:to>
    <xdr:pic>
      <xdr:nvPicPr>
        <xdr:cNvPr id="66" name="Image 65">
          <a:extLst>
            <a:ext uri="{FF2B5EF4-FFF2-40B4-BE49-F238E27FC236}">
              <a16:creationId xmlns="" xmlns:a16="http://schemas.microsoft.com/office/drawing/2014/main" id="{00000000-0008-0000-04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9091" y="20330679"/>
          <a:ext cx="504825" cy="516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225136</xdr:colOff>
      <xdr:row>104</xdr:row>
      <xdr:rowOff>54550</xdr:rowOff>
    </xdr:from>
    <xdr:to>
      <xdr:col>4</xdr:col>
      <xdr:colOff>729961</xdr:colOff>
      <xdr:row>105</xdr:row>
      <xdr:rowOff>121226</xdr:rowOff>
    </xdr:to>
    <xdr:pic>
      <xdr:nvPicPr>
        <xdr:cNvPr id="68" name="Image 67">
          <a:extLst>
            <a:ext uri="{FF2B5EF4-FFF2-40B4-BE49-F238E27FC236}">
              <a16:creationId xmlns="" xmlns:a16="http://schemas.microsoft.com/office/drawing/2014/main" id="{00000000-0008-0000-04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25136" y="24190900"/>
          <a:ext cx="2257425" cy="2762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69273</xdr:colOff>
      <xdr:row>91</xdr:row>
      <xdr:rowOff>86591</xdr:rowOff>
    </xdr:from>
    <xdr:to>
      <xdr:col>3</xdr:col>
      <xdr:colOff>269298</xdr:colOff>
      <xdr:row>94</xdr:row>
      <xdr:rowOff>86592</xdr:rowOff>
    </xdr:to>
    <xdr:pic>
      <xdr:nvPicPr>
        <xdr:cNvPr id="69" name="Image 29">
          <a:extLst>
            <a:ext uri="{FF2B5EF4-FFF2-40B4-BE49-F238E27FC236}">
              <a16:creationId xmlns="" xmlns:a16="http://schemas.microsoft.com/office/drawing/2014/main" id="{00000000-0008-0000-04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26523" y="21498791"/>
          <a:ext cx="6096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294409</xdr:colOff>
      <xdr:row>115</xdr:row>
      <xdr:rowOff>121227</xdr:rowOff>
    </xdr:from>
    <xdr:to>
      <xdr:col>4</xdr:col>
      <xdr:colOff>606136</xdr:colOff>
      <xdr:row>117</xdr:row>
      <xdr:rowOff>69273</xdr:rowOff>
    </xdr:to>
    <xdr:sp macro="" textlink="">
      <xdr:nvSpPr>
        <xdr:cNvPr id="71" name="Rectangle 70">
          <a:extLst>
            <a:ext uri="{FF2B5EF4-FFF2-40B4-BE49-F238E27FC236}">
              <a16:creationId xmlns="" xmlns:a16="http://schemas.microsoft.com/office/drawing/2014/main" id="{00000000-0008-0000-0400-000047000000}"/>
            </a:ext>
          </a:extLst>
        </xdr:cNvPr>
        <xdr:cNvSpPr/>
      </xdr:nvSpPr>
      <xdr:spPr bwMode="auto">
        <a:xfrm>
          <a:off x="294409" y="26562627"/>
          <a:ext cx="2064327" cy="367146"/>
        </a:xfrm>
        <a:prstGeom prst="rect">
          <a:avLst/>
        </a:prstGeom>
        <a:solidFill>
          <a:srgbClr val="00B050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294409</xdr:colOff>
      <xdr:row>72</xdr:row>
      <xdr:rowOff>86591</xdr:rowOff>
    </xdr:from>
    <xdr:to>
      <xdr:col>3</xdr:col>
      <xdr:colOff>97848</xdr:colOff>
      <xdr:row>77</xdr:row>
      <xdr:rowOff>163285</xdr:rowOff>
    </xdr:to>
    <xdr:pic>
      <xdr:nvPicPr>
        <xdr:cNvPr id="72" name="Image 59">
          <a:extLst>
            <a:ext uri="{FF2B5EF4-FFF2-40B4-BE49-F238E27FC236}">
              <a16:creationId xmlns="" xmlns:a16="http://schemas.microsoft.com/office/drawing/2014/main" id="{00000000-0008-0000-04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82" r="4787"/>
        <a:stretch>
          <a:fillRect/>
        </a:stretch>
      </xdr:blipFill>
      <xdr:spPr bwMode="auto">
        <a:xfrm>
          <a:off x="1151659" y="17517341"/>
          <a:ext cx="213014" cy="1124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207819</xdr:colOff>
      <xdr:row>127</xdr:row>
      <xdr:rowOff>86591</xdr:rowOff>
    </xdr:from>
    <xdr:to>
      <xdr:col>4</xdr:col>
      <xdr:colOff>674544</xdr:colOff>
      <xdr:row>129</xdr:row>
      <xdr:rowOff>205221</xdr:rowOff>
    </xdr:to>
    <xdr:pic>
      <xdr:nvPicPr>
        <xdr:cNvPr id="73" name="Image 56">
          <a:extLst>
            <a:ext uri="{FF2B5EF4-FFF2-40B4-BE49-F238E27FC236}">
              <a16:creationId xmlns="" xmlns:a16="http://schemas.microsoft.com/office/drawing/2014/main" id="{00000000-0008-0000-04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07819" y="29042591"/>
          <a:ext cx="2219325" cy="537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259773</xdr:colOff>
      <xdr:row>139</xdr:row>
      <xdr:rowOff>34636</xdr:rowOff>
    </xdr:from>
    <xdr:to>
      <xdr:col>4</xdr:col>
      <xdr:colOff>602717</xdr:colOff>
      <xdr:row>142</xdr:row>
      <xdr:rowOff>148863</xdr:rowOff>
    </xdr:to>
    <xdr:pic>
      <xdr:nvPicPr>
        <xdr:cNvPr id="75" name="Image 74">
          <a:extLst>
            <a:ext uri="{FF2B5EF4-FFF2-40B4-BE49-F238E27FC236}">
              <a16:creationId xmlns="" xmlns:a16="http://schemas.microsoft.com/office/drawing/2014/main" id="{00000000-0008-0000-04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9773" y="31505236"/>
          <a:ext cx="2095544" cy="742876"/>
        </a:xfrm>
        <a:prstGeom prst="rect">
          <a:avLst/>
        </a:prstGeom>
      </xdr:spPr>
    </xdr:pic>
    <xdr:clientData/>
  </xdr:twoCellAnchor>
  <xdr:twoCellAnchor>
    <xdr:from>
      <xdr:col>0</xdr:col>
      <xdr:colOff>294409</xdr:colOff>
      <xdr:row>152</xdr:row>
      <xdr:rowOff>103910</xdr:rowOff>
    </xdr:from>
    <xdr:to>
      <xdr:col>4</xdr:col>
      <xdr:colOff>588817</xdr:colOff>
      <xdr:row>153</xdr:row>
      <xdr:rowOff>138545</xdr:rowOff>
    </xdr:to>
    <xdr:sp macro="" textlink="">
      <xdr:nvSpPr>
        <xdr:cNvPr id="76" name="Rectangle 75">
          <a:extLst>
            <a:ext uri="{FF2B5EF4-FFF2-40B4-BE49-F238E27FC236}">
              <a16:creationId xmlns="" xmlns:a16="http://schemas.microsoft.com/office/drawing/2014/main" id="{00000000-0008-0000-0400-00004C000000}"/>
            </a:ext>
          </a:extLst>
        </xdr:cNvPr>
        <xdr:cNvSpPr/>
      </xdr:nvSpPr>
      <xdr:spPr bwMode="auto">
        <a:xfrm>
          <a:off x="294409" y="34298660"/>
          <a:ext cx="2047008" cy="244185"/>
        </a:xfrm>
        <a:prstGeom prst="rect">
          <a:avLst/>
        </a:prstGeom>
        <a:solidFill>
          <a:schemeClr val="bg1">
            <a:lumMod val="50000"/>
          </a:schemeClr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2</xdr:col>
      <xdr:colOff>69273</xdr:colOff>
      <xdr:row>168</xdr:row>
      <xdr:rowOff>51955</xdr:rowOff>
    </xdr:from>
    <xdr:to>
      <xdr:col>3</xdr:col>
      <xdr:colOff>240723</xdr:colOff>
      <xdr:row>173</xdr:row>
      <xdr:rowOff>185304</xdr:rowOff>
    </xdr:to>
    <xdr:pic>
      <xdr:nvPicPr>
        <xdr:cNvPr id="77" name="Image 1">
          <a:extLst>
            <a:ext uri="{FF2B5EF4-FFF2-40B4-BE49-F238E27FC236}">
              <a16:creationId xmlns="" xmlns:a16="http://schemas.microsoft.com/office/drawing/2014/main" id="{00000000-0008-0000-04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26523" y="35084905"/>
          <a:ext cx="581025" cy="1181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242455</xdr:colOff>
      <xdr:row>145</xdr:row>
      <xdr:rowOff>148936</xdr:rowOff>
    </xdr:from>
    <xdr:to>
      <xdr:col>4</xdr:col>
      <xdr:colOff>554182</xdr:colOff>
      <xdr:row>147</xdr:row>
      <xdr:rowOff>96982</xdr:rowOff>
    </xdr:to>
    <xdr:sp macro="" textlink="">
      <xdr:nvSpPr>
        <xdr:cNvPr id="78" name="Rectangle 77">
          <a:extLst>
            <a:ext uri="{FF2B5EF4-FFF2-40B4-BE49-F238E27FC236}">
              <a16:creationId xmlns="" xmlns:a16="http://schemas.microsoft.com/office/drawing/2014/main" id="{00000000-0008-0000-0400-00004E000000}"/>
            </a:ext>
          </a:extLst>
        </xdr:cNvPr>
        <xdr:cNvSpPr/>
      </xdr:nvSpPr>
      <xdr:spPr bwMode="auto">
        <a:xfrm>
          <a:off x="242455" y="32876836"/>
          <a:ext cx="2064327" cy="367146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1</xdr:col>
      <xdr:colOff>182671</xdr:colOff>
      <xdr:row>157</xdr:row>
      <xdr:rowOff>39142</xdr:rowOff>
    </xdr:from>
    <xdr:to>
      <xdr:col>4</xdr:col>
      <xdr:colOff>104350</xdr:colOff>
      <xdr:row>161</xdr:row>
      <xdr:rowOff>356462</xdr:rowOff>
    </xdr:to>
    <xdr:pic>
      <xdr:nvPicPr>
        <xdr:cNvPr id="9" name="Image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8013" y="35151163"/>
          <a:ext cx="1304762" cy="1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247911</xdr:colOff>
      <xdr:row>54</xdr:row>
      <xdr:rowOff>65239</xdr:rowOff>
    </xdr:from>
    <xdr:to>
      <xdr:col>3</xdr:col>
      <xdr:colOff>87909</xdr:colOff>
      <xdr:row>59</xdr:row>
      <xdr:rowOff>39144</xdr:rowOff>
    </xdr:to>
    <xdr:pic>
      <xdr:nvPicPr>
        <xdr:cNvPr id="10" name="Image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09075" y="12421643"/>
          <a:ext cx="244485" cy="1017741"/>
        </a:xfrm>
        <a:prstGeom prst="rect">
          <a:avLst/>
        </a:prstGeom>
      </xdr:spPr>
    </xdr:pic>
    <xdr:clientData/>
  </xdr:twoCellAnchor>
  <xdr:oneCellAnchor>
    <xdr:from>
      <xdr:col>6</xdr:col>
      <xdr:colOff>342900</xdr:colOff>
      <xdr:row>160</xdr:row>
      <xdr:rowOff>152400</xdr:rowOff>
    </xdr:from>
    <xdr:ext cx="994568" cy="311496"/>
    <xdr:sp macro="" textlink="">
      <xdr:nvSpPr>
        <xdr:cNvPr id="11" name="ZoneTexte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3429000" y="35337750"/>
          <a:ext cx="994568" cy="311496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1 cm width</a:t>
          </a:r>
        </a:p>
      </xdr:txBody>
    </xdr:sp>
    <xdr:clientData/>
  </xdr:oneCellAnchor>
  <xdr:twoCellAnchor>
    <xdr:from>
      <xdr:col>1</xdr:col>
      <xdr:colOff>476250</xdr:colOff>
      <xdr:row>163</xdr:row>
      <xdr:rowOff>95250</xdr:rowOff>
    </xdr:from>
    <xdr:to>
      <xdr:col>4</xdr:col>
      <xdr:colOff>285750</xdr:colOff>
      <xdr:row>166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/>
      </xdr:nvSpPr>
      <xdr:spPr bwMode="auto">
        <a:xfrm>
          <a:off x="838200" y="35756850"/>
          <a:ext cx="1219200" cy="5524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121227</xdr:colOff>
      <xdr:row>181</xdr:row>
      <xdr:rowOff>36368</xdr:rowOff>
    </xdr:from>
    <xdr:to>
      <xdr:col>4</xdr:col>
      <xdr:colOff>156728</xdr:colOff>
      <xdr:row>186</xdr:row>
      <xdr:rowOff>162664</xdr:rowOff>
    </xdr:to>
    <xdr:pic>
      <xdr:nvPicPr>
        <xdr:cNvPr id="54" name="Image 53">
          <a:extLst>
            <a:ext uri="{FF2B5EF4-FFF2-40B4-BE49-F238E27FC236}">
              <a16:creationId xmlns="" xmlns:a16="http://schemas.microsoft.com/office/drawing/2014/main" id="{00000000-0008-0000-04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83177" y="39317468"/>
          <a:ext cx="1445201" cy="1174046"/>
        </a:xfrm>
        <a:prstGeom prst="rect">
          <a:avLst/>
        </a:prstGeom>
      </xdr:spPr>
    </xdr:pic>
    <xdr:clientData/>
  </xdr:twoCellAnchor>
  <xdr:twoCellAnchor editAs="oneCell">
    <xdr:from>
      <xdr:col>0</xdr:col>
      <xdr:colOff>339437</xdr:colOff>
      <xdr:row>109</xdr:row>
      <xdr:rowOff>135082</xdr:rowOff>
    </xdr:from>
    <xdr:to>
      <xdr:col>4</xdr:col>
      <xdr:colOff>618259</xdr:colOff>
      <xdr:row>111</xdr:row>
      <xdr:rowOff>95250</xdr:rowOff>
    </xdr:to>
    <xdr:pic>
      <xdr:nvPicPr>
        <xdr:cNvPr id="55" name="Image 54">
          <a:extLst>
            <a:ext uri="{FF2B5EF4-FFF2-40B4-BE49-F238E27FC236}">
              <a16:creationId xmlns="" xmlns:a16="http://schemas.microsoft.com/office/drawing/2014/main" id="{00000000-0008-0000-04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9437" y="24404782"/>
          <a:ext cx="2050472" cy="665018"/>
        </a:xfrm>
        <a:prstGeom prst="rect">
          <a:avLst/>
        </a:prstGeom>
      </xdr:spPr>
    </xdr:pic>
    <xdr:clientData/>
  </xdr:twoCellAnchor>
  <xdr:oneCellAnchor>
    <xdr:from>
      <xdr:col>1</xdr:col>
      <xdr:colOff>311728</xdr:colOff>
      <xdr:row>120</xdr:row>
      <xdr:rowOff>31172</xdr:rowOff>
    </xdr:from>
    <xdr:ext cx="1078924" cy="1082387"/>
    <xdr:pic>
      <xdr:nvPicPr>
        <xdr:cNvPr id="57" name="Image 56">
          <a:extLst>
            <a:ext uri="{FF2B5EF4-FFF2-40B4-BE49-F238E27FC236}">
              <a16:creationId xmlns="" xmlns:a16="http://schemas.microsoft.com/office/drawing/2014/main" id="{00000000-0008-0000-04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73678" y="26872622"/>
          <a:ext cx="1078924" cy="1082387"/>
        </a:xfrm>
        <a:prstGeom prst="rect">
          <a:avLst/>
        </a:prstGeom>
      </xdr:spPr>
    </xdr:pic>
    <xdr:clientData/>
  </xdr:oneCellAnchor>
  <xdr:twoCellAnchor editAs="oneCell">
    <xdr:from>
      <xdr:col>2</xdr:col>
      <xdr:colOff>86591</xdr:colOff>
      <xdr:row>133</xdr:row>
      <xdr:rowOff>51955</xdr:rowOff>
    </xdr:from>
    <xdr:to>
      <xdr:col>3</xdr:col>
      <xdr:colOff>219941</xdr:colOff>
      <xdr:row>135</xdr:row>
      <xdr:rowOff>185305</xdr:rowOff>
    </xdr:to>
    <xdr:pic>
      <xdr:nvPicPr>
        <xdr:cNvPr id="51" name="Image 34">
          <a:extLst>
            <a:ext uri="{FF2B5EF4-FFF2-40B4-BE49-F238E27FC236}">
              <a16:creationId xmlns=""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43841" y="29369905"/>
          <a:ext cx="5429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97</xdr:row>
      <xdr:rowOff>57150</xdr:rowOff>
    </xdr:from>
    <xdr:to>
      <xdr:col>3</xdr:col>
      <xdr:colOff>357187</xdr:colOff>
      <xdr:row>100</xdr:row>
      <xdr:rowOff>171450</xdr:rowOff>
    </xdr:to>
    <xdr:pic>
      <xdr:nvPicPr>
        <xdr:cNvPr id="59" name="Image 58">
          <a:extLst>
            <a:ext uri="{FF2B5EF4-FFF2-40B4-BE49-F238E27FC236}">
              <a16:creationId xmlns="" xmlns:a16="http://schemas.microsoft.com/office/drawing/2014/main" id="{51CC51BA-FB15-470C-80A8-7629FEBC2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90600" y="21812250"/>
          <a:ext cx="642937" cy="742950"/>
        </a:xfrm>
        <a:prstGeom prst="rect">
          <a:avLst/>
        </a:prstGeom>
      </xdr:spPr>
    </xdr:pic>
    <xdr:clientData/>
  </xdr:twoCellAnchor>
  <xdr:oneCellAnchor>
    <xdr:from>
      <xdr:col>2</xdr:col>
      <xdr:colOff>247911</xdr:colOff>
      <xdr:row>48</xdr:row>
      <xdr:rowOff>65239</xdr:rowOff>
    </xdr:from>
    <xdr:ext cx="259098" cy="1021655"/>
    <xdr:pic>
      <xdr:nvPicPr>
        <xdr:cNvPr id="63" name="Image 62">
          <a:extLst>
            <a:ext uri="{FF2B5EF4-FFF2-40B4-BE49-F238E27FC236}">
              <a16:creationId xmlns="" xmlns:a16="http://schemas.microsoft.com/office/drawing/2014/main" id="{E9DE5882-1C8E-4DC0-8878-C004436B3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05161" y="15095689"/>
          <a:ext cx="259098" cy="1021655"/>
        </a:xfrm>
        <a:prstGeom prst="rect">
          <a:avLst/>
        </a:prstGeom>
      </xdr:spPr>
    </xdr:pic>
    <xdr:clientData/>
  </xdr:oneCellAnchor>
  <xdr:twoCellAnchor>
    <xdr:from>
      <xdr:col>1</xdr:col>
      <xdr:colOff>450272</xdr:colOff>
      <xdr:row>175</xdr:row>
      <xdr:rowOff>86592</xdr:rowOff>
    </xdr:from>
    <xdr:to>
      <xdr:col>3</xdr:col>
      <xdr:colOff>346364</xdr:colOff>
      <xdr:row>179</xdr:row>
      <xdr:rowOff>181388</xdr:rowOff>
    </xdr:to>
    <xdr:pic>
      <xdr:nvPicPr>
        <xdr:cNvPr id="67" name="Image 66">
          <a:extLst>
            <a:ext uri="{FF2B5EF4-FFF2-40B4-BE49-F238E27FC236}">
              <a16:creationId xmlns="" xmlns:a16="http://schemas.microsoft.com/office/drawing/2014/main" id="{23F007CF-6BF2-4C80-9133-233684B0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12222" y="37757967"/>
          <a:ext cx="800967" cy="856796"/>
        </a:xfrm>
        <a:prstGeom prst="rect">
          <a:avLst/>
        </a:prstGeom>
      </xdr:spPr>
    </xdr:pic>
    <xdr:clientData/>
  </xdr:twoCellAnchor>
  <xdr:twoCellAnchor editAs="oneCell">
    <xdr:from>
      <xdr:col>1</xdr:col>
      <xdr:colOff>277092</xdr:colOff>
      <xdr:row>206</xdr:row>
      <xdr:rowOff>103908</xdr:rowOff>
    </xdr:from>
    <xdr:to>
      <xdr:col>4</xdr:col>
      <xdr:colOff>233845</xdr:colOff>
      <xdr:row>211</xdr:row>
      <xdr:rowOff>119516</xdr:rowOff>
    </xdr:to>
    <xdr:pic>
      <xdr:nvPicPr>
        <xdr:cNvPr id="70" name="Image 69">
          <a:extLst>
            <a:ext uri="{FF2B5EF4-FFF2-40B4-BE49-F238E27FC236}">
              <a16:creationId xmlns="" xmlns:a16="http://schemas.microsoft.com/office/drawing/2014/main" id="{4F7D562B-7F9C-4074-903F-2776B731E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9042" y="44604708"/>
          <a:ext cx="1347403" cy="1063358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346363</xdr:colOff>
      <xdr:row>212</xdr:row>
      <xdr:rowOff>86591</xdr:rowOff>
    </xdr:from>
    <xdr:to>
      <xdr:col>4</xdr:col>
      <xdr:colOff>34869</xdr:colOff>
      <xdr:row>217</xdr:row>
      <xdr:rowOff>143354</xdr:rowOff>
    </xdr:to>
    <xdr:pic>
      <xdr:nvPicPr>
        <xdr:cNvPr id="74" name="Image 73">
          <a:extLst>
            <a:ext uri="{FF2B5EF4-FFF2-40B4-BE49-F238E27FC236}">
              <a16:creationId xmlns="" xmlns:a16="http://schemas.microsoft.com/office/drawing/2014/main" id="{BDAC61AB-9B0A-4EC2-8D4D-ACAC7906B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8313" y="45844691"/>
          <a:ext cx="1079156" cy="1104513"/>
        </a:xfrm>
        <a:prstGeom prst="rect">
          <a:avLst/>
        </a:prstGeom>
      </xdr:spPr>
    </xdr:pic>
    <xdr:clientData/>
  </xdr:twoCellAnchor>
  <xdr:twoCellAnchor editAs="oneCell">
    <xdr:from>
      <xdr:col>0</xdr:col>
      <xdr:colOff>346365</xdr:colOff>
      <xdr:row>218</xdr:row>
      <xdr:rowOff>81181</xdr:rowOff>
    </xdr:from>
    <xdr:to>
      <xdr:col>2</xdr:col>
      <xdr:colOff>307631</xdr:colOff>
      <xdr:row>223</xdr:row>
      <xdr:rowOff>1002505</xdr:rowOff>
    </xdr:to>
    <xdr:pic>
      <xdr:nvPicPr>
        <xdr:cNvPr id="79" name="Image 78">
          <a:extLst>
            <a:ext uri="{FF2B5EF4-FFF2-40B4-BE49-F238E27FC236}">
              <a16:creationId xmlns="" xmlns:a16="http://schemas.microsoft.com/office/drawing/2014/main" id="{92352625-B080-46F9-B83B-50F08E1D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365" y="49115881"/>
          <a:ext cx="818516" cy="1873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314976</xdr:colOff>
      <xdr:row>218</xdr:row>
      <xdr:rowOff>69275</xdr:rowOff>
    </xdr:from>
    <xdr:to>
      <xdr:col>4</xdr:col>
      <xdr:colOff>658091</xdr:colOff>
      <xdr:row>223</xdr:row>
      <xdr:rowOff>990600</xdr:rowOff>
    </xdr:to>
    <xdr:pic>
      <xdr:nvPicPr>
        <xdr:cNvPr id="80" name="Image 79">
          <a:extLst>
            <a:ext uri="{FF2B5EF4-FFF2-40B4-BE49-F238E27FC236}">
              <a16:creationId xmlns="" xmlns:a16="http://schemas.microsoft.com/office/drawing/2014/main" id="{13F2774E-0D47-46D4-BCF5-F89A7724E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326" y="49103975"/>
          <a:ext cx="838415" cy="187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138545</xdr:colOff>
      <xdr:row>235</xdr:row>
      <xdr:rowOff>103911</xdr:rowOff>
    </xdr:from>
    <xdr:to>
      <xdr:col>2</xdr:col>
      <xdr:colOff>403729</xdr:colOff>
      <xdr:row>240</xdr:row>
      <xdr:rowOff>703094</xdr:rowOff>
    </xdr:to>
    <xdr:pic>
      <xdr:nvPicPr>
        <xdr:cNvPr id="81" name="Image 80">
          <a:extLst>
            <a:ext uri="{FF2B5EF4-FFF2-40B4-BE49-F238E27FC236}">
              <a16:creationId xmlns="" xmlns:a16="http://schemas.microsoft.com/office/drawing/2014/main" id="{4B184A39-88AE-4B4F-8D10-3FC4CBF6C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" y="51015036"/>
          <a:ext cx="1122434" cy="1665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192665</xdr:colOff>
      <xdr:row>235</xdr:row>
      <xdr:rowOff>69277</xdr:rowOff>
    </xdr:from>
    <xdr:to>
      <xdr:col>4</xdr:col>
      <xdr:colOff>817149</xdr:colOff>
      <xdr:row>240</xdr:row>
      <xdr:rowOff>641637</xdr:rowOff>
    </xdr:to>
    <xdr:pic>
      <xdr:nvPicPr>
        <xdr:cNvPr id="82" name="Image 81">
          <a:extLst>
            <a:ext uri="{FF2B5EF4-FFF2-40B4-BE49-F238E27FC236}">
              <a16:creationId xmlns="" xmlns:a16="http://schemas.microsoft.com/office/drawing/2014/main" id="{05EAE72F-6DFE-4F45-BC1A-EE8922A4E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490" y="50980402"/>
          <a:ext cx="1110259" cy="1639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27707</xdr:colOff>
      <xdr:row>229</xdr:row>
      <xdr:rowOff>100537</xdr:rowOff>
    </xdr:from>
    <xdr:to>
      <xdr:col>3</xdr:col>
      <xdr:colOff>47171</xdr:colOff>
      <xdr:row>234</xdr:row>
      <xdr:rowOff>1462026</xdr:rowOff>
    </xdr:to>
    <xdr:pic>
      <xdr:nvPicPr>
        <xdr:cNvPr id="83" name="Image 82">
          <a:extLst>
            <a:ext uri="{FF2B5EF4-FFF2-40B4-BE49-F238E27FC236}">
              <a16:creationId xmlns="" xmlns:a16="http://schemas.microsoft.com/office/drawing/2014/main" id="{72B417BD-D24C-498A-ADD0-1C2CD1FFA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7" y="51230737"/>
          <a:ext cx="1295814" cy="2313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46541</xdr:colOff>
      <xdr:row>229</xdr:row>
      <xdr:rowOff>76199</xdr:rowOff>
    </xdr:from>
    <xdr:to>
      <xdr:col>4</xdr:col>
      <xdr:colOff>848589</xdr:colOff>
      <xdr:row>234</xdr:row>
      <xdr:rowOff>1420957</xdr:rowOff>
    </xdr:to>
    <xdr:pic>
      <xdr:nvPicPr>
        <xdr:cNvPr id="84" name="Image 83">
          <a:extLst>
            <a:ext uri="{FF2B5EF4-FFF2-40B4-BE49-F238E27FC236}">
              <a16:creationId xmlns="" xmlns:a16="http://schemas.microsoft.com/office/drawing/2014/main" id="{7F327083-F227-4F63-9049-C4A8D88A8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891" y="51206399"/>
          <a:ext cx="1297348" cy="2297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103908</xdr:colOff>
      <xdr:row>225</xdr:row>
      <xdr:rowOff>31173</xdr:rowOff>
    </xdr:from>
    <xdr:to>
      <xdr:col>3</xdr:col>
      <xdr:colOff>93052</xdr:colOff>
      <xdr:row>228</xdr:row>
      <xdr:rowOff>32351</xdr:rowOff>
    </xdr:to>
    <xdr:pic>
      <xdr:nvPicPr>
        <xdr:cNvPr id="85" name="Image 84">
          <a:extLst>
            <a:ext uri="{FF2B5EF4-FFF2-40B4-BE49-F238E27FC236}">
              <a16:creationId xmlns="" xmlns:a16="http://schemas.microsoft.com/office/drawing/2014/main" id="{A1134855-67F9-4708-A798-483B836E6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08" y="51351873"/>
          <a:ext cx="1265494" cy="1525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393122</xdr:colOff>
      <xdr:row>224</xdr:row>
      <xdr:rowOff>128155</xdr:rowOff>
    </xdr:from>
    <xdr:to>
      <xdr:col>4</xdr:col>
      <xdr:colOff>761132</xdr:colOff>
      <xdr:row>227</xdr:row>
      <xdr:rowOff>1115291</xdr:rowOff>
    </xdr:to>
    <xdr:pic>
      <xdr:nvPicPr>
        <xdr:cNvPr id="86" name="Image 85">
          <a:extLst>
            <a:ext uri="{FF2B5EF4-FFF2-40B4-BE49-F238E27FC236}">
              <a16:creationId xmlns="" xmlns:a16="http://schemas.microsoft.com/office/drawing/2014/main" id="{60448846-E67E-4EF2-A451-CD44584D9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372" y="51182155"/>
          <a:ext cx="1282410" cy="155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207818</xdr:colOff>
      <xdr:row>19</xdr:row>
      <xdr:rowOff>17318</xdr:rowOff>
    </xdr:from>
    <xdr:to>
      <xdr:col>4</xdr:col>
      <xdr:colOff>631839</xdr:colOff>
      <xdr:row>20</xdr:row>
      <xdr:rowOff>152357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818" y="8468591"/>
          <a:ext cx="2190476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11</xdr:row>
      <xdr:rowOff>155865</xdr:rowOff>
    </xdr:from>
    <xdr:to>
      <xdr:col>4</xdr:col>
      <xdr:colOff>527881</xdr:colOff>
      <xdr:row>15</xdr:row>
      <xdr:rowOff>34637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273" y="4104410"/>
          <a:ext cx="1844063" cy="7966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7</xdr:row>
      <xdr:rowOff>51955</xdr:rowOff>
    </xdr:from>
    <xdr:to>
      <xdr:col>8</xdr:col>
      <xdr:colOff>121228</xdr:colOff>
      <xdr:row>41</xdr:row>
      <xdr:rowOff>10445</xdr:rowOff>
    </xdr:to>
    <xdr:grpSp>
      <xdr:nvGrpSpPr>
        <xdr:cNvPr id="4" name="Groupe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398318" y="1627910"/>
          <a:ext cx="2216728" cy="7058944"/>
          <a:chOff x="432955" y="1870364"/>
          <a:chExt cx="2216728" cy="7058944"/>
        </a:xfrm>
      </xdr:grpSpPr>
      <xdr:pic>
        <xdr:nvPicPr>
          <xdr:cNvPr id="2" name="Image 1">
            <a:extLst>
              <a:ext uri="{FF2B5EF4-FFF2-40B4-BE49-F238E27FC236}">
                <a16:creationId xmlns=""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13954" y="2424546"/>
            <a:ext cx="1447619" cy="6504762"/>
          </a:xfrm>
          <a:prstGeom prst="rect">
            <a:avLst/>
          </a:prstGeom>
        </xdr:spPr>
      </xdr:pic>
      <xdr:sp macro="" textlink="">
        <xdr:nvSpPr>
          <xdr:cNvPr id="3" name="ZoneTexte 2">
            <a:extLst>
              <a:ext uri="{FF2B5EF4-FFF2-40B4-BE49-F238E27FC236}">
                <a16:creationId xmlns="" xmlns:a16="http://schemas.microsoft.com/office/drawing/2014/main" id="{00000000-0008-0000-0600-000003000000}"/>
              </a:ext>
            </a:extLst>
          </xdr:cNvPr>
          <xdr:cNvSpPr txBox="1"/>
        </xdr:nvSpPr>
        <xdr:spPr>
          <a:xfrm>
            <a:off x="432955" y="1870364"/>
            <a:ext cx="2216728" cy="53686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100"/>
              <a:t>EXAMPLE OF ZIPPER WITH DOUBLE PIPING AND VISIBLE ZIPPER</a:t>
            </a:r>
            <a:r>
              <a:rPr lang="fr-FR" sz="1100" baseline="0"/>
              <a:t> TEETH</a:t>
            </a:r>
            <a:endParaRPr lang="fr-FR" sz="1100"/>
          </a:p>
        </xdr:txBody>
      </xdr:sp>
    </xdr:grpSp>
    <xdr:clientData/>
  </xdr:twoCellAnchor>
  <xdr:twoCellAnchor editAs="oneCell">
    <xdr:from>
      <xdr:col>0</xdr:col>
      <xdr:colOff>155863</xdr:colOff>
      <xdr:row>44</xdr:row>
      <xdr:rowOff>0</xdr:rowOff>
    </xdr:from>
    <xdr:to>
      <xdr:col>21</xdr:col>
      <xdr:colOff>51954</xdr:colOff>
      <xdr:row>88</xdr:row>
      <xdr:rowOff>88405</xdr:rowOff>
    </xdr:to>
    <xdr:pic>
      <xdr:nvPicPr>
        <xdr:cNvPr id="5" name="Image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863" y="9421091"/>
          <a:ext cx="6442364" cy="7760359"/>
        </a:xfrm>
        <a:prstGeom prst="rect">
          <a:avLst/>
        </a:prstGeom>
      </xdr:spPr>
    </xdr:pic>
    <xdr:clientData/>
  </xdr:twoCellAnchor>
  <xdr:twoCellAnchor editAs="oneCell">
    <xdr:from>
      <xdr:col>23</xdr:col>
      <xdr:colOff>121227</xdr:colOff>
      <xdr:row>16</xdr:row>
      <xdr:rowOff>0</xdr:rowOff>
    </xdr:from>
    <xdr:to>
      <xdr:col>34</xdr:col>
      <xdr:colOff>63656</xdr:colOff>
      <xdr:row>34</xdr:row>
      <xdr:rowOff>135462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6E762065-B70E-417F-B5B0-99204884E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90954" y="3463636"/>
          <a:ext cx="3371429" cy="38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291911</xdr:colOff>
      <xdr:row>40</xdr:row>
      <xdr:rowOff>118914</xdr:rowOff>
    </xdr:from>
    <xdr:to>
      <xdr:col>29</xdr:col>
      <xdr:colOff>296334</xdr:colOff>
      <xdr:row>42</xdr:row>
      <xdr:rowOff>1903472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868510" y="12576565"/>
          <a:ext cx="2271391" cy="1718923"/>
        </a:xfrm>
        <a:prstGeom prst="rect">
          <a:avLst/>
        </a:prstGeom>
      </xdr:spPr>
    </xdr:pic>
    <xdr:clientData/>
  </xdr:twoCellAnchor>
  <xdr:twoCellAnchor editAs="oneCell">
    <xdr:from>
      <xdr:col>11</xdr:col>
      <xdr:colOff>252047</xdr:colOff>
      <xdr:row>45</xdr:row>
      <xdr:rowOff>262695</xdr:rowOff>
    </xdr:from>
    <xdr:to>
      <xdr:col>15</xdr:col>
      <xdr:colOff>281264</xdr:colOff>
      <xdr:row>45</xdr:row>
      <xdr:rowOff>2095500</xdr:rowOff>
    </xdr:to>
    <xdr:pic>
      <xdr:nvPicPr>
        <xdr:cNvPr id="5" name="Image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61" r="34401" b="19990"/>
        <a:stretch/>
      </xdr:blipFill>
      <xdr:spPr>
        <a:xfrm rot="5400000">
          <a:off x="3678836" y="13779822"/>
          <a:ext cx="1832805" cy="12992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26</xdr:col>
      <xdr:colOff>174722</xdr:colOff>
      <xdr:row>33</xdr:row>
      <xdr:rowOff>1628572</xdr:rowOff>
    </xdr:to>
    <xdr:pic>
      <xdr:nvPicPr>
        <xdr:cNvPr id="12" name="Image 11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7097" y="8234516"/>
          <a:ext cx="6600000" cy="1628572"/>
        </a:xfrm>
        <a:prstGeom prst="rect">
          <a:avLst/>
        </a:prstGeom>
      </xdr:spPr>
    </xdr:pic>
    <xdr:clientData/>
  </xdr:twoCellAnchor>
  <xdr:twoCellAnchor editAs="oneCell">
    <xdr:from>
      <xdr:col>7</xdr:col>
      <xdr:colOff>116195</xdr:colOff>
      <xdr:row>94</xdr:row>
      <xdr:rowOff>197646</xdr:rowOff>
    </xdr:from>
    <xdr:to>
      <xdr:col>23</xdr:col>
      <xdr:colOff>73820</xdr:colOff>
      <xdr:row>94</xdr:row>
      <xdr:rowOff>4748995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29711024-C69E-49B5-BFD9-81E775E8F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5070" y="28121771"/>
          <a:ext cx="5339250" cy="455134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734787</xdr:colOff>
      <xdr:row>45</xdr:row>
      <xdr:rowOff>27215</xdr:rowOff>
    </xdr:from>
    <xdr:to>
      <xdr:col>5</xdr:col>
      <xdr:colOff>1020537</xdr:colOff>
      <xdr:row>49</xdr:row>
      <xdr:rowOff>163285</xdr:rowOff>
    </xdr:to>
    <xdr:sp macro="" textlink="">
      <xdr:nvSpPr>
        <xdr:cNvPr id="2" name="左大括弧 1"/>
        <xdr:cNvSpPr/>
      </xdr:nvSpPr>
      <xdr:spPr bwMode="auto">
        <a:xfrm>
          <a:off x="4544787" y="9114065"/>
          <a:ext cx="285750" cy="1745795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9"/>
  <sheetViews>
    <sheetView showGridLines="0" view="pageBreakPreview" topLeftCell="A3" zoomScale="62" zoomScaleNormal="10" zoomScaleSheetLayoutView="62" zoomScalePageLayoutView="40" workbookViewId="0">
      <selection activeCell="O10" sqref="O10:X10"/>
    </sheetView>
  </sheetViews>
  <sheetFormatPr defaultColWidth="11.42578125" defaultRowHeight="12.75" x14ac:dyDescent="0.2"/>
  <cols>
    <col min="1" max="5" width="4.7109375" style="1" customWidth="1"/>
    <col min="6" max="6" width="4.7109375" style="2" customWidth="1"/>
    <col min="7" max="24" width="4.7109375" style="1" customWidth="1"/>
    <col min="25" max="25" width="5.28515625" style="1" customWidth="1"/>
    <col min="26" max="28" width="4.7109375" style="1" customWidth="1"/>
    <col min="29" max="30" width="4.7109375" style="3" customWidth="1"/>
    <col min="31" max="31" width="12" style="3" customWidth="1"/>
    <col min="32" max="32" width="7.7109375" style="3" customWidth="1"/>
    <col min="33" max="33" width="5.5703125" style="3" customWidth="1"/>
    <col min="34" max="43" width="4.7109375" style="3" customWidth="1"/>
    <col min="44" max="44" width="11" style="3" customWidth="1"/>
    <col min="45" max="45" width="4.7109375" style="3" customWidth="1"/>
    <col min="46" max="16384" width="11.42578125" style="3"/>
  </cols>
  <sheetData>
    <row r="1" spans="1:57" ht="37.5" customHeight="1" x14ac:dyDescent="0.2">
      <c r="A1" s="629" t="s">
        <v>37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  <c r="AH1" s="630"/>
      <c r="AI1" s="630"/>
      <c r="AJ1" s="630"/>
      <c r="AK1" s="630"/>
      <c r="AL1" s="630"/>
      <c r="AM1" s="630"/>
      <c r="AN1" s="630"/>
      <c r="AO1" s="630"/>
      <c r="AP1" s="630"/>
      <c r="AQ1" s="630" t="s">
        <v>0</v>
      </c>
      <c r="AR1" s="631">
        <v>1</v>
      </c>
    </row>
    <row r="2" spans="1:57" ht="6" customHeight="1" x14ac:dyDescent="0.2">
      <c r="A2" s="313"/>
      <c r="B2" s="311"/>
      <c r="C2" s="27"/>
      <c r="D2" s="27"/>
      <c r="E2" s="27"/>
      <c r="F2" s="27"/>
      <c r="G2" s="27"/>
      <c r="H2" s="27"/>
      <c r="I2" s="27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70"/>
    </row>
    <row r="3" spans="1:57" ht="18" customHeight="1" thickBot="1" x14ac:dyDescent="0.25">
      <c r="A3" s="313"/>
      <c r="B3" s="311"/>
      <c r="C3" s="27"/>
      <c r="D3" s="71"/>
      <c r="E3" s="71"/>
      <c r="F3" s="616"/>
      <c r="G3" s="616"/>
      <c r="H3" s="616"/>
      <c r="I3" s="617"/>
      <c r="J3" s="635" t="s">
        <v>80</v>
      </c>
      <c r="K3" s="635"/>
      <c r="L3" s="635"/>
      <c r="M3" s="635"/>
      <c r="N3" s="637" t="s">
        <v>396</v>
      </c>
      <c r="O3" s="637"/>
      <c r="P3" s="637"/>
      <c r="Q3" s="637"/>
      <c r="R3" s="637"/>
      <c r="S3" s="637"/>
      <c r="T3" s="637"/>
      <c r="U3" s="637"/>
      <c r="V3" s="635" t="s">
        <v>1</v>
      </c>
      <c r="W3" s="635"/>
      <c r="X3" s="635"/>
      <c r="Y3" s="635"/>
      <c r="Z3" s="640" t="s">
        <v>325</v>
      </c>
      <c r="AA3" s="641"/>
      <c r="AB3" s="641"/>
      <c r="AC3" s="641"/>
      <c r="AD3" s="641"/>
      <c r="AE3" s="641"/>
      <c r="AF3" s="641"/>
      <c r="AG3" s="641"/>
      <c r="AH3" s="635" t="s">
        <v>28</v>
      </c>
      <c r="AI3" s="635"/>
      <c r="AJ3" s="635"/>
      <c r="AK3" s="635"/>
      <c r="AL3" s="643" t="s">
        <v>326</v>
      </c>
      <c r="AM3" s="644"/>
      <c r="AN3" s="644"/>
      <c r="AO3" s="644"/>
      <c r="AP3" s="644"/>
      <c r="AQ3" s="644"/>
      <c r="AR3" s="644"/>
    </row>
    <row r="4" spans="1:57" ht="17.25" customHeight="1" thickTop="1" x14ac:dyDescent="0.2">
      <c r="A4" s="313"/>
      <c r="B4" s="311"/>
      <c r="C4" s="27"/>
      <c r="D4" s="71"/>
      <c r="E4" s="71"/>
      <c r="F4" s="616"/>
      <c r="G4" s="616"/>
      <c r="H4" s="616"/>
      <c r="I4" s="617"/>
      <c r="J4" s="636"/>
      <c r="K4" s="636"/>
      <c r="L4" s="636"/>
      <c r="M4" s="636"/>
      <c r="N4" s="638"/>
      <c r="O4" s="638"/>
      <c r="P4" s="638"/>
      <c r="Q4" s="638"/>
      <c r="R4" s="638"/>
      <c r="S4" s="638"/>
      <c r="T4" s="638"/>
      <c r="U4" s="638"/>
      <c r="V4" s="636"/>
      <c r="W4" s="636"/>
      <c r="X4" s="636"/>
      <c r="Y4" s="636"/>
      <c r="Z4" s="642"/>
      <c r="AA4" s="642"/>
      <c r="AB4" s="642"/>
      <c r="AC4" s="642"/>
      <c r="AD4" s="642"/>
      <c r="AE4" s="642"/>
      <c r="AF4" s="642"/>
      <c r="AG4" s="642"/>
      <c r="AH4" s="636"/>
      <c r="AI4" s="636"/>
      <c r="AJ4" s="636"/>
      <c r="AK4" s="636"/>
      <c r="AL4" s="645"/>
      <c r="AM4" s="645"/>
      <c r="AN4" s="645"/>
      <c r="AO4" s="645"/>
      <c r="AP4" s="645"/>
      <c r="AQ4" s="645"/>
      <c r="AR4" s="645"/>
    </row>
    <row r="5" spans="1:57" ht="5.25" customHeight="1" x14ac:dyDescent="0.3">
      <c r="A5" s="313"/>
      <c r="B5" s="311"/>
      <c r="C5" s="27"/>
      <c r="D5" s="27"/>
      <c r="E5" s="27"/>
      <c r="F5" s="27"/>
      <c r="G5" s="27"/>
      <c r="H5" s="27"/>
      <c r="I5" s="27"/>
      <c r="J5" s="22"/>
      <c r="K5" s="22"/>
      <c r="L5" s="22"/>
      <c r="M5" s="22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39"/>
      <c r="AF5" s="40"/>
      <c r="AG5" s="41"/>
      <c r="AH5" s="41"/>
      <c r="AI5" s="41"/>
      <c r="AJ5" s="41"/>
      <c r="AK5" s="42"/>
      <c r="AL5" s="41"/>
      <c r="AM5" s="41"/>
      <c r="AN5" s="41"/>
      <c r="AO5" s="41"/>
      <c r="AP5" s="41"/>
      <c r="AQ5" s="41"/>
      <c r="AR5" s="52"/>
    </row>
    <row r="6" spans="1:57" ht="27.75" customHeight="1" x14ac:dyDescent="0.2">
      <c r="A6" s="313"/>
      <c r="B6" s="311"/>
      <c r="C6" s="27"/>
      <c r="D6" s="71"/>
      <c r="E6" s="71"/>
      <c r="F6" s="616"/>
      <c r="G6" s="616"/>
      <c r="H6" s="616"/>
      <c r="I6" s="617"/>
      <c r="J6" s="618" t="s">
        <v>33</v>
      </c>
      <c r="K6" s="618"/>
      <c r="L6" s="618"/>
      <c r="M6" s="618"/>
      <c r="N6" s="651" t="s">
        <v>68</v>
      </c>
      <c r="O6" s="652"/>
      <c r="P6" s="652"/>
      <c r="Q6" s="652"/>
      <c r="R6" s="652"/>
      <c r="S6" s="652"/>
      <c r="T6" s="652"/>
      <c r="U6" s="652"/>
      <c r="V6" s="618" t="s">
        <v>29</v>
      </c>
      <c r="W6" s="618"/>
      <c r="X6" s="618"/>
      <c r="Y6" s="618"/>
      <c r="Z6" s="639" t="s">
        <v>201</v>
      </c>
      <c r="AA6" s="639"/>
      <c r="AB6" s="639"/>
      <c r="AC6" s="639"/>
      <c r="AD6" s="639"/>
      <c r="AE6" s="639"/>
      <c r="AF6" s="639"/>
      <c r="AG6" s="639"/>
      <c r="AH6" s="618" t="s">
        <v>30</v>
      </c>
      <c r="AI6" s="618"/>
      <c r="AJ6" s="618"/>
      <c r="AK6" s="618"/>
      <c r="AL6" s="628" t="s">
        <v>207</v>
      </c>
      <c r="AM6" s="628"/>
      <c r="AN6" s="628"/>
      <c r="AO6" s="628"/>
      <c r="AP6" s="628"/>
      <c r="AQ6" s="628"/>
      <c r="AR6" s="628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spans="1:57" ht="6" customHeight="1" x14ac:dyDescent="0.25">
      <c r="A7" s="313"/>
      <c r="B7" s="311"/>
      <c r="C7" s="27"/>
      <c r="D7" s="311"/>
      <c r="E7" s="311"/>
      <c r="F7" s="311"/>
      <c r="G7" s="311"/>
      <c r="H7" s="311"/>
      <c r="I7" s="311"/>
      <c r="J7" s="23"/>
      <c r="K7" s="23"/>
      <c r="L7" s="23"/>
      <c r="M7" s="23"/>
      <c r="N7" s="623"/>
      <c r="O7" s="624"/>
      <c r="P7" s="624"/>
      <c r="Q7" s="624"/>
      <c r="R7" s="624"/>
      <c r="S7" s="624"/>
      <c r="T7" s="624"/>
      <c r="U7" s="625"/>
      <c r="V7" s="23"/>
      <c r="W7" s="23"/>
      <c r="X7" s="23"/>
      <c r="Y7" s="23"/>
      <c r="Z7" s="23"/>
      <c r="AA7" s="23"/>
      <c r="AB7" s="23"/>
      <c r="AC7" s="23"/>
      <c r="AD7" s="23"/>
      <c r="AE7" s="39"/>
      <c r="AF7" s="40"/>
      <c r="AG7" s="41"/>
      <c r="AH7" s="41"/>
      <c r="AI7" s="41"/>
      <c r="AJ7" s="41"/>
      <c r="AK7" s="42"/>
      <c r="AL7" s="42"/>
      <c r="AM7" s="42"/>
      <c r="AN7" s="42"/>
      <c r="AO7" s="42"/>
      <c r="AP7" s="42"/>
      <c r="AQ7" s="42"/>
      <c r="AR7" s="53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1:57" ht="24.75" customHeight="1" x14ac:dyDescent="0.2">
      <c r="A8" s="618" t="s">
        <v>34</v>
      </c>
      <c r="B8" s="618"/>
      <c r="C8" s="618"/>
      <c r="D8" s="618"/>
      <c r="E8" s="619">
        <v>42852</v>
      </c>
      <c r="F8" s="619"/>
      <c r="G8" s="619"/>
      <c r="H8" s="619"/>
      <c r="I8" s="619"/>
      <c r="J8" s="620" t="s">
        <v>3</v>
      </c>
      <c r="K8" s="620"/>
      <c r="L8" s="620"/>
      <c r="M8" s="620"/>
      <c r="N8" s="621" t="s">
        <v>75</v>
      </c>
      <c r="O8" s="622"/>
      <c r="P8" s="622"/>
      <c r="Q8" s="622"/>
      <c r="R8" s="622"/>
      <c r="S8" s="622"/>
      <c r="T8" s="622"/>
      <c r="U8" s="622"/>
      <c r="V8" s="618" t="s">
        <v>35</v>
      </c>
      <c r="W8" s="618"/>
      <c r="X8" s="618"/>
      <c r="Y8" s="618"/>
      <c r="Z8" s="622" t="s">
        <v>206</v>
      </c>
      <c r="AA8" s="622"/>
      <c r="AB8" s="622"/>
      <c r="AC8" s="622"/>
      <c r="AD8" s="622"/>
      <c r="AE8" s="622"/>
      <c r="AF8" s="622"/>
      <c r="AG8" s="622"/>
      <c r="AH8" s="618" t="s">
        <v>6</v>
      </c>
      <c r="AI8" s="618"/>
      <c r="AJ8" s="618"/>
      <c r="AK8" s="618"/>
      <c r="AL8" s="628" t="s">
        <v>66</v>
      </c>
      <c r="AM8" s="628"/>
      <c r="AN8" s="628"/>
      <c r="AO8" s="628"/>
      <c r="AP8" s="628"/>
      <c r="AQ8" s="628"/>
      <c r="AR8" s="628"/>
      <c r="AV8" s="10"/>
      <c r="AW8" s="224"/>
      <c r="AX8" s="224"/>
      <c r="AY8" s="225"/>
      <c r="AZ8" s="224"/>
      <c r="BA8" s="224"/>
      <c r="BB8" s="224"/>
      <c r="BC8" s="224"/>
      <c r="BD8" s="10"/>
      <c r="BE8" s="10"/>
    </row>
    <row r="9" spans="1:57" ht="5.25" customHeight="1" x14ac:dyDescent="0.3">
      <c r="A9" s="73"/>
      <c r="B9" s="23"/>
      <c r="C9" s="22"/>
      <c r="D9" s="23"/>
      <c r="E9" s="23"/>
      <c r="F9" s="316"/>
      <c r="G9" s="316"/>
      <c r="H9" s="316"/>
      <c r="I9" s="316"/>
      <c r="J9" s="317"/>
      <c r="K9" s="31"/>
      <c r="L9" s="31"/>
      <c r="M9" s="31"/>
      <c r="N9" s="31"/>
      <c r="O9" s="309"/>
      <c r="P9" s="309"/>
      <c r="Q9" s="309"/>
      <c r="R9" s="309"/>
      <c r="S9" s="309"/>
      <c r="T9" s="224"/>
      <c r="U9" s="224"/>
      <c r="V9" s="224"/>
      <c r="W9" s="224"/>
      <c r="X9" s="224"/>
      <c r="Y9" s="224"/>
      <c r="Z9" s="311"/>
      <c r="AA9" s="28"/>
      <c r="AB9" s="28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7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1:57" ht="23.25" customHeight="1" x14ac:dyDescent="0.2">
      <c r="A10" s="646" t="s">
        <v>36</v>
      </c>
      <c r="B10" s="647"/>
      <c r="C10" s="647"/>
      <c r="D10" s="648"/>
      <c r="E10" s="649" t="s">
        <v>403</v>
      </c>
      <c r="F10" s="650"/>
      <c r="G10" s="650"/>
      <c r="H10" s="650"/>
      <c r="I10" s="650"/>
      <c r="J10" s="650"/>
      <c r="K10" s="650"/>
      <c r="L10" s="650"/>
      <c r="M10" s="650"/>
      <c r="N10" s="650"/>
      <c r="O10" s="506" t="s">
        <v>529</v>
      </c>
      <c r="P10" s="506"/>
      <c r="Q10" s="506"/>
      <c r="R10" s="506"/>
      <c r="S10" s="506"/>
      <c r="T10" s="506"/>
      <c r="U10" s="506"/>
      <c r="V10" s="506"/>
      <c r="W10" s="506"/>
      <c r="X10" s="506"/>
      <c r="Y10" s="626"/>
      <c r="Z10" s="626"/>
      <c r="AA10" s="626"/>
      <c r="AB10" s="626"/>
      <c r="AC10" s="626"/>
      <c r="AD10" s="626"/>
      <c r="AE10" s="626"/>
      <c r="AF10" s="626"/>
      <c r="AG10" s="626"/>
      <c r="AH10" s="626"/>
      <c r="AI10" s="626"/>
      <c r="AJ10" s="626"/>
      <c r="AK10" s="626"/>
      <c r="AL10" s="626"/>
      <c r="AM10" s="626"/>
      <c r="AN10" s="626"/>
      <c r="AO10" s="626"/>
      <c r="AP10" s="626"/>
      <c r="AQ10" s="626"/>
      <c r="AR10" s="627"/>
      <c r="AV10" s="10"/>
      <c r="AW10" s="224"/>
      <c r="AX10" s="224"/>
      <c r="AY10" s="226"/>
      <c r="AZ10" s="224"/>
      <c r="BA10" s="224"/>
      <c r="BB10" s="224"/>
      <c r="BC10" s="224"/>
      <c r="BD10" s="224"/>
      <c r="BE10" s="10"/>
    </row>
    <row r="11" spans="1:57" s="24" customFormat="1" ht="9" customHeight="1" x14ac:dyDescent="0.2">
      <c r="A11" s="632"/>
      <c r="B11" s="633"/>
      <c r="C11" s="633"/>
      <c r="D11" s="633"/>
      <c r="E11" s="633"/>
      <c r="F11" s="633"/>
      <c r="G11" s="633"/>
      <c r="H11" s="633"/>
      <c r="I11" s="633"/>
      <c r="J11" s="633"/>
      <c r="K11" s="633"/>
      <c r="L11" s="633"/>
      <c r="M11" s="633"/>
      <c r="N11" s="633"/>
      <c r="O11" s="633"/>
      <c r="P11" s="633"/>
      <c r="Q11" s="633"/>
      <c r="R11" s="633"/>
      <c r="S11" s="633"/>
      <c r="T11" s="633"/>
      <c r="U11" s="633"/>
      <c r="V11" s="633"/>
      <c r="W11" s="633"/>
      <c r="X11" s="633"/>
      <c r="Y11" s="633"/>
      <c r="Z11" s="633"/>
      <c r="AA11" s="633"/>
      <c r="AB11" s="633"/>
      <c r="AC11" s="633"/>
      <c r="AD11" s="633"/>
      <c r="AE11" s="633"/>
      <c r="AF11" s="633"/>
      <c r="AG11" s="633"/>
      <c r="AH11" s="633"/>
      <c r="AI11" s="633"/>
      <c r="AJ11" s="633"/>
      <c r="AK11" s="633"/>
      <c r="AL11" s="633"/>
      <c r="AM11" s="633"/>
      <c r="AN11" s="633"/>
      <c r="AO11" s="633"/>
      <c r="AP11" s="633"/>
      <c r="AQ11" s="633"/>
      <c r="AR11" s="634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</row>
    <row r="12" spans="1:57" ht="9" customHeight="1" x14ac:dyDescent="0.2">
      <c r="A12" s="608" t="s">
        <v>31</v>
      </c>
      <c r="B12" s="608"/>
      <c r="C12" s="608"/>
      <c r="D12" s="608"/>
      <c r="E12" s="614" t="s">
        <v>404</v>
      </c>
      <c r="F12" s="614"/>
      <c r="G12" s="614"/>
      <c r="H12" s="614"/>
      <c r="I12" s="614"/>
      <c r="J12" s="614"/>
      <c r="K12" s="614"/>
      <c r="L12" s="614"/>
      <c r="M12" s="614"/>
      <c r="N12" s="614"/>
      <c r="O12" s="614"/>
      <c r="P12" s="614"/>
      <c r="Q12" s="614"/>
      <c r="R12" s="614"/>
      <c r="S12" s="614"/>
      <c r="T12" s="614"/>
      <c r="U12" s="614"/>
      <c r="V12" s="614"/>
      <c r="W12" s="614"/>
      <c r="X12" s="614"/>
      <c r="Y12" s="614"/>
      <c r="Z12" s="614"/>
      <c r="AA12" s="614"/>
      <c r="AB12" s="614"/>
      <c r="AC12" s="614"/>
      <c r="AD12" s="614"/>
      <c r="AE12" s="614"/>
      <c r="AF12" s="614"/>
      <c r="AG12" s="614"/>
      <c r="AH12" s="610" t="s">
        <v>32</v>
      </c>
      <c r="AI12" s="610"/>
      <c r="AJ12" s="610"/>
      <c r="AK12" s="610"/>
      <c r="AL12" s="612" t="s">
        <v>478</v>
      </c>
      <c r="AM12" s="612"/>
      <c r="AN12" s="612"/>
      <c r="AO12" s="612"/>
      <c r="AP12" s="612"/>
      <c r="AQ12" s="612"/>
      <c r="AR12" s="612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57" ht="29.25" customHeight="1" x14ac:dyDescent="0.2">
      <c r="A13" s="609"/>
      <c r="B13" s="609"/>
      <c r="C13" s="609"/>
      <c r="D13" s="609"/>
      <c r="E13" s="615"/>
      <c r="F13" s="615"/>
      <c r="G13" s="615"/>
      <c r="H13" s="615"/>
      <c r="I13" s="615"/>
      <c r="J13" s="615"/>
      <c r="K13" s="615"/>
      <c r="L13" s="615"/>
      <c r="M13" s="615"/>
      <c r="N13" s="615"/>
      <c r="O13" s="615"/>
      <c r="P13" s="615"/>
      <c r="Q13" s="615"/>
      <c r="R13" s="615"/>
      <c r="S13" s="615"/>
      <c r="T13" s="615"/>
      <c r="U13" s="615"/>
      <c r="V13" s="615"/>
      <c r="W13" s="615"/>
      <c r="X13" s="615"/>
      <c r="Y13" s="615"/>
      <c r="Z13" s="615"/>
      <c r="AA13" s="615"/>
      <c r="AB13" s="615"/>
      <c r="AC13" s="615"/>
      <c r="AD13" s="615"/>
      <c r="AE13" s="615"/>
      <c r="AF13" s="615"/>
      <c r="AG13" s="615"/>
      <c r="AH13" s="611"/>
      <c r="AI13" s="611"/>
      <c r="AJ13" s="611"/>
      <c r="AK13" s="611"/>
      <c r="AL13" s="613"/>
      <c r="AM13" s="613"/>
      <c r="AN13" s="613"/>
      <c r="AO13" s="613"/>
      <c r="AP13" s="613"/>
      <c r="AQ13" s="613"/>
      <c r="AR13" s="613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57" ht="15.75" customHeight="1" x14ac:dyDescent="0.25">
      <c r="A14" s="258"/>
      <c r="B14" s="82"/>
      <c r="C14" s="259"/>
      <c r="D14" s="259"/>
      <c r="E14" s="259"/>
      <c r="F14" s="259"/>
      <c r="G14" s="259"/>
      <c r="H14" s="259"/>
      <c r="I14" s="259"/>
      <c r="J14" s="82"/>
      <c r="K14" s="82"/>
      <c r="L14" s="82"/>
      <c r="M14" s="82"/>
      <c r="N14" s="83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4"/>
      <c r="AB14" s="84"/>
      <c r="AC14" s="85"/>
      <c r="AD14" s="85"/>
      <c r="AE14" s="85"/>
      <c r="AF14" s="85"/>
      <c r="AG14" s="86"/>
      <c r="AH14" s="87"/>
      <c r="AI14" s="86"/>
      <c r="AJ14" s="86"/>
      <c r="AK14" s="86"/>
      <c r="AL14" s="86"/>
      <c r="AM14" s="86"/>
      <c r="AN14" s="86"/>
      <c r="AO14" s="86"/>
      <c r="AP14" s="86"/>
      <c r="AQ14" s="86"/>
      <c r="AR14" s="88"/>
    </row>
    <row r="15" spans="1:57" ht="15.75" customHeight="1" x14ac:dyDescent="0.2">
      <c r="A15" s="89"/>
      <c r="B15" s="82"/>
      <c r="C15" s="259"/>
      <c r="D15" s="90"/>
      <c r="E15" s="90"/>
      <c r="F15" s="90"/>
      <c r="G15" s="90"/>
      <c r="H15" s="90"/>
      <c r="I15" s="90"/>
      <c r="J15" s="91"/>
      <c r="K15" s="91"/>
      <c r="L15" s="91"/>
      <c r="M15" s="91"/>
      <c r="N15" s="91"/>
      <c r="O15" s="91"/>
      <c r="P15" s="91"/>
      <c r="Q15" s="90"/>
      <c r="R15" s="90"/>
      <c r="S15" s="90"/>
      <c r="T15" s="91"/>
      <c r="U15" s="91"/>
      <c r="V15" s="91"/>
      <c r="W15" s="91"/>
      <c r="X15" s="91"/>
      <c r="Y15" s="91"/>
      <c r="Z15" s="91"/>
      <c r="AA15" s="91"/>
      <c r="AB15" s="90"/>
      <c r="AC15" s="90"/>
      <c r="AD15" s="92"/>
      <c r="AE15" s="92"/>
      <c r="AF15" s="92"/>
      <c r="AG15" s="257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4"/>
    </row>
    <row r="16" spans="1:57" ht="15.75" customHeight="1" x14ac:dyDescent="0.2">
      <c r="A16" s="89"/>
      <c r="B16" s="90"/>
      <c r="C16" s="91"/>
      <c r="D16" s="90"/>
      <c r="E16" s="90"/>
      <c r="F16" s="90"/>
      <c r="G16" s="90"/>
      <c r="H16" s="90"/>
      <c r="I16" s="90"/>
      <c r="J16" s="91"/>
      <c r="K16" s="91"/>
      <c r="L16" s="91"/>
      <c r="M16" s="91"/>
      <c r="N16" s="91"/>
      <c r="O16" s="91"/>
      <c r="P16" s="91"/>
      <c r="Q16" s="90"/>
      <c r="R16" s="90"/>
      <c r="S16" s="90"/>
      <c r="T16" s="91"/>
      <c r="U16" s="91"/>
      <c r="V16" s="91"/>
      <c r="W16" s="91"/>
      <c r="X16" s="91"/>
      <c r="Y16" s="91"/>
      <c r="Z16" s="91"/>
      <c r="AA16" s="91"/>
      <c r="AB16" s="90"/>
      <c r="AC16" s="90"/>
      <c r="AD16" s="92"/>
      <c r="AE16" s="92"/>
      <c r="AF16" s="92"/>
      <c r="AG16" s="257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4"/>
      <c r="AS16" s="38"/>
    </row>
    <row r="17" spans="1:44" ht="15.75" customHeight="1" x14ac:dyDescent="0.25">
      <c r="A17" s="89"/>
      <c r="B17" s="90"/>
      <c r="C17" s="91"/>
      <c r="D17" s="91"/>
      <c r="E17" s="91"/>
      <c r="F17" s="91"/>
      <c r="G17" s="91"/>
      <c r="H17" s="91"/>
      <c r="I17" s="91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82"/>
      <c r="AA17" s="84"/>
      <c r="AB17" s="90"/>
      <c r="AC17" s="92"/>
      <c r="AD17" s="92"/>
      <c r="AE17" s="92"/>
      <c r="AF17" s="92"/>
      <c r="AG17" s="257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4"/>
    </row>
    <row r="18" spans="1:44" ht="15.75" customHeight="1" x14ac:dyDescent="0.2">
      <c r="A18" s="89"/>
      <c r="B18" s="90"/>
      <c r="C18" s="91"/>
      <c r="D18" s="90"/>
      <c r="E18" s="90"/>
      <c r="F18" s="90"/>
      <c r="G18" s="90"/>
      <c r="H18" s="90"/>
      <c r="I18" s="90"/>
      <c r="J18" s="87"/>
      <c r="K18" s="87"/>
      <c r="L18" s="87"/>
      <c r="M18" s="87"/>
      <c r="N18" s="87"/>
      <c r="O18" s="87"/>
      <c r="P18" s="87"/>
      <c r="Q18" s="90"/>
      <c r="R18" s="90"/>
      <c r="S18" s="90"/>
      <c r="T18" s="87"/>
      <c r="U18" s="87"/>
      <c r="V18" s="87"/>
      <c r="W18" s="87"/>
      <c r="X18" s="87"/>
      <c r="Y18" s="87"/>
      <c r="Z18" s="87"/>
      <c r="AA18" s="87"/>
      <c r="AB18" s="90"/>
      <c r="AC18" s="90"/>
      <c r="AD18" s="92"/>
      <c r="AE18" s="92"/>
      <c r="AF18" s="92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4"/>
    </row>
    <row r="19" spans="1:44" ht="15.75" customHeight="1" x14ac:dyDescent="0.25">
      <c r="A19" s="95"/>
      <c r="B19" s="90"/>
      <c r="C19" s="91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82"/>
      <c r="AA19" s="84"/>
      <c r="AB19" s="90"/>
      <c r="AC19" s="92"/>
      <c r="AD19" s="92"/>
      <c r="AE19" s="92"/>
      <c r="AF19" s="92"/>
      <c r="AG19" s="257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4"/>
    </row>
    <row r="20" spans="1:44" ht="15.75" customHeight="1" x14ac:dyDescent="0.2">
      <c r="A20" s="95"/>
      <c r="B20" s="90"/>
      <c r="C20" s="96"/>
      <c r="D20" s="96"/>
      <c r="E20" s="96"/>
      <c r="F20" s="90"/>
      <c r="G20" s="90"/>
      <c r="H20" s="90"/>
      <c r="I20" s="90"/>
      <c r="J20" s="92"/>
      <c r="K20" s="92"/>
      <c r="L20" s="92"/>
      <c r="M20" s="92"/>
      <c r="N20" s="92"/>
      <c r="O20" s="92"/>
      <c r="P20" s="92"/>
      <c r="Q20" s="90"/>
      <c r="R20" s="90"/>
      <c r="S20" s="90"/>
      <c r="T20" s="87"/>
      <c r="U20" s="87"/>
      <c r="V20" s="87"/>
      <c r="W20" s="87"/>
      <c r="X20" s="87"/>
      <c r="Y20" s="87"/>
      <c r="Z20" s="87"/>
      <c r="AA20" s="87"/>
      <c r="AB20" s="90"/>
      <c r="AC20" s="90"/>
      <c r="AD20" s="92"/>
      <c r="AE20" s="92"/>
      <c r="AF20" s="92"/>
      <c r="AG20" s="257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4"/>
    </row>
    <row r="21" spans="1:44" ht="15.75" customHeight="1" x14ac:dyDescent="0.25">
      <c r="A21" s="89"/>
      <c r="B21" s="82"/>
      <c r="C21" s="259"/>
      <c r="D21" s="82"/>
      <c r="E21" s="82"/>
      <c r="F21" s="90"/>
      <c r="G21" s="87"/>
      <c r="H21" s="97"/>
      <c r="I21" s="97"/>
      <c r="J21" s="97"/>
      <c r="K21" s="97"/>
      <c r="L21" s="97"/>
      <c r="M21" s="97"/>
      <c r="N21" s="97"/>
      <c r="O21" s="90"/>
      <c r="P21" s="90"/>
      <c r="Q21" s="90"/>
      <c r="R21" s="90"/>
      <c r="S21" s="90"/>
      <c r="T21" s="87"/>
      <c r="U21" s="87"/>
      <c r="V21" s="87"/>
      <c r="W21" s="87"/>
      <c r="X21" s="87"/>
      <c r="Y21" s="87"/>
      <c r="Z21" s="82"/>
      <c r="AA21" s="84"/>
      <c r="AB21" s="84"/>
      <c r="AC21" s="85"/>
      <c r="AD21" s="85"/>
      <c r="AE21" s="85"/>
      <c r="AF21" s="85"/>
      <c r="AG21" s="86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4"/>
    </row>
    <row r="22" spans="1:44" ht="15.75" customHeight="1" x14ac:dyDescent="0.25">
      <c r="A22" s="95"/>
      <c r="B22" s="90"/>
      <c r="C22" s="96"/>
      <c r="D22" s="96"/>
      <c r="E22" s="96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90"/>
      <c r="S22" s="260"/>
      <c r="T22" s="260"/>
      <c r="U22" s="260"/>
      <c r="V22" s="260"/>
      <c r="W22" s="260"/>
      <c r="X22" s="87"/>
      <c r="Y22" s="87"/>
      <c r="Z22" s="87"/>
      <c r="AA22" s="87"/>
      <c r="AB22" s="84"/>
      <c r="AC22" s="85"/>
      <c r="AD22" s="85"/>
      <c r="AE22" s="85"/>
      <c r="AF22" s="85"/>
      <c r="AG22" s="86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4"/>
    </row>
    <row r="23" spans="1:44" ht="15.75" customHeight="1" x14ac:dyDescent="0.2">
      <c r="A23" s="98"/>
      <c r="B23" s="99"/>
      <c r="C23" s="99"/>
      <c r="D23" s="99"/>
      <c r="E23" s="99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82"/>
      <c r="AA23" s="101"/>
      <c r="AB23" s="102"/>
      <c r="AC23" s="102"/>
      <c r="AD23" s="102"/>
      <c r="AE23" s="102"/>
      <c r="AF23" s="102"/>
      <c r="AG23" s="86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4"/>
    </row>
    <row r="24" spans="1:44" ht="15.75" customHeight="1" x14ac:dyDescent="0.2">
      <c r="A24" s="98"/>
      <c r="B24" s="99"/>
      <c r="C24" s="99"/>
      <c r="D24" s="99"/>
      <c r="E24" s="99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82"/>
      <c r="AA24" s="101"/>
      <c r="AB24" s="102"/>
      <c r="AC24" s="102"/>
      <c r="AD24" s="102"/>
      <c r="AE24" s="102"/>
      <c r="AF24" s="102"/>
      <c r="AG24" s="86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4"/>
    </row>
    <row r="25" spans="1:44" ht="15.75" customHeight="1" x14ac:dyDescent="0.2">
      <c r="A25" s="98"/>
      <c r="B25" s="99"/>
      <c r="C25" s="99"/>
      <c r="D25" s="99"/>
      <c r="E25" s="99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82"/>
      <c r="AA25" s="101"/>
      <c r="AB25" s="102"/>
      <c r="AC25" s="102"/>
      <c r="AD25" s="102"/>
      <c r="AE25" s="102"/>
      <c r="AF25" s="102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8"/>
    </row>
    <row r="26" spans="1:44" ht="15.75" customHeight="1" x14ac:dyDescent="0.2">
      <c r="A26" s="98"/>
      <c r="B26" s="99"/>
      <c r="C26" s="99"/>
      <c r="D26" s="99"/>
      <c r="E26" s="99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82"/>
      <c r="AA26" s="101"/>
      <c r="AB26" s="102"/>
      <c r="AC26" s="102"/>
      <c r="AD26" s="102"/>
      <c r="AE26" s="102"/>
      <c r="AF26" s="102"/>
      <c r="AG26" s="103"/>
      <c r="AH26" s="87"/>
      <c r="AI26" s="103"/>
      <c r="AJ26" s="103"/>
      <c r="AK26" s="103"/>
      <c r="AL26" s="103"/>
      <c r="AM26" s="103"/>
      <c r="AN26" s="103"/>
      <c r="AO26" s="103"/>
      <c r="AP26" s="103"/>
      <c r="AQ26" s="103"/>
      <c r="AR26" s="104"/>
    </row>
    <row r="27" spans="1:44" ht="15.75" customHeight="1" x14ac:dyDescent="0.2">
      <c r="A27" s="98"/>
      <c r="B27" s="99"/>
      <c r="C27" s="99"/>
      <c r="D27" s="99"/>
      <c r="E27" s="99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82"/>
      <c r="AA27" s="101"/>
      <c r="AB27" s="102"/>
      <c r="AC27" s="102"/>
      <c r="AD27" s="102"/>
      <c r="AE27" s="102"/>
      <c r="AF27" s="102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105"/>
    </row>
    <row r="28" spans="1:44" ht="15.75" customHeight="1" x14ac:dyDescent="0.2">
      <c r="A28" s="98"/>
      <c r="B28" s="99"/>
      <c r="C28" s="99"/>
      <c r="D28" s="99"/>
      <c r="E28" s="99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82"/>
      <c r="AA28" s="101"/>
      <c r="AB28" s="102"/>
      <c r="AC28" s="102"/>
      <c r="AD28" s="102"/>
      <c r="AE28" s="102"/>
      <c r="AF28" s="102"/>
      <c r="AG28" s="90"/>
      <c r="AH28" s="106"/>
      <c r="AI28" s="107"/>
      <c r="AJ28" s="99"/>
      <c r="AK28" s="90"/>
      <c r="AL28" s="90"/>
      <c r="AM28" s="90"/>
      <c r="AN28" s="90"/>
      <c r="AO28" s="90"/>
      <c r="AP28" s="90"/>
      <c r="AQ28" s="90"/>
      <c r="AR28" s="105"/>
    </row>
    <row r="29" spans="1:44" ht="15.75" customHeight="1" x14ac:dyDescent="0.2">
      <c r="A29" s="98"/>
      <c r="B29" s="99"/>
      <c r="C29" s="99"/>
      <c r="D29" s="99"/>
      <c r="E29" s="99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82"/>
      <c r="AA29" s="101"/>
      <c r="AB29" s="102"/>
      <c r="AC29" s="102"/>
      <c r="AD29" s="102"/>
      <c r="AE29" s="102"/>
      <c r="AF29" s="102"/>
      <c r="AG29" s="90"/>
      <c r="AH29" s="106"/>
      <c r="AI29" s="99"/>
      <c r="AJ29" s="99"/>
      <c r="AK29" s="90"/>
      <c r="AL29" s="90"/>
      <c r="AM29" s="90"/>
      <c r="AN29" s="90"/>
      <c r="AO29" s="90"/>
      <c r="AP29" s="90"/>
      <c r="AQ29" s="90"/>
      <c r="AR29" s="105"/>
    </row>
    <row r="30" spans="1:44" ht="15.75" customHeight="1" x14ac:dyDescent="0.2">
      <c r="A30" s="98"/>
      <c r="B30" s="99"/>
      <c r="C30" s="99"/>
      <c r="D30" s="99"/>
      <c r="E30" s="99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82"/>
      <c r="AA30" s="101"/>
      <c r="AB30" s="102"/>
      <c r="AC30" s="102"/>
      <c r="AD30" s="102"/>
      <c r="AE30" s="102"/>
      <c r="AF30" s="102"/>
      <c r="AG30" s="103"/>
      <c r="AH30" s="106"/>
      <c r="AI30" s="99"/>
      <c r="AJ30" s="99"/>
      <c r="AK30" s="103"/>
      <c r="AL30" s="103"/>
      <c r="AM30" s="103"/>
      <c r="AN30" s="103"/>
      <c r="AO30" s="103"/>
      <c r="AP30" s="103"/>
      <c r="AQ30" s="103"/>
      <c r="AR30" s="104"/>
    </row>
    <row r="31" spans="1:44" ht="15.75" customHeight="1" x14ac:dyDescent="0.2">
      <c r="A31" s="98"/>
      <c r="B31" s="99"/>
      <c r="C31" s="99"/>
      <c r="D31" s="99"/>
      <c r="E31" s="99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82"/>
      <c r="AA31" s="101"/>
      <c r="AB31" s="102"/>
      <c r="AC31" s="102"/>
      <c r="AD31" s="102"/>
      <c r="AE31" s="102"/>
      <c r="AF31" s="102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4"/>
    </row>
    <row r="32" spans="1:44" ht="15.75" customHeight="1" x14ac:dyDescent="0.2">
      <c r="A32" s="98"/>
      <c r="B32" s="99"/>
      <c r="C32" s="99"/>
      <c r="D32" s="99"/>
      <c r="E32" s="99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82"/>
      <c r="AA32" s="101"/>
      <c r="AB32" s="102"/>
      <c r="AC32" s="102"/>
      <c r="AD32" s="102"/>
      <c r="AE32" s="102"/>
      <c r="AF32" s="102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264"/>
    </row>
    <row r="33" spans="1:45" ht="15.75" customHeight="1" x14ac:dyDescent="0.2">
      <c r="A33" s="98"/>
      <c r="B33" s="107"/>
      <c r="C33" s="107"/>
      <c r="D33" s="107"/>
      <c r="E33" s="107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82"/>
      <c r="AA33" s="101"/>
      <c r="AB33" s="108"/>
      <c r="AC33" s="108"/>
      <c r="AD33" s="108"/>
      <c r="AE33" s="108"/>
      <c r="AF33" s="108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264"/>
    </row>
    <row r="34" spans="1:45" ht="15.75" customHeight="1" x14ac:dyDescent="0.2">
      <c r="A34" s="98"/>
      <c r="B34" s="99"/>
      <c r="C34" s="99"/>
      <c r="D34" s="99"/>
      <c r="E34" s="99"/>
      <c r="F34" s="100"/>
      <c r="G34" s="100"/>
      <c r="H34" s="100"/>
      <c r="I34" s="100"/>
      <c r="J34" s="112"/>
      <c r="K34" s="112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82"/>
      <c r="AA34" s="101"/>
      <c r="AB34" s="102"/>
      <c r="AC34" s="102"/>
      <c r="AD34" s="102"/>
      <c r="AE34" s="102"/>
      <c r="AF34" s="102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264"/>
    </row>
    <row r="35" spans="1:45" ht="15.75" customHeight="1" x14ac:dyDescent="0.2">
      <c r="A35" s="98"/>
      <c r="B35" s="373"/>
      <c r="C35" s="373"/>
      <c r="D35" s="107"/>
      <c r="E35" s="107"/>
      <c r="F35" s="100"/>
      <c r="G35" s="100"/>
      <c r="H35" s="100"/>
      <c r="I35" s="100"/>
      <c r="J35" s="86"/>
      <c r="K35" s="112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82"/>
      <c r="AA35" s="109"/>
      <c r="AB35" s="102"/>
      <c r="AC35" s="102"/>
      <c r="AD35" s="102"/>
      <c r="AE35" s="102"/>
      <c r="AF35" s="102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110"/>
    </row>
    <row r="36" spans="1:45" ht="15.75" customHeight="1" x14ac:dyDescent="0.2">
      <c r="A36" s="98"/>
      <c r="B36" s="99"/>
      <c r="C36" s="99"/>
      <c r="D36" s="99"/>
      <c r="E36" s="99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82"/>
      <c r="AA36" s="109"/>
      <c r="AB36" s="102"/>
      <c r="AC36" s="102"/>
      <c r="AD36" s="102"/>
      <c r="AE36" s="102"/>
      <c r="AF36" s="102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264"/>
    </row>
    <row r="37" spans="1:45" ht="15.75" customHeight="1" x14ac:dyDescent="0.2">
      <c r="A37" s="98"/>
      <c r="B37" s="111"/>
      <c r="C37" s="111"/>
      <c r="D37" s="111"/>
      <c r="E37" s="111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82"/>
      <c r="AA37" s="109"/>
      <c r="AB37" s="102"/>
      <c r="AC37" s="102"/>
      <c r="AD37" s="102"/>
      <c r="AE37" s="102"/>
      <c r="AF37" s="102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265"/>
    </row>
    <row r="38" spans="1:45" ht="15.75" customHeight="1" x14ac:dyDescent="0.2">
      <c r="A38" s="98"/>
      <c r="B38" s="107"/>
      <c r="C38" s="107"/>
      <c r="D38" s="107"/>
      <c r="E38" s="107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82"/>
      <c r="AA38" s="109"/>
      <c r="AB38" s="102"/>
      <c r="AC38" s="102"/>
      <c r="AD38" s="102"/>
      <c r="AE38" s="102"/>
      <c r="AF38" s="102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264"/>
      <c r="AS38" s="8"/>
    </row>
    <row r="39" spans="1:45" ht="15.75" customHeight="1" x14ac:dyDescent="0.2">
      <c r="A39" s="98"/>
      <c r="B39" s="99"/>
      <c r="C39" s="99"/>
      <c r="D39" s="99"/>
      <c r="E39" s="99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82"/>
      <c r="AA39" s="101"/>
      <c r="AB39" s="102"/>
      <c r="AC39" s="102"/>
      <c r="AD39" s="102"/>
      <c r="AE39" s="102"/>
      <c r="AF39" s="102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266"/>
      <c r="AS39" s="9"/>
    </row>
    <row r="40" spans="1:45" ht="15.75" customHeight="1" x14ac:dyDescent="0.2">
      <c r="A40" s="98"/>
      <c r="B40" s="107"/>
      <c r="C40" s="107"/>
      <c r="D40" s="107"/>
      <c r="E40" s="107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82"/>
      <c r="AA40" s="109"/>
      <c r="AB40" s="102"/>
      <c r="AC40" s="102"/>
      <c r="AD40" s="102"/>
      <c r="AE40" s="102"/>
      <c r="AF40" s="102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266"/>
      <c r="AS40" s="9"/>
    </row>
    <row r="41" spans="1:45" ht="15.75" customHeight="1" x14ac:dyDescent="0.2">
      <c r="A41" s="98"/>
      <c r="B41" s="99"/>
      <c r="C41" s="99"/>
      <c r="D41" s="99"/>
      <c r="E41" s="99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82"/>
      <c r="AA41" s="101"/>
      <c r="AB41" s="112"/>
      <c r="AC41" s="112"/>
      <c r="AD41" s="112"/>
      <c r="AE41" s="112"/>
      <c r="AF41" s="112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266"/>
      <c r="AS41" s="9"/>
    </row>
    <row r="42" spans="1:45" ht="15.75" customHeight="1" x14ac:dyDescent="0.2">
      <c r="A42" s="98"/>
      <c r="B42" s="107" t="s">
        <v>4</v>
      </c>
      <c r="C42" s="107"/>
      <c r="D42" s="107"/>
      <c r="E42" s="107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82"/>
      <c r="AA42" s="101"/>
      <c r="AB42" s="112"/>
      <c r="AC42" s="112"/>
      <c r="AD42" s="112"/>
      <c r="AE42" s="112"/>
      <c r="AF42" s="112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266"/>
      <c r="AS42" s="9"/>
    </row>
    <row r="43" spans="1:45" ht="15.75" customHeight="1" x14ac:dyDescent="0.2">
      <c r="A43" s="98"/>
      <c r="B43" s="99"/>
      <c r="C43" s="99"/>
      <c r="D43" s="99"/>
      <c r="E43" s="99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82"/>
      <c r="AA43" s="101"/>
      <c r="AB43" s="112"/>
      <c r="AC43" s="112"/>
      <c r="AD43" s="112"/>
      <c r="AE43" s="112"/>
      <c r="AF43" s="112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266"/>
      <c r="AS43" s="10"/>
    </row>
    <row r="44" spans="1:45" ht="15.75" customHeight="1" x14ac:dyDescent="0.2">
      <c r="A44" s="98"/>
      <c r="B44" s="107"/>
      <c r="C44" s="107"/>
      <c r="D44" s="107"/>
      <c r="E44" s="107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82"/>
      <c r="AA44" s="101"/>
      <c r="AB44" s="112"/>
      <c r="AC44" s="112"/>
      <c r="AD44" s="112"/>
      <c r="AE44" s="112"/>
      <c r="AF44" s="112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266"/>
      <c r="AS44" s="10"/>
    </row>
    <row r="45" spans="1:45" ht="15.75" customHeight="1" x14ac:dyDescent="0.2">
      <c r="A45" s="98"/>
      <c r="B45" s="99"/>
      <c r="C45" s="99"/>
      <c r="D45" s="99"/>
      <c r="E45" s="99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82"/>
      <c r="AA45" s="101"/>
      <c r="AB45" s="112"/>
      <c r="AC45" s="112"/>
      <c r="AD45" s="112"/>
      <c r="AE45" s="112"/>
      <c r="AF45" s="112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266"/>
      <c r="AS45" s="10"/>
    </row>
    <row r="46" spans="1:45" ht="15.75" customHeight="1" x14ac:dyDescent="0.2">
      <c r="A46" s="98"/>
      <c r="B46" s="107"/>
      <c r="C46" s="107"/>
      <c r="D46" s="107"/>
      <c r="E46" s="107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82"/>
      <c r="AA46" s="101"/>
      <c r="AB46" s="112"/>
      <c r="AC46" s="112"/>
      <c r="AD46" s="112"/>
      <c r="AE46" s="112"/>
      <c r="AF46" s="112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266"/>
    </row>
    <row r="47" spans="1:45" ht="15.75" customHeight="1" x14ac:dyDescent="0.2">
      <c r="A47" s="98"/>
      <c r="B47" s="99"/>
      <c r="C47" s="99"/>
      <c r="D47" s="99"/>
      <c r="E47" s="99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82"/>
      <c r="AA47" s="101"/>
      <c r="AB47" s="112"/>
      <c r="AC47" s="112"/>
      <c r="AD47" s="112"/>
      <c r="AE47" s="112"/>
      <c r="AF47" s="112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266"/>
      <c r="AS47" s="8"/>
    </row>
    <row r="48" spans="1:45" ht="15.75" customHeight="1" x14ac:dyDescent="0.2">
      <c r="A48" s="98"/>
      <c r="B48" s="107"/>
      <c r="C48" s="107"/>
      <c r="D48" s="107"/>
      <c r="E48" s="107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82"/>
      <c r="AA48" s="101"/>
      <c r="AB48" s="112"/>
      <c r="AC48" s="112"/>
      <c r="AD48" s="112"/>
      <c r="AE48" s="112"/>
      <c r="AF48" s="112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2"/>
      <c r="AS48" s="8"/>
    </row>
    <row r="49" spans="1:45" ht="15.75" customHeight="1" x14ac:dyDescent="0.2">
      <c r="A49" s="98"/>
      <c r="B49" s="107"/>
      <c r="C49" s="99"/>
      <c r="D49" s="99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 t="s">
        <v>4</v>
      </c>
      <c r="Q49" s="100"/>
      <c r="R49" s="100"/>
      <c r="S49" s="100"/>
      <c r="T49" s="100"/>
      <c r="U49" s="100"/>
      <c r="V49" s="100"/>
      <c r="W49" s="100"/>
      <c r="X49" s="100"/>
      <c r="Y49" s="100"/>
      <c r="Z49" s="82"/>
      <c r="AA49" s="101"/>
      <c r="AB49" s="112" t="s">
        <v>4</v>
      </c>
      <c r="AC49" s="112"/>
      <c r="AD49" s="112"/>
      <c r="AE49" s="112"/>
      <c r="AF49" s="112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266"/>
      <c r="AS49" s="8"/>
    </row>
    <row r="50" spans="1:45" ht="15.75" customHeight="1" x14ac:dyDescent="0.2">
      <c r="A50" s="98"/>
      <c r="B50" s="107"/>
      <c r="C50" s="99"/>
      <c r="D50" s="107"/>
      <c r="E50" s="107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82"/>
      <c r="AA50" s="101"/>
      <c r="AB50" s="112"/>
      <c r="AC50" s="112"/>
      <c r="AD50" s="112"/>
      <c r="AE50" s="112"/>
      <c r="AF50" s="112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266"/>
      <c r="AS50" s="9"/>
    </row>
    <row r="51" spans="1:45" ht="15.75" customHeight="1" x14ac:dyDescent="0.2">
      <c r="A51" s="98"/>
      <c r="B51" s="107"/>
      <c r="C51" s="99"/>
      <c r="D51" s="99"/>
      <c r="E51" s="99"/>
      <c r="F51" s="100"/>
      <c r="G51" s="100"/>
      <c r="H51" s="100"/>
      <c r="I51" s="100"/>
      <c r="J51" s="100"/>
      <c r="K51" s="100"/>
      <c r="L51" s="100" t="s">
        <v>4</v>
      </c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82"/>
      <c r="AA51" s="101"/>
      <c r="AB51" s="112"/>
      <c r="AC51" s="112"/>
      <c r="AD51" s="112"/>
      <c r="AE51" s="112"/>
      <c r="AF51" s="112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266"/>
      <c r="AS51" s="9"/>
    </row>
    <row r="52" spans="1:45" ht="15.75" customHeight="1" x14ac:dyDescent="0.2">
      <c r="A52" s="98"/>
      <c r="B52" s="99"/>
      <c r="C52" s="99"/>
      <c r="D52" s="99"/>
      <c r="E52" s="99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82"/>
      <c r="AA52" s="101"/>
      <c r="AB52" s="112"/>
      <c r="AC52" s="112"/>
      <c r="AD52" s="112"/>
      <c r="AE52" s="112"/>
      <c r="AF52" s="112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266"/>
      <c r="AS52" s="9"/>
    </row>
    <row r="53" spans="1:45" ht="15" customHeight="1" x14ac:dyDescent="0.2">
      <c r="A53" s="263"/>
      <c r="B53" s="188"/>
      <c r="C53" s="188"/>
      <c r="D53" s="188"/>
      <c r="E53" s="188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28"/>
      <c r="AA53" s="115"/>
      <c r="AB53" s="115"/>
      <c r="AC53" s="115"/>
      <c r="AD53" s="115"/>
      <c r="AE53" s="115"/>
      <c r="AF53" s="115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67"/>
      <c r="AS53" s="10"/>
    </row>
    <row r="54" spans="1:45" ht="15" customHeight="1" x14ac:dyDescent="0.2">
      <c r="A54" s="263"/>
      <c r="B54" s="116"/>
      <c r="C54" s="116"/>
      <c r="D54" s="116"/>
      <c r="E54" s="11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28"/>
      <c r="AA54" s="28"/>
      <c r="AB54" s="28"/>
      <c r="AC54" s="28"/>
      <c r="AD54" s="28"/>
      <c r="AE54" s="28"/>
      <c r="AF54" s="28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0"/>
    </row>
    <row r="55" spans="1:45" ht="15" customHeight="1" x14ac:dyDescent="0.2">
      <c r="A55" s="263"/>
      <c r="B55" s="116"/>
      <c r="C55" s="116"/>
      <c r="D55" s="116"/>
      <c r="E55" s="11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28"/>
      <c r="AA55" s="28"/>
      <c r="AB55" s="28"/>
      <c r="AC55" s="28"/>
      <c r="AD55" s="28"/>
      <c r="AE55" s="28"/>
      <c r="AF55" s="28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70"/>
      <c r="AS55" s="10"/>
    </row>
    <row r="56" spans="1:45" ht="16.5" customHeight="1" x14ac:dyDescent="0.2">
      <c r="A56" s="263"/>
      <c r="B56" s="188"/>
      <c r="C56" s="188"/>
      <c r="D56" s="188"/>
      <c r="E56" s="188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28"/>
      <c r="AA56" s="28"/>
      <c r="AB56" s="28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70"/>
      <c r="AS56" s="10"/>
    </row>
    <row r="57" spans="1:45" ht="14.25" customHeight="1" x14ac:dyDescent="0.2">
      <c r="A57" s="263"/>
      <c r="B57" s="116"/>
      <c r="C57" s="116"/>
      <c r="D57" s="116"/>
      <c r="E57" s="11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28"/>
      <c r="AA57" s="28"/>
      <c r="AB57" s="28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70"/>
      <c r="AS57" s="10"/>
    </row>
    <row r="58" spans="1:45" ht="16.5" customHeight="1" x14ac:dyDescent="0.2">
      <c r="A58" s="119"/>
      <c r="B58" s="113"/>
      <c r="C58" s="113"/>
      <c r="D58" s="113"/>
      <c r="E58" s="113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20"/>
      <c r="Y58" s="120"/>
      <c r="Z58" s="28"/>
      <c r="AA58" s="28"/>
      <c r="AB58" s="28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10"/>
    </row>
    <row r="59" spans="1:45" ht="16.5" customHeight="1" x14ac:dyDescent="0.2">
      <c r="A59" s="11"/>
      <c r="B59" s="7"/>
      <c r="C59" s="7"/>
      <c r="D59" s="7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2"/>
      <c r="AA59" s="2"/>
      <c r="AR59" s="10"/>
      <c r="AS59" s="10"/>
    </row>
  </sheetData>
  <mergeCells count="35">
    <mergeCell ref="AL3:AR4"/>
    <mergeCell ref="A10:D10"/>
    <mergeCell ref="E10:N10"/>
    <mergeCell ref="N6:U6"/>
    <mergeCell ref="V6:Y6"/>
    <mergeCell ref="A1:AR1"/>
    <mergeCell ref="A11:AR11"/>
    <mergeCell ref="F3:I4"/>
    <mergeCell ref="J3:M4"/>
    <mergeCell ref="N3:U4"/>
    <mergeCell ref="AD10:AH10"/>
    <mergeCell ref="V8:Y8"/>
    <mergeCell ref="Y10:AC10"/>
    <mergeCell ref="AH8:AK8"/>
    <mergeCell ref="AI10:AM10"/>
    <mergeCell ref="Z6:AG6"/>
    <mergeCell ref="AH6:AK6"/>
    <mergeCell ref="AL6:AR6"/>
    <mergeCell ref="V3:Y4"/>
    <mergeCell ref="Z3:AG4"/>
    <mergeCell ref="AH3:AK4"/>
    <mergeCell ref="A12:D13"/>
    <mergeCell ref="AH12:AK13"/>
    <mergeCell ref="AL12:AR13"/>
    <mergeCell ref="E12:AG13"/>
    <mergeCell ref="F6:I6"/>
    <mergeCell ref="J6:M6"/>
    <mergeCell ref="A8:D8"/>
    <mergeCell ref="E8:I8"/>
    <mergeCell ref="J8:M8"/>
    <mergeCell ref="N8:U8"/>
    <mergeCell ref="N7:U7"/>
    <mergeCell ref="AN10:AR10"/>
    <mergeCell ref="AL8:AR8"/>
    <mergeCell ref="Z8:AG8"/>
  </mergeCells>
  <phoneticPr fontId="117" type="noConversion"/>
  <printOptions horizontalCentered="1" verticalCentered="1"/>
  <pageMargins left="0.39374999999999999" right="0.39374999999999999" top="0.39374999999999999" bottom="0.39374999999999999" header="0.51180555555555562" footer="0.51180555555555562"/>
  <pageSetup paperSize="9" scale="61" firstPageNumber="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Feuil1!$B$2:$B$7</xm:f>
          </x14:formula1>
          <xm:sqref>AL8:AR8</xm:sqref>
        </x14:dataValidation>
        <x14:dataValidation type="list" allowBlank="1" showInputMessage="1" showErrorMessage="1">
          <x14:formula1>
            <xm:f>Feuil1!$A$2:$A$15</xm:f>
          </x14:formula1>
          <xm:sqref>N6:U6</xm:sqref>
        </x14:dataValidation>
        <x14:dataValidation type="list" allowBlank="1" showInputMessage="1" showErrorMessage="1">
          <x14:formula1>
            <xm:f>Feuil1!$C$2:$C$13</xm:f>
          </x14:formula1>
          <xm:sqref>Z6:AG6</xm:sqref>
        </x14:dataValidation>
        <x14:dataValidation type="list" allowBlank="1" showInputMessage="1" showErrorMessage="1">
          <x14:formula1>
            <xm:f>Feuil1!$E$2:$E$7</xm:f>
          </x14:formula1>
          <xm:sqref>Z8:AG8</xm:sqref>
        </x14:dataValidation>
        <x14:dataValidation type="list" allowBlank="1" showInputMessage="1" showErrorMessage="1">
          <x14:formula1>
            <xm:f>Feuil1!$D$2:$D$9</xm:f>
          </x14:formula1>
          <xm:sqref>N8:U8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64"/>
  <sheetViews>
    <sheetView showGridLines="0" view="pageBreakPreview" zoomScale="55" zoomScaleNormal="75" zoomScaleSheetLayoutView="55" workbookViewId="0">
      <selection activeCell="A45" sqref="A45:C45"/>
    </sheetView>
  </sheetViews>
  <sheetFormatPr defaultColWidth="11.42578125" defaultRowHeight="12.75" x14ac:dyDescent="0.2"/>
  <cols>
    <col min="1" max="1" width="6" style="1" customWidth="1"/>
    <col min="2" max="2" width="5.85546875" style="1" customWidth="1"/>
    <col min="3" max="3" width="5.42578125" style="1" customWidth="1"/>
    <col min="4" max="5" width="4.7109375" style="1" customWidth="1"/>
    <col min="6" max="6" width="4.7109375" style="2" customWidth="1"/>
    <col min="7" max="23" width="4.7109375" style="1" customWidth="1"/>
    <col min="24" max="28" width="5.28515625" style="1" customWidth="1"/>
    <col min="29" max="32" width="4.7109375" style="3" customWidth="1"/>
    <col min="33" max="33" width="6.42578125" style="3" customWidth="1"/>
    <col min="34" max="34" width="6.140625" style="3" customWidth="1"/>
    <col min="35" max="35" width="5.7109375" style="3" customWidth="1"/>
    <col min="36" max="36" width="4.7109375" style="3" customWidth="1"/>
    <col min="37" max="37" width="6.5703125" style="3" customWidth="1"/>
    <col min="38" max="43" width="4.42578125" style="3" customWidth="1"/>
    <col min="44" max="44" width="7.140625" style="3" customWidth="1"/>
    <col min="45" max="48" width="4.7109375" style="3" customWidth="1"/>
    <col min="49" max="16384" width="11.42578125" style="3"/>
  </cols>
  <sheetData>
    <row r="1" spans="1:256" ht="46.5" customHeight="1" x14ac:dyDescent="0.2">
      <c r="A1" s="1180" t="s">
        <v>48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80"/>
      <c r="L1" s="1180"/>
      <c r="M1" s="1180"/>
      <c r="N1" s="1180"/>
      <c r="O1" s="1180"/>
      <c r="P1" s="1180"/>
      <c r="Q1" s="1180"/>
      <c r="R1" s="1180"/>
      <c r="S1" s="1180"/>
      <c r="T1" s="1180"/>
      <c r="U1" s="1180"/>
      <c r="V1" s="1180"/>
      <c r="W1" s="1180"/>
      <c r="X1" s="1180"/>
      <c r="Y1" s="1180"/>
      <c r="Z1" s="1180"/>
      <c r="AA1" s="1180"/>
      <c r="AB1" s="1180"/>
      <c r="AC1" s="1180"/>
      <c r="AD1" s="1180"/>
      <c r="AE1" s="1180"/>
      <c r="AF1" s="1180"/>
      <c r="AG1" s="1180"/>
      <c r="AH1" s="1180"/>
      <c r="AI1" s="1180"/>
      <c r="AJ1" s="1180"/>
      <c r="AK1" s="1180"/>
      <c r="AL1" s="1180"/>
      <c r="AM1" s="1180"/>
      <c r="AN1" s="1180"/>
      <c r="AO1" s="1180"/>
      <c r="AP1" s="1180"/>
      <c r="AQ1" s="1180" t="s">
        <v>0</v>
      </c>
      <c r="AR1" s="1181">
        <v>7</v>
      </c>
    </row>
    <row r="2" spans="1:256" ht="6" customHeight="1" x14ac:dyDescent="0.2">
      <c r="A2" s="184"/>
      <c r="B2" s="25"/>
      <c r="C2" s="26"/>
      <c r="D2" s="26"/>
      <c r="E2" s="26"/>
      <c r="F2" s="26"/>
      <c r="G2" s="26"/>
      <c r="H2" s="26"/>
      <c r="I2" s="26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85"/>
    </row>
    <row r="3" spans="1:256" ht="14.25" customHeight="1" thickBot="1" x14ac:dyDescent="0.25">
      <c r="A3" s="635" t="s">
        <v>43</v>
      </c>
      <c r="B3" s="635"/>
      <c r="C3" s="635"/>
      <c r="D3" s="635"/>
      <c r="E3" s="635"/>
      <c r="F3" s="635"/>
      <c r="G3" s="654" t="str">
        <f>'DESCRIBING SHEET'!N3</f>
        <v>THE ROCKS JKT 2.0 M</v>
      </c>
      <c r="H3" s="654"/>
      <c r="I3" s="654"/>
      <c r="J3" s="654"/>
      <c r="K3" s="654"/>
      <c r="L3" s="654"/>
      <c r="M3" s="654"/>
      <c r="N3" s="654"/>
      <c r="O3" s="654"/>
      <c r="P3" s="635" t="s">
        <v>1</v>
      </c>
      <c r="Q3" s="635"/>
      <c r="R3" s="635"/>
      <c r="S3" s="635"/>
      <c r="T3" s="635"/>
      <c r="U3" s="635"/>
      <c r="V3" s="654" t="str">
        <f>'DESCRIBING SHEET'!Z3</f>
        <v>EIV4414</v>
      </c>
      <c r="W3" s="654"/>
      <c r="X3" s="654"/>
      <c r="Y3" s="654"/>
      <c r="Z3" s="654"/>
      <c r="AA3" s="654"/>
      <c r="AB3" s="654"/>
      <c r="AC3" s="654"/>
      <c r="AD3" s="654"/>
      <c r="AE3" s="635" t="s">
        <v>28</v>
      </c>
      <c r="AF3" s="635"/>
      <c r="AG3" s="635"/>
      <c r="AH3" s="635"/>
      <c r="AI3" s="635"/>
      <c r="AJ3" s="635"/>
      <c r="AK3" s="1182" t="str">
        <f>'DESCRIBING SHEET'!AL3</f>
        <v>LIBOLON</v>
      </c>
      <c r="AL3" s="1182"/>
      <c r="AM3" s="1182"/>
      <c r="AN3" s="1182"/>
      <c r="AO3" s="1182"/>
      <c r="AP3" s="1182"/>
      <c r="AQ3" s="1182"/>
      <c r="AR3" s="1182"/>
    </row>
    <row r="4" spans="1:256" ht="31.5" customHeight="1" thickTop="1" x14ac:dyDescent="0.2">
      <c r="A4" s="636"/>
      <c r="B4" s="636"/>
      <c r="C4" s="636"/>
      <c r="D4" s="636"/>
      <c r="E4" s="636"/>
      <c r="F4" s="636"/>
      <c r="G4" s="655"/>
      <c r="H4" s="655"/>
      <c r="I4" s="655"/>
      <c r="J4" s="655"/>
      <c r="K4" s="655"/>
      <c r="L4" s="655"/>
      <c r="M4" s="655"/>
      <c r="N4" s="655"/>
      <c r="O4" s="655"/>
      <c r="P4" s="636"/>
      <c r="Q4" s="636"/>
      <c r="R4" s="636"/>
      <c r="S4" s="636"/>
      <c r="T4" s="636"/>
      <c r="U4" s="636"/>
      <c r="V4" s="655"/>
      <c r="W4" s="655"/>
      <c r="X4" s="655"/>
      <c r="Y4" s="655"/>
      <c r="Z4" s="655"/>
      <c r="AA4" s="655"/>
      <c r="AB4" s="655"/>
      <c r="AC4" s="655"/>
      <c r="AD4" s="655"/>
      <c r="AE4" s="636"/>
      <c r="AF4" s="636"/>
      <c r="AG4" s="636"/>
      <c r="AH4" s="636"/>
      <c r="AI4" s="636"/>
      <c r="AJ4" s="636"/>
      <c r="AK4" s="1183"/>
      <c r="AL4" s="1183"/>
      <c r="AM4" s="1183"/>
      <c r="AN4" s="1183"/>
      <c r="AO4" s="1183"/>
      <c r="AP4" s="1183"/>
      <c r="AQ4" s="1183"/>
      <c r="AR4" s="1183"/>
    </row>
    <row r="5" spans="1:256" ht="5.25" customHeight="1" x14ac:dyDescent="0.2">
      <c r="A5" s="59"/>
      <c r="B5" s="25"/>
      <c r="C5" s="32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9"/>
      <c r="AF5" s="29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193"/>
    </row>
    <row r="6" spans="1:256" ht="39.75" customHeight="1" x14ac:dyDescent="0.2">
      <c r="A6" s="1184" t="s">
        <v>33</v>
      </c>
      <c r="B6" s="1185"/>
      <c r="C6" s="1185"/>
      <c r="D6" s="1185"/>
      <c r="E6" s="1185"/>
      <c r="F6" s="1186"/>
      <c r="G6" s="1187" t="str">
        <f>'DESCRIBING SHEET'!N6</f>
        <v>CROSSOVER SERIES</v>
      </c>
      <c r="H6" s="1188"/>
      <c r="I6" s="1188"/>
      <c r="J6" s="1188"/>
      <c r="K6" s="1188"/>
      <c r="L6" s="1188"/>
      <c r="M6" s="1188"/>
      <c r="N6" s="1188"/>
      <c r="O6" s="1188"/>
      <c r="P6" s="1184" t="s">
        <v>29</v>
      </c>
      <c r="Q6" s="1185"/>
      <c r="R6" s="1185"/>
      <c r="S6" s="1185"/>
      <c r="T6" s="1185"/>
      <c r="U6" s="1189"/>
      <c r="V6" s="1190" t="str">
        <f>'DESCRIBING SHEET'!Z6</f>
        <v>FW18/19</v>
      </c>
      <c r="W6" s="1191"/>
      <c r="X6" s="1191"/>
      <c r="Y6" s="1191"/>
      <c r="Z6" s="1191"/>
      <c r="AA6" s="1191"/>
      <c r="AB6" s="1191"/>
      <c r="AC6" s="1191"/>
      <c r="AD6" s="1192"/>
      <c r="AE6" s="1184" t="s">
        <v>30</v>
      </c>
      <c r="AF6" s="1185"/>
      <c r="AG6" s="1185"/>
      <c r="AH6" s="1185"/>
      <c r="AI6" s="1185"/>
      <c r="AJ6" s="1189"/>
      <c r="AK6" s="1177" t="str">
        <f>'DESCRIBING SHEET'!AL6</f>
        <v>PRIMA</v>
      </c>
      <c r="AL6" s="1178"/>
      <c r="AM6" s="1178"/>
      <c r="AN6" s="1178"/>
      <c r="AO6" s="1178"/>
      <c r="AP6" s="1178"/>
      <c r="AQ6" s="1178"/>
      <c r="AR6" s="1179"/>
    </row>
    <row r="7" spans="1:256" ht="30.75" customHeight="1" x14ac:dyDescent="0.2">
      <c r="A7" s="184"/>
      <c r="B7" s="25"/>
      <c r="C7" s="26"/>
      <c r="D7" s="25"/>
      <c r="E7" s="25"/>
      <c r="F7" s="25"/>
      <c r="G7" s="35"/>
      <c r="H7" s="35"/>
      <c r="I7" s="35"/>
      <c r="J7" s="25"/>
      <c r="K7" s="35"/>
      <c r="L7" s="35"/>
      <c r="M7" s="35"/>
      <c r="N7" s="35"/>
      <c r="O7" s="35"/>
      <c r="P7" s="35"/>
      <c r="Q7" s="35"/>
      <c r="R7" s="3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8"/>
      <c r="AF7" s="29"/>
      <c r="AG7" s="30"/>
      <c r="AH7" s="30"/>
      <c r="AI7" s="30"/>
      <c r="AJ7" s="30"/>
      <c r="AK7" s="31"/>
      <c r="AL7" s="31"/>
      <c r="AM7" s="31"/>
      <c r="AN7" s="31"/>
      <c r="AO7" s="31"/>
      <c r="AP7" s="31"/>
      <c r="AQ7" s="31"/>
      <c r="AR7" s="185"/>
    </row>
    <row r="8" spans="1:256" ht="18" customHeight="1" x14ac:dyDescent="0.2">
      <c r="A8" s="1193" t="s">
        <v>21</v>
      </c>
      <c r="B8" s="1194"/>
      <c r="C8" s="1195"/>
      <c r="D8" s="1196" t="s">
        <v>27</v>
      </c>
      <c r="E8" s="1197"/>
      <c r="F8" s="1197"/>
      <c r="G8" s="1197"/>
      <c r="H8" s="1364" t="s">
        <v>49</v>
      </c>
      <c r="I8" s="1365"/>
      <c r="J8" s="1365"/>
      <c r="K8" s="1365"/>
      <c r="L8" s="1365"/>
      <c r="M8" s="1365"/>
      <c r="N8" s="1365"/>
      <c r="O8" s="1365"/>
      <c r="P8" s="1365"/>
      <c r="Q8" s="1365"/>
      <c r="R8" s="1365"/>
      <c r="S8" s="1365"/>
      <c r="T8" s="1365"/>
      <c r="U8" s="1365"/>
      <c r="V8" s="1365"/>
      <c r="W8" s="1365"/>
      <c r="X8" s="1365"/>
      <c r="Y8" s="1365"/>
      <c r="Z8" s="1365"/>
      <c r="AA8" s="1365"/>
      <c r="AB8" s="1365"/>
      <c r="AC8" s="1365"/>
      <c r="AD8" s="1365"/>
      <c r="AE8" s="1365"/>
      <c r="AF8" s="1365"/>
      <c r="AG8" s="1365"/>
      <c r="AH8" s="1365"/>
      <c r="AI8" s="1365"/>
      <c r="AJ8" s="1365"/>
      <c r="AK8" s="1365"/>
      <c r="AL8" s="1365"/>
      <c r="AM8" s="1365"/>
      <c r="AN8" s="1365"/>
      <c r="AO8" s="1365"/>
      <c r="AP8" s="1365"/>
      <c r="AQ8" s="1365"/>
      <c r="AR8" s="1366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1" customHeight="1" x14ac:dyDescent="0.2">
      <c r="A9" s="1201"/>
      <c r="B9" s="1202"/>
      <c r="C9" s="1203"/>
      <c r="D9" s="1367"/>
      <c r="E9" s="1368"/>
      <c r="F9" s="1368"/>
      <c r="G9" s="1369"/>
      <c r="H9" s="1370"/>
      <c r="I9" s="1371"/>
      <c r="J9" s="1371"/>
      <c r="K9" s="1371"/>
      <c r="L9" s="1371"/>
      <c r="M9" s="1371"/>
      <c r="N9" s="1371"/>
      <c r="O9" s="1371"/>
      <c r="P9" s="1371"/>
      <c r="Q9" s="1371"/>
      <c r="R9" s="1371"/>
      <c r="S9" s="1371"/>
      <c r="T9" s="1371"/>
      <c r="U9" s="1371"/>
      <c r="V9" s="1371"/>
      <c r="W9" s="1371"/>
      <c r="X9" s="1371"/>
      <c r="Y9" s="1371"/>
      <c r="Z9" s="1371"/>
      <c r="AA9" s="1371"/>
      <c r="AB9" s="1371"/>
      <c r="AC9" s="1371"/>
      <c r="AD9" s="1371"/>
      <c r="AE9" s="1371"/>
      <c r="AF9" s="1371"/>
      <c r="AG9" s="1371"/>
      <c r="AH9" s="1371"/>
      <c r="AI9" s="1371"/>
      <c r="AJ9" s="1371"/>
      <c r="AK9" s="1371"/>
      <c r="AL9" s="1371"/>
      <c r="AM9" s="1371"/>
      <c r="AN9" s="1371"/>
      <c r="AO9" s="1371"/>
      <c r="AP9" s="1371"/>
      <c r="AQ9" s="1371"/>
      <c r="AR9" s="1372"/>
    </row>
    <row r="10" spans="1:256" ht="15.75" customHeight="1" x14ac:dyDescent="0.2">
      <c r="A10" s="1210"/>
      <c r="B10" s="1211"/>
      <c r="C10" s="1212"/>
      <c r="D10" s="1213"/>
      <c r="E10" s="1214"/>
      <c r="F10" s="1214"/>
      <c r="G10" s="1356"/>
      <c r="H10" s="1357" t="s">
        <v>81</v>
      </c>
      <c r="I10" s="1358"/>
      <c r="J10" s="1358"/>
      <c r="K10" s="1358"/>
      <c r="L10" s="1358"/>
      <c r="M10" s="1358"/>
      <c r="N10" s="1358"/>
      <c r="O10" s="1358"/>
      <c r="P10" s="1358"/>
      <c r="Q10" s="1358"/>
      <c r="R10" s="1358"/>
      <c r="S10" s="1358"/>
      <c r="T10" s="1358"/>
      <c r="U10" s="1358"/>
      <c r="V10" s="1358"/>
      <c r="W10" s="1358"/>
      <c r="X10" s="1358"/>
      <c r="Y10" s="1358"/>
      <c r="Z10" s="1358"/>
      <c r="AA10" s="1358"/>
      <c r="AB10" s="1358"/>
      <c r="AC10" s="1358"/>
      <c r="AD10" s="1358"/>
      <c r="AE10" s="1358"/>
      <c r="AF10" s="1358"/>
      <c r="AG10" s="1358"/>
      <c r="AH10" s="1358"/>
      <c r="AI10" s="1358"/>
      <c r="AJ10" s="1358"/>
      <c r="AK10" s="1358"/>
      <c r="AL10" s="1358"/>
      <c r="AM10" s="1358"/>
      <c r="AN10" s="1358"/>
      <c r="AO10" s="1358"/>
      <c r="AP10" s="1358"/>
      <c r="AQ10" s="1358"/>
      <c r="AR10" s="1359"/>
    </row>
    <row r="11" spans="1:256" ht="16.5" customHeight="1" x14ac:dyDescent="0.2">
      <c r="A11" s="1201"/>
      <c r="B11" s="1202"/>
      <c r="C11" s="1203"/>
      <c r="D11" s="1204"/>
      <c r="E11" s="1205"/>
      <c r="F11" s="1205"/>
      <c r="G11" s="1360"/>
      <c r="H11" s="1361" t="s">
        <v>82</v>
      </c>
      <c r="I11" s="1362"/>
      <c r="J11" s="1362"/>
      <c r="K11" s="1362"/>
      <c r="L11" s="1362"/>
      <c r="M11" s="1362"/>
      <c r="N11" s="1362"/>
      <c r="O11" s="1362"/>
      <c r="P11" s="1362"/>
      <c r="Q11" s="1362"/>
      <c r="R11" s="1362"/>
      <c r="S11" s="1362"/>
      <c r="T11" s="1362"/>
      <c r="U11" s="1362"/>
      <c r="V11" s="1362"/>
      <c r="W11" s="1362"/>
      <c r="X11" s="1362"/>
      <c r="Y11" s="1362"/>
      <c r="Z11" s="1362"/>
      <c r="AA11" s="1362"/>
      <c r="AB11" s="1362"/>
      <c r="AC11" s="1362"/>
      <c r="AD11" s="1362"/>
      <c r="AE11" s="1362"/>
      <c r="AF11" s="1362"/>
      <c r="AG11" s="1362"/>
      <c r="AH11" s="1362"/>
      <c r="AI11" s="1362"/>
      <c r="AJ11" s="1362"/>
      <c r="AK11" s="1362"/>
      <c r="AL11" s="1362"/>
      <c r="AM11" s="1362"/>
      <c r="AN11" s="1362"/>
      <c r="AO11" s="1362"/>
      <c r="AP11" s="1362"/>
      <c r="AQ11" s="1362"/>
      <c r="AR11" s="1363"/>
    </row>
    <row r="12" spans="1:256" ht="16.5" customHeight="1" x14ac:dyDescent="0.2">
      <c r="A12" s="1201"/>
      <c r="B12" s="1202"/>
      <c r="C12" s="1203"/>
      <c r="D12" s="1204"/>
      <c r="E12" s="1205"/>
      <c r="F12" s="1205"/>
      <c r="G12" s="1360"/>
      <c r="H12" s="1361" t="s">
        <v>83</v>
      </c>
      <c r="I12" s="1362"/>
      <c r="J12" s="1362"/>
      <c r="K12" s="1362"/>
      <c r="L12" s="1362"/>
      <c r="M12" s="1362"/>
      <c r="N12" s="1362"/>
      <c r="O12" s="1362"/>
      <c r="P12" s="1362"/>
      <c r="Q12" s="1362"/>
      <c r="R12" s="1362"/>
      <c r="S12" s="1362"/>
      <c r="T12" s="1362"/>
      <c r="U12" s="1362"/>
      <c r="V12" s="1362"/>
      <c r="W12" s="1362"/>
      <c r="X12" s="1362"/>
      <c r="Y12" s="1362"/>
      <c r="Z12" s="1362"/>
      <c r="AA12" s="1362"/>
      <c r="AB12" s="1362"/>
      <c r="AC12" s="1362"/>
      <c r="AD12" s="1362"/>
      <c r="AE12" s="1362"/>
      <c r="AF12" s="1362"/>
      <c r="AG12" s="1362"/>
      <c r="AH12" s="1362"/>
      <c r="AI12" s="1362"/>
      <c r="AJ12" s="1362"/>
      <c r="AK12" s="1362"/>
      <c r="AL12" s="1362"/>
      <c r="AM12" s="1362"/>
      <c r="AN12" s="1362"/>
      <c r="AO12" s="1362"/>
      <c r="AP12" s="1362"/>
      <c r="AQ12" s="1362"/>
      <c r="AR12" s="1363"/>
    </row>
    <row r="13" spans="1:256" ht="16.5" customHeight="1" x14ac:dyDescent="0.2">
      <c r="A13" s="1201"/>
      <c r="B13" s="1202"/>
      <c r="C13" s="1203"/>
      <c r="D13" s="1204"/>
      <c r="E13" s="1205"/>
      <c r="F13" s="1205"/>
      <c r="G13" s="1360"/>
      <c r="H13" s="1373" t="s">
        <v>84</v>
      </c>
      <c r="I13" s="1374"/>
      <c r="J13" s="1374"/>
      <c r="K13" s="1374"/>
      <c r="L13" s="1374"/>
      <c r="M13" s="1374"/>
      <c r="N13" s="1374"/>
      <c r="O13" s="1374"/>
      <c r="P13" s="1374"/>
      <c r="Q13" s="1374"/>
      <c r="R13" s="1374"/>
      <c r="S13" s="1374"/>
      <c r="T13" s="1374"/>
      <c r="U13" s="1374"/>
      <c r="V13" s="1374"/>
      <c r="W13" s="1374"/>
      <c r="X13" s="1374"/>
      <c r="Y13" s="1374"/>
      <c r="Z13" s="1374"/>
      <c r="AA13" s="1374"/>
      <c r="AB13" s="1374"/>
      <c r="AC13" s="1374"/>
      <c r="AD13" s="1374"/>
      <c r="AE13" s="1374"/>
      <c r="AF13" s="1374"/>
      <c r="AG13" s="1374"/>
      <c r="AH13" s="1374"/>
      <c r="AI13" s="1374"/>
      <c r="AJ13" s="1374"/>
      <c r="AK13" s="1374"/>
      <c r="AL13" s="1374"/>
      <c r="AM13" s="1374"/>
      <c r="AN13" s="1374"/>
      <c r="AO13" s="1374"/>
      <c r="AP13" s="1374"/>
      <c r="AQ13" s="1374"/>
      <c r="AR13" s="1375"/>
    </row>
    <row r="14" spans="1:256" ht="16.5" customHeight="1" x14ac:dyDescent="0.2">
      <c r="A14" s="1201"/>
      <c r="B14" s="1202"/>
      <c r="C14" s="1203"/>
      <c r="D14" s="1204"/>
      <c r="E14" s="1205"/>
      <c r="F14" s="1205"/>
      <c r="G14" s="1360"/>
      <c r="H14" s="1361" t="s">
        <v>85</v>
      </c>
      <c r="I14" s="1362"/>
      <c r="J14" s="1362"/>
      <c r="K14" s="1362"/>
      <c r="L14" s="1362"/>
      <c r="M14" s="1362"/>
      <c r="N14" s="1362"/>
      <c r="O14" s="1362"/>
      <c r="P14" s="1362"/>
      <c r="Q14" s="1362"/>
      <c r="R14" s="1362"/>
      <c r="S14" s="1362"/>
      <c r="T14" s="1362"/>
      <c r="U14" s="1362"/>
      <c r="V14" s="1362"/>
      <c r="W14" s="1362"/>
      <c r="X14" s="1362"/>
      <c r="Y14" s="1362"/>
      <c r="Z14" s="1362"/>
      <c r="AA14" s="1362"/>
      <c r="AB14" s="1362"/>
      <c r="AC14" s="1362"/>
      <c r="AD14" s="1362"/>
      <c r="AE14" s="1362"/>
      <c r="AF14" s="1362"/>
      <c r="AG14" s="1362"/>
      <c r="AH14" s="1362"/>
      <c r="AI14" s="1362"/>
      <c r="AJ14" s="1362"/>
      <c r="AK14" s="1362"/>
      <c r="AL14" s="1362"/>
      <c r="AM14" s="1362"/>
      <c r="AN14" s="1362"/>
      <c r="AO14" s="1362"/>
      <c r="AP14" s="1362"/>
      <c r="AQ14" s="1362"/>
      <c r="AR14" s="1363"/>
    </row>
    <row r="15" spans="1:256" ht="16.5" customHeight="1" x14ac:dyDescent="0.2">
      <c r="A15" s="1201"/>
      <c r="B15" s="1202"/>
      <c r="C15" s="1203"/>
      <c r="D15" s="1204"/>
      <c r="E15" s="1205"/>
      <c r="F15" s="1205"/>
      <c r="G15" s="1360"/>
      <c r="H15" s="1361" t="s">
        <v>86</v>
      </c>
      <c r="I15" s="1362"/>
      <c r="J15" s="1362"/>
      <c r="K15" s="1362"/>
      <c r="L15" s="1362"/>
      <c r="M15" s="1362"/>
      <c r="N15" s="1362"/>
      <c r="O15" s="1362"/>
      <c r="P15" s="1362"/>
      <c r="Q15" s="1362"/>
      <c r="R15" s="1362"/>
      <c r="S15" s="1362"/>
      <c r="T15" s="1362"/>
      <c r="U15" s="1362"/>
      <c r="V15" s="1362"/>
      <c r="W15" s="1362"/>
      <c r="X15" s="1362"/>
      <c r="Y15" s="1362"/>
      <c r="Z15" s="1362"/>
      <c r="AA15" s="1362"/>
      <c r="AB15" s="1362"/>
      <c r="AC15" s="1362"/>
      <c r="AD15" s="1362"/>
      <c r="AE15" s="1362"/>
      <c r="AF15" s="1362"/>
      <c r="AG15" s="1362"/>
      <c r="AH15" s="1362"/>
      <c r="AI15" s="1362"/>
      <c r="AJ15" s="1362"/>
      <c r="AK15" s="1362"/>
      <c r="AL15" s="1362"/>
      <c r="AM15" s="1362"/>
      <c r="AN15" s="1362"/>
      <c r="AO15" s="1362"/>
      <c r="AP15" s="1362"/>
      <c r="AQ15" s="1362"/>
      <c r="AR15" s="1363"/>
    </row>
    <row r="16" spans="1:256" ht="16.5" customHeight="1" x14ac:dyDescent="0.2">
      <c r="A16" s="1287"/>
      <c r="B16" s="1273"/>
      <c r="C16" s="1273"/>
      <c r="D16" s="1319"/>
      <c r="E16" s="1274"/>
      <c r="F16" s="1274"/>
      <c r="G16" s="1274"/>
      <c r="H16" s="1376" t="s">
        <v>87</v>
      </c>
      <c r="I16" s="1377"/>
      <c r="J16" s="1377"/>
      <c r="K16" s="1377"/>
      <c r="L16" s="1377"/>
      <c r="M16" s="1377"/>
      <c r="N16" s="1377"/>
      <c r="O16" s="1377"/>
      <c r="P16" s="1377"/>
      <c r="Q16" s="1377"/>
      <c r="R16" s="1377"/>
      <c r="S16" s="1377"/>
      <c r="T16" s="1377"/>
      <c r="U16" s="1377"/>
      <c r="V16" s="1377"/>
      <c r="W16" s="1377"/>
      <c r="X16" s="1377"/>
      <c r="Y16" s="1377"/>
      <c r="Z16" s="1377"/>
      <c r="AA16" s="1377"/>
      <c r="AB16" s="1377"/>
      <c r="AC16" s="1377"/>
      <c r="AD16" s="1377"/>
      <c r="AE16" s="1377"/>
      <c r="AF16" s="1377"/>
      <c r="AG16" s="1377"/>
      <c r="AH16" s="1377"/>
      <c r="AI16" s="1377"/>
      <c r="AJ16" s="1377"/>
      <c r="AK16" s="1377"/>
      <c r="AL16" s="1377"/>
      <c r="AM16" s="1377"/>
      <c r="AN16" s="1377"/>
      <c r="AO16" s="1377"/>
      <c r="AP16" s="1377"/>
      <c r="AQ16" s="1377"/>
      <c r="AR16" s="1378"/>
    </row>
    <row r="17" spans="1:44" ht="16.5" customHeight="1" x14ac:dyDescent="0.2">
      <c r="A17" s="1287"/>
      <c r="B17" s="1273"/>
      <c r="C17" s="1273"/>
      <c r="D17" s="1319"/>
      <c r="E17" s="1274"/>
      <c r="F17" s="1274"/>
      <c r="G17" s="1274"/>
      <c r="H17" s="1379" t="s">
        <v>88</v>
      </c>
      <c r="I17" s="1362"/>
      <c r="J17" s="1362"/>
      <c r="K17" s="1362"/>
      <c r="L17" s="1362"/>
      <c r="M17" s="1362"/>
      <c r="N17" s="1362"/>
      <c r="O17" s="1362"/>
      <c r="P17" s="1362"/>
      <c r="Q17" s="1362"/>
      <c r="R17" s="1362"/>
      <c r="S17" s="1362"/>
      <c r="T17" s="1362"/>
      <c r="U17" s="1362"/>
      <c r="V17" s="1362"/>
      <c r="W17" s="1362"/>
      <c r="X17" s="1362"/>
      <c r="Y17" s="1362"/>
      <c r="Z17" s="1362"/>
      <c r="AA17" s="1362"/>
      <c r="AB17" s="1362"/>
      <c r="AC17" s="1362"/>
      <c r="AD17" s="1362"/>
      <c r="AE17" s="1362"/>
      <c r="AF17" s="1362"/>
      <c r="AG17" s="1362"/>
      <c r="AH17" s="1362"/>
      <c r="AI17" s="1362"/>
      <c r="AJ17" s="1362"/>
      <c r="AK17" s="1362"/>
      <c r="AL17" s="1362"/>
      <c r="AM17" s="1362"/>
      <c r="AN17" s="1362"/>
      <c r="AO17" s="1362"/>
      <c r="AP17" s="1362"/>
      <c r="AQ17" s="1362"/>
      <c r="AR17" s="1363"/>
    </row>
    <row r="18" spans="1:44" ht="16.5" customHeight="1" x14ac:dyDescent="0.2">
      <c r="A18" s="1201"/>
      <c r="B18" s="1202"/>
      <c r="C18" s="1203"/>
      <c r="D18" s="1204"/>
      <c r="E18" s="1205"/>
      <c r="F18" s="1205"/>
      <c r="G18" s="1360"/>
      <c r="H18" s="1373" t="s">
        <v>89</v>
      </c>
      <c r="I18" s="1374"/>
      <c r="J18" s="1374"/>
      <c r="K18" s="1374"/>
      <c r="L18" s="1374"/>
      <c r="M18" s="1374"/>
      <c r="N18" s="1374"/>
      <c r="O18" s="1374"/>
      <c r="P18" s="1374"/>
      <c r="Q18" s="1374"/>
      <c r="R18" s="1374"/>
      <c r="S18" s="1374"/>
      <c r="T18" s="1374"/>
      <c r="U18" s="1374"/>
      <c r="V18" s="1374"/>
      <c r="W18" s="1374"/>
      <c r="X18" s="1374"/>
      <c r="Y18" s="1374"/>
      <c r="Z18" s="1374"/>
      <c r="AA18" s="1374"/>
      <c r="AB18" s="1374"/>
      <c r="AC18" s="1374"/>
      <c r="AD18" s="1374"/>
      <c r="AE18" s="1374"/>
      <c r="AF18" s="1374"/>
      <c r="AG18" s="1374"/>
      <c r="AH18" s="1374"/>
      <c r="AI18" s="1374"/>
      <c r="AJ18" s="1374"/>
      <c r="AK18" s="1374"/>
      <c r="AL18" s="1374"/>
      <c r="AM18" s="1374"/>
      <c r="AN18" s="1374"/>
      <c r="AO18" s="1374"/>
      <c r="AP18" s="1374"/>
      <c r="AQ18" s="1374"/>
      <c r="AR18" s="1375"/>
    </row>
    <row r="19" spans="1:44" ht="16.5" customHeight="1" x14ac:dyDescent="0.2">
      <c r="A19" s="1201"/>
      <c r="B19" s="1202"/>
      <c r="C19" s="1203"/>
      <c r="D19" s="1204"/>
      <c r="E19" s="1205"/>
      <c r="F19" s="1205"/>
      <c r="G19" s="1360"/>
      <c r="H19" s="1373" t="s">
        <v>90</v>
      </c>
      <c r="I19" s="1374"/>
      <c r="J19" s="1374"/>
      <c r="K19" s="1374"/>
      <c r="L19" s="1374"/>
      <c r="M19" s="1374"/>
      <c r="N19" s="1374"/>
      <c r="O19" s="1374"/>
      <c r="P19" s="1374"/>
      <c r="Q19" s="1374"/>
      <c r="R19" s="1374"/>
      <c r="S19" s="1374"/>
      <c r="T19" s="1374"/>
      <c r="U19" s="1374"/>
      <c r="V19" s="1374"/>
      <c r="W19" s="1374"/>
      <c r="X19" s="1374"/>
      <c r="Y19" s="1374"/>
      <c r="Z19" s="1374"/>
      <c r="AA19" s="1374"/>
      <c r="AB19" s="1374"/>
      <c r="AC19" s="1374"/>
      <c r="AD19" s="1374"/>
      <c r="AE19" s="1374"/>
      <c r="AF19" s="1374"/>
      <c r="AG19" s="1374"/>
      <c r="AH19" s="1374"/>
      <c r="AI19" s="1374"/>
      <c r="AJ19" s="1374"/>
      <c r="AK19" s="1374"/>
      <c r="AL19" s="1374"/>
      <c r="AM19" s="1374"/>
      <c r="AN19" s="1374"/>
      <c r="AO19" s="1374"/>
      <c r="AP19" s="1374"/>
      <c r="AQ19" s="1374"/>
      <c r="AR19" s="1375"/>
    </row>
    <row r="20" spans="1:44" ht="16.5" customHeight="1" x14ac:dyDescent="0.2">
      <c r="A20" s="1201"/>
      <c r="B20" s="1202"/>
      <c r="C20" s="1203"/>
      <c r="D20" s="1204"/>
      <c r="E20" s="1205"/>
      <c r="F20" s="1205"/>
      <c r="G20" s="1360"/>
      <c r="H20" s="75" t="s">
        <v>91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60"/>
    </row>
    <row r="21" spans="1:44" ht="16.5" customHeight="1" x14ac:dyDescent="0.2">
      <c r="A21" s="1201"/>
      <c r="B21" s="1202"/>
      <c r="C21" s="1203"/>
      <c r="D21" s="1204"/>
      <c r="E21" s="1205"/>
      <c r="F21" s="1205"/>
      <c r="G21" s="1360"/>
      <c r="H21" s="1357" t="s">
        <v>92</v>
      </c>
      <c r="I21" s="1358"/>
      <c r="J21" s="1358"/>
      <c r="K21" s="1358"/>
      <c r="L21" s="1358"/>
      <c r="M21" s="1358"/>
      <c r="N21" s="1358"/>
      <c r="O21" s="1358"/>
      <c r="P21" s="1358"/>
      <c r="Q21" s="1358"/>
      <c r="R21" s="1358"/>
      <c r="S21" s="1358"/>
      <c r="T21" s="1358"/>
      <c r="U21" s="1358"/>
      <c r="V21" s="1358"/>
      <c r="W21" s="1358"/>
      <c r="X21" s="1358"/>
      <c r="Y21" s="1358"/>
      <c r="Z21" s="1358"/>
      <c r="AA21" s="1358"/>
      <c r="AB21" s="1358"/>
      <c r="AC21" s="1358"/>
      <c r="AD21" s="1358"/>
      <c r="AE21" s="1358"/>
      <c r="AF21" s="1358"/>
      <c r="AG21" s="1358"/>
      <c r="AH21" s="1358"/>
      <c r="AI21" s="1358"/>
      <c r="AJ21" s="1358"/>
      <c r="AK21" s="1358"/>
      <c r="AL21" s="1358"/>
      <c r="AM21" s="1358"/>
      <c r="AN21" s="1358"/>
      <c r="AO21" s="1358"/>
      <c r="AP21" s="1358"/>
      <c r="AQ21" s="1358"/>
      <c r="AR21" s="1359"/>
    </row>
    <row r="22" spans="1:44" ht="16.5" customHeight="1" x14ac:dyDescent="0.2">
      <c r="A22" s="1201"/>
      <c r="B22" s="1202"/>
      <c r="C22" s="1203"/>
      <c r="D22" s="1204"/>
      <c r="E22" s="1205"/>
      <c r="F22" s="1205"/>
      <c r="G22" s="1360"/>
      <c r="H22" s="1361" t="s">
        <v>82</v>
      </c>
      <c r="I22" s="1362"/>
      <c r="J22" s="1362"/>
      <c r="K22" s="1362"/>
      <c r="L22" s="1362"/>
      <c r="M22" s="1362"/>
      <c r="N22" s="1362"/>
      <c r="O22" s="1362"/>
      <c r="P22" s="1362"/>
      <c r="Q22" s="1362"/>
      <c r="R22" s="1362"/>
      <c r="S22" s="1362"/>
      <c r="T22" s="1362"/>
      <c r="U22" s="1362"/>
      <c r="V22" s="1362"/>
      <c r="W22" s="1362"/>
      <c r="X22" s="1362"/>
      <c r="Y22" s="1362"/>
      <c r="Z22" s="1362"/>
      <c r="AA22" s="1362"/>
      <c r="AB22" s="1362"/>
      <c r="AC22" s="1362"/>
      <c r="AD22" s="1362"/>
      <c r="AE22" s="1362"/>
      <c r="AF22" s="1362"/>
      <c r="AG22" s="1362"/>
      <c r="AH22" s="1362"/>
      <c r="AI22" s="1362"/>
      <c r="AJ22" s="1362"/>
      <c r="AK22" s="1362"/>
      <c r="AL22" s="1362"/>
      <c r="AM22" s="1362"/>
      <c r="AN22" s="1362"/>
      <c r="AO22" s="1362"/>
      <c r="AP22" s="1362"/>
      <c r="AQ22" s="1362"/>
      <c r="AR22" s="1363"/>
    </row>
    <row r="23" spans="1:44" ht="16.5" customHeight="1" x14ac:dyDescent="0.2">
      <c r="A23" s="1287"/>
      <c r="B23" s="1273"/>
      <c r="C23" s="1273"/>
      <c r="D23" s="1319"/>
      <c r="E23" s="1274"/>
      <c r="F23" s="1274"/>
      <c r="G23" s="1274"/>
      <c r="H23" s="1361" t="s">
        <v>83</v>
      </c>
      <c r="I23" s="1362"/>
      <c r="J23" s="1362"/>
      <c r="K23" s="1362"/>
      <c r="L23" s="1362"/>
      <c r="M23" s="1362"/>
      <c r="N23" s="1362"/>
      <c r="O23" s="1362"/>
      <c r="P23" s="1362"/>
      <c r="Q23" s="1362"/>
      <c r="R23" s="1362"/>
      <c r="S23" s="1362"/>
      <c r="T23" s="1362"/>
      <c r="U23" s="1362"/>
      <c r="V23" s="1362"/>
      <c r="W23" s="1362"/>
      <c r="X23" s="1362"/>
      <c r="Y23" s="1362"/>
      <c r="Z23" s="1362"/>
      <c r="AA23" s="1362"/>
      <c r="AB23" s="1362"/>
      <c r="AC23" s="1362"/>
      <c r="AD23" s="1362"/>
      <c r="AE23" s="1362"/>
      <c r="AF23" s="1362"/>
      <c r="AG23" s="1362"/>
      <c r="AH23" s="1362"/>
      <c r="AI23" s="1362"/>
      <c r="AJ23" s="1362"/>
      <c r="AK23" s="1362"/>
      <c r="AL23" s="1362"/>
      <c r="AM23" s="1362"/>
      <c r="AN23" s="1362"/>
      <c r="AO23" s="1362"/>
      <c r="AP23" s="1362"/>
      <c r="AQ23" s="1362"/>
      <c r="AR23" s="1363"/>
    </row>
    <row r="24" spans="1:44" ht="16.5" customHeight="1" x14ac:dyDescent="0.2">
      <c r="A24" s="1323"/>
      <c r="B24" s="1324"/>
      <c r="C24" s="1324"/>
      <c r="D24" s="1325"/>
      <c r="E24" s="1324"/>
      <c r="F24" s="1324"/>
      <c r="G24" s="1324"/>
      <c r="H24" s="1373" t="s">
        <v>84</v>
      </c>
      <c r="I24" s="1374"/>
      <c r="J24" s="1374"/>
      <c r="K24" s="1374"/>
      <c r="L24" s="1374"/>
      <c r="M24" s="1374"/>
      <c r="N24" s="1374"/>
      <c r="O24" s="1374"/>
      <c r="P24" s="1374"/>
      <c r="Q24" s="1374"/>
      <c r="R24" s="1374"/>
      <c r="S24" s="1374"/>
      <c r="T24" s="1374"/>
      <c r="U24" s="1374"/>
      <c r="V24" s="1374"/>
      <c r="W24" s="1374"/>
      <c r="X24" s="1374"/>
      <c r="Y24" s="1374"/>
      <c r="Z24" s="1374"/>
      <c r="AA24" s="1374"/>
      <c r="AB24" s="1374"/>
      <c r="AC24" s="1374"/>
      <c r="AD24" s="1374"/>
      <c r="AE24" s="1374"/>
      <c r="AF24" s="1374"/>
      <c r="AG24" s="1374"/>
      <c r="AH24" s="1374"/>
      <c r="AI24" s="1374"/>
      <c r="AJ24" s="1374"/>
      <c r="AK24" s="1374"/>
      <c r="AL24" s="1374"/>
      <c r="AM24" s="1374"/>
      <c r="AN24" s="1374"/>
      <c r="AO24" s="1374"/>
      <c r="AP24" s="1374"/>
      <c r="AQ24" s="1374"/>
      <c r="AR24" s="1375"/>
    </row>
    <row r="25" spans="1:44" ht="16.5" customHeight="1" x14ac:dyDescent="0.2">
      <c r="A25" s="1201"/>
      <c r="B25" s="1202"/>
      <c r="C25" s="1203"/>
      <c r="D25" s="1204"/>
      <c r="E25" s="1205"/>
      <c r="F25" s="1205"/>
      <c r="G25" s="1360"/>
      <c r="H25" s="1361" t="s">
        <v>85</v>
      </c>
      <c r="I25" s="1362"/>
      <c r="J25" s="1362"/>
      <c r="K25" s="1362"/>
      <c r="L25" s="1362"/>
      <c r="M25" s="1362"/>
      <c r="N25" s="1362"/>
      <c r="O25" s="1362"/>
      <c r="P25" s="1362"/>
      <c r="Q25" s="1362"/>
      <c r="R25" s="1362"/>
      <c r="S25" s="1362"/>
      <c r="T25" s="1362"/>
      <c r="U25" s="1362"/>
      <c r="V25" s="1362"/>
      <c r="W25" s="1362"/>
      <c r="X25" s="1362"/>
      <c r="Y25" s="1362"/>
      <c r="Z25" s="1362"/>
      <c r="AA25" s="1362"/>
      <c r="AB25" s="1362"/>
      <c r="AC25" s="1362"/>
      <c r="AD25" s="1362"/>
      <c r="AE25" s="1362"/>
      <c r="AF25" s="1362"/>
      <c r="AG25" s="1362"/>
      <c r="AH25" s="1362"/>
      <c r="AI25" s="1362"/>
      <c r="AJ25" s="1362"/>
      <c r="AK25" s="1362"/>
      <c r="AL25" s="1362"/>
      <c r="AM25" s="1362"/>
      <c r="AN25" s="1362"/>
      <c r="AO25" s="1362"/>
      <c r="AP25" s="1362"/>
      <c r="AQ25" s="1362"/>
      <c r="AR25" s="1363"/>
    </row>
    <row r="26" spans="1:44" ht="16.5" customHeight="1" x14ac:dyDescent="0.2">
      <c r="A26" s="1201"/>
      <c r="B26" s="1202"/>
      <c r="C26" s="1203"/>
      <c r="D26" s="1204"/>
      <c r="E26" s="1205"/>
      <c r="F26" s="1205"/>
      <c r="G26" s="1360"/>
      <c r="H26" s="1361" t="s">
        <v>86</v>
      </c>
      <c r="I26" s="1362"/>
      <c r="J26" s="1362"/>
      <c r="K26" s="1362"/>
      <c r="L26" s="1362"/>
      <c r="M26" s="1362"/>
      <c r="N26" s="1362"/>
      <c r="O26" s="1362"/>
      <c r="P26" s="1362"/>
      <c r="Q26" s="1362"/>
      <c r="R26" s="1362"/>
      <c r="S26" s="1362"/>
      <c r="T26" s="1362"/>
      <c r="U26" s="1362"/>
      <c r="V26" s="1362"/>
      <c r="W26" s="1362"/>
      <c r="X26" s="1362"/>
      <c r="Y26" s="1362"/>
      <c r="Z26" s="1362"/>
      <c r="AA26" s="1362"/>
      <c r="AB26" s="1362"/>
      <c r="AC26" s="1362"/>
      <c r="AD26" s="1362"/>
      <c r="AE26" s="1362"/>
      <c r="AF26" s="1362"/>
      <c r="AG26" s="1362"/>
      <c r="AH26" s="1362"/>
      <c r="AI26" s="1362"/>
      <c r="AJ26" s="1362"/>
      <c r="AK26" s="1362"/>
      <c r="AL26" s="1362"/>
      <c r="AM26" s="1362"/>
      <c r="AN26" s="1362"/>
      <c r="AO26" s="1362"/>
      <c r="AP26" s="1362"/>
      <c r="AQ26" s="1362"/>
      <c r="AR26" s="1363"/>
    </row>
    <row r="27" spans="1:44" ht="16.5" customHeight="1" x14ac:dyDescent="0.2">
      <c r="A27" s="1201"/>
      <c r="B27" s="1202"/>
      <c r="C27" s="1203"/>
      <c r="D27" s="1204"/>
      <c r="E27" s="1205"/>
      <c r="F27" s="1205"/>
      <c r="G27" s="1360"/>
      <c r="H27" s="1376" t="s">
        <v>87</v>
      </c>
      <c r="I27" s="1377"/>
      <c r="J27" s="1377"/>
      <c r="K27" s="1377"/>
      <c r="L27" s="1377"/>
      <c r="M27" s="1377"/>
      <c r="N27" s="1377"/>
      <c r="O27" s="1377"/>
      <c r="P27" s="1377"/>
      <c r="Q27" s="1377"/>
      <c r="R27" s="1377"/>
      <c r="S27" s="1377"/>
      <c r="T27" s="1377"/>
      <c r="U27" s="1377"/>
      <c r="V27" s="1377"/>
      <c r="W27" s="1377"/>
      <c r="X27" s="1377"/>
      <c r="Y27" s="1377"/>
      <c r="Z27" s="1377"/>
      <c r="AA27" s="1377"/>
      <c r="AB27" s="1377"/>
      <c r="AC27" s="1377"/>
      <c r="AD27" s="1377"/>
      <c r="AE27" s="1377"/>
      <c r="AF27" s="1377"/>
      <c r="AG27" s="1377"/>
      <c r="AH27" s="1377"/>
      <c r="AI27" s="1377"/>
      <c r="AJ27" s="1377"/>
      <c r="AK27" s="1377"/>
      <c r="AL27" s="1377"/>
      <c r="AM27" s="1377"/>
      <c r="AN27" s="1377"/>
      <c r="AO27" s="1377"/>
      <c r="AP27" s="1377"/>
      <c r="AQ27" s="1377"/>
      <c r="AR27" s="1378"/>
    </row>
    <row r="28" spans="1:44" ht="16.5" customHeight="1" x14ac:dyDescent="0.2">
      <c r="A28" s="1201"/>
      <c r="B28" s="1202"/>
      <c r="C28" s="1203"/>
      <c r="D28" s="1204"/>
      <c r="E28" s="1205"/>
      <c r="F28" s="1205"/>
      <c r="G28" s="1360"/>
      <c r="H28" s="1379" t="s">
        <v>88</v>
      </c>
      <c r="I28" s="1362"/>
      <c r="J28" s="1362"/>
      <c r="K28" s="1362"/>
      <c r="L28" s="1362"/>
      <c r="M28" s="1362"/>
      <c r="N28" s="1362"/>
      <c r="O28" s="1362"/>
      <c r="P28" s="1362"/>
      <c r="Q28" s="1362"/>
      <c r="R28" s="1362"/>
      <c r="S28" s="1362"/>
      <c r="T28" s="1362"/>
      <c r="U28" s="1362"/>
      <c r="V28" s="1362"/>
      <c r="W28" s="1362"/>
      <c r="X28" s="1362"/>
      <c r="Y28" s="1362"/>
      <c r="Z28" s="1362"/>
      <c r="AA28" s="1362"/>
      <c r="AB28" s="1362"/>
      <c r="AC28" s="1362"/>
      <c r="AD28" s="1362"/>
      <c r="AE28" s="1362"/>
      <c r="AF28" s="1362"/>
      <c r="AG28" s="1362"/>
      <c r="AH28" s="1362"/>
      <c r="AI28" s="1362"/>
      <c r="AJ28" s="1362"/>
      <c r="AK28" s="1362"/>
      <c r="AL28" s="1362"/>
      <c r="AM28" s="1362"/>
      <c r="AN28" s="1362"/>
      <c r="AO28" s="1362"/>
      <c r="AP28" s="1362"/>
      <c r="AQ28" s="1362"/>
      <c r="AR28" s="1363"/>
    </row>
    <row r="29" spans="1:44" ht="16.5" customHeight="1" x14ac:dyDescent="0.2">
      <c r="A29" s="1201"/>
      <c r="B29" s="1202"/>
      <c r="C29" s="1203"/>
      <c r="D29" s="1204"/>
      <c r="E29" s="1205"/>
      <c r="F29" s="1205"/>
      <c r="G29" s="1360"/>
      <c r="H29" s="1373" t="s">
        <v>89</v>
      </c>
      <c r="I29" s="1374"/>
      <c r="J29" s="1374"/>
      <c r="K29" s="1374"/>
      <c r="L29" s="1374"/>
      <c r="M29" s="1374"/>
      <c r="N29" s="1374"/>
      <c r="O29" s="1374"/>
      <c r="P29" s="1374"/>
      <c r="Q29" s="1374"/>
      <c r="R29" s="1374"/>
      <c r="S29" s="1374"/>
      <c r="T29" s="1374"/>
      <c r="U29" s="1374"/>
      <c r="V29" s="1374"/>
      <c r="W29" s="1374"/>
      <c r="X29" s="1374"/>
      <c r="Y29" s="1374"/>
      <c r="Z29" s="1374"/>
      <c r="AA29" s="1374"/>
      <c r="AB29" s="1374"/>
      <c r="AC29" s="1374"/>
      <c r="AD29" s="1374"/>
      <c r="AE29" s="1374"/>
      <c r="AF29" s="1374"/>
      <c r="AG29" s="1374"/>
      <c r="AH29" s="1374"/>
      <c r="AI29" s="1374"/>
      <c r="AJ29" s="1374"/>
      <c r="AK29" s="1374"/>
      <c r="AL29" s="1374"/>
      <c r="AM29" s="1374"/>
      <c r="AN29" s="1374"/>
      <c r="AO29" s="1374"/>
      <c r="AP29" s="1374"/>
      <c r="AQ29" s="1374"/>
      <c r="AR29" s="1375"/>
    </row>
    <row r="30" spans="1:44" ht="16.5" customHeight="1" x14ac:dyDescent="0.2">
      <c r="A30" s="1201"/>
      <c r="B30" s="1202"/>
      <c r="C30" s="1203"/>
      <c r="D30" s="1204"/>
      <c r="E30" s="1205"/>
      <c r="F30" s="1205"/>
      <c r="G30" s="1360"/>
      <c r="H30" s="1373" t="s">
        <v>93</v>
      </c>
      <c r="I30" s="1374"/>
      <c r="J30" s="1374"/>
      <c r="K30" s="1374"/>
      <c r="L30" s="1374"/>
      <c r="M30" s="1374"/>
      <c r="N30" s="1374"/>
      <c r="O30" s="1374"/>
      <c r="P30" s="1374"/>
      <c r="Q30" s="1374"/>
      <c r="R30" s="1374"/>
      <c r="S30" s="1374"/>
      <c r="T30" s="1374"/>
      <c r="U30" s="1374"/>
      <c r="V30" s="1374"/>
      <c r="W30" s="1374"/>
      <c r="X30" s="1374"/>
      <c r="Y30" s="1374"/>
      <c r="Z30" s="1374"/>
      <c r="AA30" s="1374"/>
      <c r="AB30" s="1374"/>
      <c r="AC30" s="1374"/>
      <c r="AD30" s="1374"/>
      <c r="AE30" s="1374"/>
      <c r="AF30" s="1374"/>
      <c r="AG30" s="1374"/>
      <c r="AH30" s="1374"/>
      <c r="AI30" s="1374"/>
      <c r="AJ30" s="1374"/>
      <c r="AK30" s="1374"/>
      <c r="AL30" s="1374"/>
      <c r="AM30" s="1374"/>
      <c r="AN30" s="1374"/>
      <c r="AO30" s="1374"/>
      <c r="AP30" s="1374"/>
      <c r="AQ30" s="1374"/>
      <c r="AR30" s="1375"/>
    </row>
    <row r="31" spans="1:44" ht="16.5" customHeight="1" x14ac:dyDescent="0.2">
      <c r="A31" s="1287"/>
      <c r="B31" s="1273"/>
      <c r="C31" s="1273"/>
      <c r="D31" s="1319"/>
      <c r="E31" s="1274"/>
      <c r="F31" s="1274"/>
      <c r="G31" s="1274"/>
      <c r="H31" s="75" t="s">
        <v>94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6"/>
    </row>
    <row r="32" spans="1:44" ht="16.5" customHeight="1" x14ac:dyDescent="0.2">
      <c r="A32" s="1201"/>
      <c r="B32" s="1202"/>
      <c r="C32" s="1203"/>
      <c r="D32" s="1204"/>
      <c r="E32" s="1205"/>
      <c r="F32" s="1205"/>
      <c r="G32" s="1360"/>
      <c r="H32" s="1357" t="s">
        <v>95</v>
      </c>
      <c r="I32" s="1358"/>
      <c r="J32" s="1358"/>
      <c r="K32" s="1358"/>
      <c r="L32" s="1358"/>
      <c r="M32" s="1358"/>
      <c r="N32" s="1358"/>
      <c r="O32" s="1358"/>
      <c r="P32" s="1358"/>
      <c r="Q32" s="1358"/>
      <c r="R32" s="1358"/>
      <c r="S32" s="1358"/>
      <c r="T32" s="1358"/>
      <c r="U32" s="1358"/>
      <c r="V32" s="1358"/>
      <c r="W32" s="1358"/>
      <c r="X32" s="1358"/>
      <c r="Y32" s="1358"/>
      <c r="Z32" s="1358"/>
      <c r="AA32" s="1358"/>
      <c r="AB32" s="1358"/>
      <c r="AC32" s="1358"/>
      <c r="AD32" s="1358"/>
      <c r="AE32" s="1358"/>
      <c r="AF32" s="1358"/>
      <c r="AG32" s="1358"/>
      <c r="AH32" s="1358"/>
      <c r="AI32" s="1358"/>
      <c r="AJ32" s="1358"/>
      <c r="AK32" s="1358"/>
      <c r="AL32" s="1358"/>
      <c r="AM32" s="1358"/>
      <c r="AN32" s="1358"/>
      <c r="AO32" s="1358"/>
      <c r="AP32" s="1358"/>
      <c r="AQ32" s="1358"/>
      <c r="AR32" s="1359"/>
    </row>
    <row r="33" spans="1:44" ht="16.5" customHeight="1" x14ac:dyDescent="0.2">
      <c r="A33" s="1201"/>
      <c r="B33" s="1202"/>
      <c r="C33" s="1203"/>
      <c r="D33" s="1204"/>
      <c r="E33" s="1205"/>
      <c r="F33" s="1205"/>
      <c r="G33" s="1360"/>
      <c r="H33" s="1361" t="s">
        <v>82</v>
      </c>
      <c r="I33" s="1362"/>
      <c r="J33" s="1362"/>
      <c r="K33" s="1362"/>
      <c r="L33" s="1362"/>
      <c r="M33" s="1362"/>
      <c r="N33" s="1362"/>
      <c r="O33" s="1362"/>
      <c r="P33" s="1362"/>
      <c r="Q33" s="1362"/>
      <c r="R33" s="1362"/>
      <c r="S33" s="1362"/>
      <c r="T33" s="1362"/>
      <c r="U33" s="1362"/>
      <c r="V33" s="1362"/>
      <c r="W33" s="1362"/>
      <c r="X33" s="1362"/>
      <c r="Y33" s="1362"/>
      <c r="Z33" s="1362"/>
      <c r="AA33" s="1362"/>
      <c r="AB33" s="1362"/>
      <c r="AC33" s="1362"/>
      <c r="AD33" s="1362"/>
      <c r="AE33" s="1362"/>
      <c r="AF33" s="1362"/>
      <c r="AG33" s="1362"/>
      <c r="AH33" s="1362"/>
      <c r="AI33" s="1362"/>
      <c r="AJ33" s="1362"/>
      <c r="AK33" s="1362"/>
      <c r="AL33" s="1362"/>
      <c r="AM33" s="1362"/>
      <c r="AN33" s="1362"/>
      <c r="AO33" s="1362"/>
      <c r="AP33" s="1362"/>
      <c r="AQ33" s="1362"/>
      <c r="AR33" s="1363"/>
    </row>
    <row r="34" spans="1:44" ht="16.5" customHeight="1" x14ac:dyDescent="0.2">
      <c r="A34" s="1201"/>
      <c r="B34" s="1202"/>
      <c r="C34" s="1203"/>
      <c r="D34" s="1204"/>
      <c r="E34" s="1205"/>
      <c r="F34" s="1205"/>
      <c r="G34" s="1360"/>
      <c r="H34" s="1361" t="s">
        <v>83</v>
      </c>
      <c r="I34" s="1362"/>
      <c r="J34" s="1362"/>
      <c r="K34" s="1362"/>
      <c r="L34" s="1362"/>
      <c r="M34" s="1362"/>
      <c r="N34" s="1362"/>
      <c r="O34" s="1362"/>
      <c r="P34" s="1362"/>
      <c r="Q34" s="1362"/>
      <c r="R34" s="1362"/>
      <c r="S34" s="1362"/>
      <c r="T34" s="1362"/>
      <c r="U34" s="1362"/>
      <c r="V34" s="1362"/>
      <c r="W34" s="1362"/>
      <c r="X34" s="1362"/>
      <c r="Y34" s="1362"/>
      <c r="Z34" s="1362"/>
      <c r="AA34" s="1362"/>
      <c r="AB34" s="1362"/>
      <c r="AC34" s="1362"/>
      <c r="AD34" s="1362"/>
      <c r="AE34" s="1362"/>
      <c r="AF34" s="1362"/>
      <c r="AG34" s="1362"/>
      <c r="AH34" s="1362"/>
      <c r="AI34" s="1362"/>
      <c r="AJ34" s="1362"/>
      <c r="AK34" s="1362"/>
      <c r="AL34" s="1362"/>
      <c r="AM34" s="1362"/>
      <c r="AN34" s="1362"/>
      <c r="AO34" s="1362"/>
      <c r="AP34" s="1362"/>
      <c r="AQ34" s="1362"/>
      <c r="AR34" s="1363"/>
    </row>
    <row r="35" spans="1:44" ht="16.5" customHeight="1" x14ac:dyDescent="0.2">
      <c r="A35" s="1201"/>
      <c r="B35" s="1202"/>
      <c r="C35" s="1203"/>
      <c r="D35" s="1204"/>
      <c r="E35" s="1205"/>
      <c r="F35" s="1205"/>
      <c r="G35" s="1360"/>
      <c r="H35" s="1373" t="s">
        <v>84</v>
      </c>
      <c r="I35" s="1374"/>
      <c r="J35" s="1374"/>
      <c r="K35" s="1374"/>
      <c r="L35" s="1374"/>
      <c r="M35" s="1374"/>
      <c r="N35" s="1374"/>
      <c r="O35" s="1374"/>
      <c r="P35" s="1374"/>
      <c r="Q35" s="1374"/>
      <c r="R35" s="1374"/>
      <c r="S35" s="1374"/>
      <c r="T35" s="1374"/>
      <c r="U35" s="1374"/>
      <c r="V35" s="1374"/>
      <c r="W35" s="1374"/>
      <c r="X35" s="1374"/>
      <c r="Y35" s="1374"/>
      <c r="Z35" s="1374"/>
      <c r="AA35" s="1374"/>
      <c r="AB35" s="1374"/>
      <c r="AC35" s="1374"/>
      <c r="AD35" s="1374"/>
      <c r="AE35" s="1374"/>
      <c r="AF35" s="1374"/>
      <c r="AG35" s="1374"/>
      <c r="AH35" s="1374"/>
      <c r="AI35" s="1374"/>
      <c r="AJ35" s="1374"/>
      <c r="AK35" s="1374"/>
      <c r="AL35" s="1374"/>
      <c r="AM35" s="1374"/>
      <c r="AN35" s="1374"/>
      <c r="AO35" s="1374"/>
      <c r="AP35" s="1374"/>
      <c r="AQ35" s="1374"/>
      <c r="AR35" s="1375"/>
    </row>
    <row r="36" spans="1:44" ht="16.5" customHeight="1" x14ac:dyDescent="0.2">
      <c r="A36" s="1201"/>
      <c r="B36" s="1202"/>
      <c r="C36" s="1203"/>
      <c r="D36" s="1204"/>
      <c r="E36" s="1205"/>
      <c r="F36" s="1205"/>
      <c r="G36" s="1360"/>
      <c r="H36" s="1361" t="s">
        <v>85</v>
      </c>
      <c r="I36" s="1362"/>
      <c r="J36" s="1362"/>
      <c r="K36" s="1362"/>
      <c r="L36" s="1362"/>
      <c r="M36" s="1362"/>
      <c r="N36" s="1362"/>
      <c r="O36" s="1362"/>
      <c r="P36" s="1362"/>
      <c r="Q36" s="1362"/>
      <c r="R36" s="1362"/>
      <c r="S36" s="1362"/>
      <c r="T36" s="1362"/>
      <c r="U36" s="1362"/>
      <c r="V36" s="1362"/>
      <c r="W36" s="1362"/>
      <c r="X36" s="1362"/>
      <c r="Y36" s="1362"/>
      <c r="Z36" s="1362"/>
      <c r="AA36" s="1362"/>
      <c r="AB36" s="1362"/>
      <c r="AC36" s="1362"/>
      <c r="AD36" s="1362"/>
      <c r="AE36" s="1362"/>
      <c r="AF36" s="1362"/>
      <c r="AG36" s="1362"/>
      <c r="AH36" s="1362"/>
      <c r="AI36" s="1362"/>
      <c r="AJ36" s="1362"/>
      <c r="AK36" s="1362"/>
      <c r="AL36" s="1362"/>
      <c r="AM36" s="1362"/>
      <c r="AN36" s="1362"/>
      <c r="AO36" s="1362"/>
      <c r="AP36" s="1362"/>
      <c r="AQ36" s="1362"/>
      <c r="AR36" s="1363"/>
    </row>
    <row r="37" spans="1:44" ht="16.5" customHeight="1" x14ac:dyDescent="0.2">
      <c r="A37" s="1201"/>
      <c r="B37" s="1202"/>
      <c r="C37" s="1203"/>
      <c r="D37" s="1204"/>
      <c r="E37" s="1205"/>
      <c r="F37" s="1205"/>
      <c r="G37" s="1360"/>
      <c r="H37" s="1361" t="s">
        <v>86</v>
      </c>
      <c r="I37" s="1362"/>
      <c r="J37" s="1362"/>
      <c r="K37" s="1362"/>
      <c r="L37" s="1362"/>
      <c r="M37" s="1362"/>
      <c r="N37" s="1362"/>
      <c r="O37" s="1362"/>
      <c r="P37" s="1362"/>
      <c r="Q37" s="1362"/>
      <c r="R37" s="1362"/>
      <c r="S37" s="1362"/>
      <c r="T37" s="1362"/>
      <c r="U37" s="1362"/>
      <c r="V37" s="1362"/>
      <c r="W37" s="1362"/>
      <c r="X37" s="1362"/>
      <c r="Y37" s="1362"/>
      <c r="Z37" s="1362"/>
      <c r="AA37" s="1362"/>
      <c r="AB37" s="1362"/>
      <c r="AC37" s="1362"/>
      <c r="AD37" s="1362"/>
      <c r="AE37" s="1362"/>
      <c r="AF37" s="1362"/>
      <c r="AG37" s="1362"/>
      <c r="AH37" s="1362"/>
      <c r="AI37" s="1362"/>
      <c r="AJ37" s="1362"/>
      <c r="AK37" s="1362"/>
      <c r="AL37" s="1362"/>
      <c r="AM37" s="1362"/>
      <c r="AN37" s="1362"/>
      <c r="AO37" s="1362"/>
      <c r="AP37" s="1362"/>
      <c r="AQ37" s="1362"/>
      <c r="AR37" s="1363"/>
    </row>
    <row r="38" spans="1:44" ht="16.5" customHeight="1" x14ac:dyDescent="0.2">
      <c r="A38" s="1201"/>
      <c r="B38" s="1202"/>
      <c r="C38" s="1203"/>
      <c r="D38" s="1204"/>
      <c r="E38" s="1205"/>
      <c r="F38" s="1205"/>
      <c r="G38" s="1360"/>
      <c r="H38" s="1376" t="s">
        <v>87</v>
      </c>
      <c r="I38" s="1377"/>
      <c r="J38" s="1377"/>
      <c r="K38" s="1377"/>
      <c r="L38" s="1377"/>
      <c r="M38" s="1377"/>
      <c r="N38" s="1377"/>
      <c r="O38" s="1377"/>
      <c r="P38" s="1377"/>
      <c r="Q38" s="1377"/>
      <c r="R38" s="1377"/>
      <c r="S38" s="1377"/>
      <c r="T38" s="1377"/>
      <c r="U38" s="1377"/>
      <c r="V38" s="1377"/>
      <c r="W38" s="1377"/>
      <c r="X38" s="1377"/>
      <c r="Y38" s="1377"/>
      <c r="Z38" s="1377"/>
      <c r="AA38" s="1377"/>
      <c r="AB38" s="1377"/>
      <c r="AC38" s="1377"/>
      <c r="AD38" s="1377"/>
      <c r="AE38" s="1377"/>
      <c r="AF38" s="1377"/>
      <c r="AG38" s="1377"/>
      <c r="AH38" s="1377"/>
      <c r="AI38" s="1377"/>
      <c r="AJ38" s="1377"/>
      <c r="AK38" s="1377"/>
      <c r="AL38" s="1377"/>
      <c r="AM38" s="1377"/>
      <c r="AN38" s="1377"/>
      <c r="AO38" s="1377"/>
      <c r="AP38" s="1377"/>
      <c r="AQ38" s="1377"/>
      <c r="AR38" s="1378"/>
    </row>
    <row r="39" spans="1:44" ht="16.5" customHeight="1" x14ac:dyDescent="0.2">
      <c r="A39" s="1287"/>
      <c r="B39" s="1273"/>
      <c r="C39" s="1273"/>
      <c r="D39" s="1319"/>
      <c r="E39" s="1274"/>
      <c r="F39" s="1274"/>
      <c r="G39" s="1274"/>
      <c r="H39" s="1379" t="s">
        <v>42</v>
      </c>
      <c r="I39" s="1362"/>
      <c r="J39" s="1362"/>
      <c r="K39" s="1362"/>
      <c r="L39" s="1362"/>
      <c r="M39" s="1362"/>
      <c r="N39" s="1362"/>
      <c r="O39" s="1362"/>
      <c r="P39" s="1362"/>
      <c r="Q39" s="1362"/>
      <c r="R39" s="1362"/>
      <c r="S39" s="1362"/>
      <c r="T39" s="1362"/>
      <c r="U39" s="1362"/>
      <c r="V39" s="1362"/>
      <c r="W39" s="1362"/>
      <c r="X39" s="1362"/>
      <c r="Y39" s="1362"/>
      <c r="Z39" s="1362"/>
      <c r="AA39" s="1362"/>
      <c r="AB39" s="1362"/>
      <c r="AC39" s="1362"/>
      <c r="AD39" s="1362"/>
      <c r="AE39" s="1362"/>
      <c r="AF39" s="1362"/>
      <c r="AG39" s="1362"/>
      <c r="AH39" s="1362"/>
      <c r="AI39" s="1362"/>
      <c r="AJ39" s="1362"/>
      <c r="AK39" s="1362"/>
      <c r="AL39" s="1362"/>
      <c r="AM39" s="1362"/>
      <c r="AN39" s="1362"/>
      <c r="AO39" s="1362"/>
      <c r="AP39" s="1362"/>
      <c r="AQ39" s="1362"/>
      <c r="AR39" s="1363"/>
    </row>
    <row r="40" spans="1:44" ht="16.5" customHeight="1" x14ac:dyDescent="0.2">
      <c r="A40" s="1287"/>
      <c r="B40" s="1273"/>
      <c r="C40" s="1273"/>
      <c r="D40" s="1319"/>
      <c r="E40" s="1274"/>
      <c r="F40" s="1274"/>
      <c r="G40" s="1274"/>
      <c r="H40" s="1373" t="s">
        <v>89</v>
      </c>
      <c r="I40" s="1374"/>
      <c r="J40" s="1374"/>
      <c r="K40" s="1374"/>
      <c r="L40" s="1374"/>
      <c r="M40" s="1374"/>
      <c r="N40" s="1374"/>
      <c r="O40" s="1374"/>
      <c r="P40" s="1374"/>
      <c r="Q40" s="1374"/>
      <c r="R40" s="1374"/>
      <c r="S40" s="1374"/>
      <c r="T40" s="1374"/>
      <c r="U40" s="1374"/>
      <c r="V40" s="1374"/>
      <c r="W40" s="1374"/>
      <c r="X40" s="1374"/>
      <c r="Y40" s="1374"/>
      <c r="Z40" s="1374"/>
      <c r="AA40" s="1374"/>
      <c r="AB40" s="1374"/>
      <c r="AC40" s="1374"/>
      <c r="AD40" s="1374"/>
      <c r="AE40" s="1374"/>
      <c r="AF40" s="1374"/>
      <c r="AG40" s="1374"/>
      <c r="AH40" s="1374"/>
      <c r="AI40" s="1374"/>
      <c r="AJ40" s="1374"/>
      <c r="AK40" s="1374"/>
      <c r="AL40" s="1374"/>
      <c r="AM40" s="1374"/>
      <c r="AN40" s="1374"/>
      <c r="AO40" s="1374"/>
      <c r="AP40" s="1374"/>
      <c r="AQ40" s="1374"/>
      <c r="AR40" s="1375"/>
    </row>
    <row r="41" spans="1:44" ht="16.5" customHeight="1" x14ac:dyDescent="0.2">
      <c r="A41" s="1201"/>
      <c r="B41" s="1202"/>
      <c r="C41" s="1203"/>
      <c r="D41" s="1204"/>
      <c r="E41" s="1205"/>
      <c r="F41" s="1205"/>
      <c r="G41" s="1360"/>
      <c r="H41" s="1373" t="s">
        <v>93</v>
      </c>
      <c r="I41" s="1374"/>
      <c r="J41" s="1374"/>
      <c r="K41" s="1374"/>
      <c r="L41" s="1374"/>
      <c r="M41" s="1374"/>
      <c r="N41" s="1374"/>
      <c r="O41" s="1374"/>
      <c r="P41" s="1374"/>
      <c r="Q41" s="1374"/>
      <c r="R41" s="1374"/>
      <c r="S41" s="1374"/>
      <c r="T41" s="1374"/>
      <c r="U41" s="1374"/>
      <c r="V41" s="1374"/>
      <c r="W41" s="1374"/>
      <c r="X41" s="1374"/>
      <c r="Y41" s="1374"/>
      <c r="Z41" s="1374"/>
      <c r="AA41" s="1374"/>
      <c r="AB41" s="1374"/>
      <c r="AC41" s="1374"/>
      <c r="AD41" s="1374"/>
      <c r="AE41" s="1374"/>
      <c r="AF41" s="1374"/>
      <c r="AG41" s="1374"/>
      <c r="AH41" s="1374"/>
      <c r="AI41" s="1374"/>
      <c r="AJ41" s="1374"/>
      <c r="AK41" s="1374"/>
      <c r="AL41" s="1374"/>
      <c r="AM41" s="1374"/>
      <c r="AN41" s="1374"/>
      <c r="AO41" s="1374"/>
      <c r="AP41" s="1374"/>
      <c r="AQ41" s="1374"/>
      <c r="AR41" s="1375"/>
    </row>
    <row r="42" spans="1:44" ht="16.5" customHeight="1" x14ac:dyDescent="0.2">
      <c r="A42" s="1201"/>
      <c r="B42" s="1202"/>
      <c r="C42" s="1203"/>
      <c r="D42" s="1204"/>
      <c r="E42" s="1205"/>
      <c r="F42" s="1205"/>
      <c r="G42" s="1360"/>
      <c r="H42" s="75" t="s">
        <v>96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6"/>
    </row>
    <row r="43" spans="1:44" ht="16.5" customHeight="1" x14ac:dyDescent="0.2">
      <c r="A43" s="1201"/>
      <c r="B43" s="1202"/>
      <c r="C43" s="1203"/>
      <c r="D43" s="1204"/>
      <c r="E43" s="1205"/>
      <c r="F43" s="1205"/>
      <c r="G43" s="1360"/>
      <c r="H43" s="1380" t="s">
        <v>97</v>
      </c>
      <c r="I43" s="1381"/>
      <c r="J43" s="1381"/>
      <c r="K43" s="1381"/>
      <c r="L43" s="1381"/>
      <c r="M43" s="1381"/>
      <c r="N43" s="1381"/>
      <c r="O43" s="1381"/>
      <c r="P43" s="1381"/>
      <c r="Q43" s="1381"/>
      <c r="R43" s="1381"/>
      <c r="S43" s="1381"/>
      <c r="T43" s="1381"/>
      <c r="U43" s="1381"/>
      <c r="V43" s="1381"/>
      <c r="W43" s="1381"/>
      <c r="X43" s="1381"/>
      <c r="Y43" s="1381"/>
      <c r="Z43" s="1381"/>
      <c r="AA43" s="1381"/>
      <c r="AB43" s="1381"/>
      <c r="AC43" s="1381"/>
      <c r="AD43" s="1381"/>
      <c r="AE43" s="1381"/>
      <c r="AF43" s="1381"/>
      <c r="AG43" s="1381"/>
      <c r="AH43" s="1381"/>
      <c r="AI43" s="1381"/>
      <c r="AJ43" s="1381"/>
      <c r="AK43" s="1381"/>
      <c r="AL43" s="1381"/>
      <c r="AM43" s="1381"/>
      <c r="AN43" s="1381"/>
      <c r="AO43" s="1381"/>
      <c r="AP43" s="1381"/>
      <c r="AQ43" s="1381"/>
      <c r="AR43" s="1382"/>
    </row>
    <row r="44" spans="1:44" ht="16.5" customHeight="1" x14ac:dyDescent="0.2">
      <c r="A44" s="1201"/>
      <c r="B44" s="1202"/>
      <c r="C44" s="1203"/>
      <c r="D44" s="1204"/>
      <c r="E44" s="1205"/>
      <c r="F44" s="1205"/>
      <c r="G44" s="1360"/>
      <c r="H44" s="1361" t="s">
        <v>82</v>
      </c>
      <c r="I44" s="1362"/>
      <c r="J44" s="1362"/>
      <c r="K44" s="1362"/>
      <c r="L44" s="1362"/>
      <c r="M44" s="1362"/>
      <c r="N44" s="1362"/>
      <c r="O44" s="1362"/>
      <c r="P44" s="1362"/>
      <c r="Q44" s="1362"/>
      <c r="R44" s="1362"/>
      <c r="S44" s="1362"/>
      <c r="T44" s="1362"/>
      <c r="U44" s="1362"/>
      <c r="V44" s="1362"/>
      <c r="W44" s="1362"/>
      <c r="X44" s="1362"/>
      <c r="Y44" s="1362"/>
      <c r="Z44" s="1362"/>
      <c r="AA44" s="1362"/>
      <c r="AB44" s="1362"/>
      <c r="AC44" s="1362"/>
      <c r="AD44" s="1362"/>
      <c r="AE44" s="1362"/>
      <c r="AF44" s="1362"/>
      <c r="AG44" s="1362"/>
      <c r="AH44" s="1362"/>
      <c r="AI44" s="1362"/>
      <c r="AJ44" s="1362"/>
      <c r="AK44" s="1362"/>
      <c r="AL44" s="1362"/>
      <c r="AM44" s="1362"/>
      <c r="AN44" s="1362"/>
      <c r="AO44" s="1362"/>
      <c r="AP44" s="1362"/>
      <c r="AQ44" s="1362"/>
      <c r="AR44" s="1363"/>
    </row>
    <row r="45" spans="1:44" ht="16.5" customHeight="1" x14ac:dyDescent="0.2">
      <c r="A45" s="1287"/>
      <c r="B45" s="1273"/>
      <c r="C45" s="1273"/>
      <c r="D45" s="1319"/>
      <c r="E45" s="1274"/>
      <c r="F45" s="1274"/>
      <c r="G45" s="1274"/>
      <c r="H45" s="1361" t="s">
        <v>83</v>
      </c>
      <c r="I45" s="1362"/>
      <c r="J45" s="1362"/>
      <c r="K45" s="1362"/>
      <c r="L45" s="1362"/>
      <c r="M45" s="1362"/>
      <c r="N45" s="1362"/>
      <c r="O45" s="1362"/>
      <c r="P45" s="1362"/>
      <c r="Q45" s="1362"/>
      <c r="R45" s="1362"/>
      <c r="S45" s="1362"/>
      <c r="T45" s="1362"/>
      <c r="U45" s="1362"/>
      <c r="V45" s="1362"/>
      <c r="W45" s="1362"/>
      <c r="X45" s="1362"/>
      <c r="Y45" s="1362"/>
      <c r="Z45" s="1362"/>
      <c r="AA45" s="1362"/>
      <c r="AB45" s="1362"/>
      <c r="AC45" s="1362"/>
      <c r="AD45" s="1362"/>
      <c r="AE45" s="1362"/>
      <c r="AF45" s="1362"/>
      <c r="AG45" s="1362"/>
      <c r="AH45" s="1362"/>
      <c r="AI45" s="1362"/>
      <c r="AJ45" s="1362"/>
      <c r="AK45" s="1362"/>
      <c r="AL45" s="1362"/>
      <c r="AM45" s="1362"/>
      <c r="AN45" s="1362"/>
      <c r="AO45" s="1362"/>
      <c r="AP45" s="1362"/>
      <c r="AQ45" s="1362"/>
      <c r="AR45" s="1363"/>
    </row>
    <row r="46" spans="1:44" ht="16.5" customHeight="1" x14ac:dyDescent="0.2">
      <c r="A46" s="1287"/>
      <c r="B46" s="1273"/>
      <c r="C46" s="1273"/>
      <c r="D46" s="1319"/>
      <c r="E46" s="1274"/>
      <c r="F46" s="1274"/>
      <c r="G46" s="1274"/>
      <c r="H46" s="1373" t="s">
        <v>84</v>
      </c>
      <c r="I46" s="1374"/>
      <c r="J46" s="1374"/>
      <c r="K46" s="1374"/>
      <c r="L46" s="1374"/>
      <c r="M46" s="1374"/>
      <c r="N46" s="1374"/>
      <c r="O46" s="1374"/>
      <c r="P46" s="1374"/>
      <c r="Q46" s="1374"/>
      <c r="R46" s="1374"/>
      <c r="S46" s="1374"/>
      <c r="T46" s="1374"/>
      <c r="U46" s="1374"/>
      <c r="V46" s="1374"/>
      <c r="W46" s="1374"/>
      <c r="X46" s="1374"/>
      <c r="Y46" s="1374"/>
      <c r="Z46" s="1374"/>
      <c r="AA46" s="1374"/>
      <c r="AB46" s="1374"/>
      <c r="AC46" s="1374"/>
      <c r="AD46" s="1374"/>
      <c r="AE46" s="1374"/>
      <c r="AF46" s="1374"/>
      <c r="AG46" s="1374"/>
      <c r="AH46" s="1374"/>
      <c r="AI46" s="1374"/>
      <c r="AJ46" s="1374"/>
      <c r="AK46" s="1374"/>
      <c r="AL46" s="1374"/>
      <c r="AM46" s="1374"/>
      <c r="AN46" s="1374"/>
      <c r="AO46" s="1374"/>
      <c r="AP46" s="1374"/>
      <c r="AQ46" s="1374"/>
      <c r="AR46" s="1375"/>
    </row>
    <row r="47" spans="1:44" ht="16.5" customHeight="1" x14ac:dyDescent="0.2">
      <c r="A47" s="1273"/>
      <c r="B47" s="1273"/>
      <c r="C47" s="1273"/>
      <c r="D47" s="1319"/>
      <c r="E47" s="1274"/>
      <c r="F47" s="1274"/>
      <c r="G47" s="1274"/>
      <c r="H47" s="1373" t="s">
        <v>85</v>
      </c>
      <c r="I47" s="1383"/>
      <c r="J47" s="1383"/>
      <c r="K47" s="1383"/>
      <c r="L47" s="1383"/>
      <c r="M47" s="1383"/>
      <c r="N47" s="1383"/>
      <c r="O47" s="1383"/>
      <c r="P47" s="1383"/>
      <c r="Q47" s="1383"/>
      <c r="R47" s="1383"/>
      <c r="S47" s="1383"/>
      <c r="T47" s="1383"/>
      <c r="U47" s="1383"/>
      <c r="V47" s="1383"/>
      <c r="W47" s="1383"/>
      <c r="X47" s="1383"/>
      <c r="Y47" s="1383"/>
      <c r="Z47" s="1383"/>
      <c r="AA47" s="1383"/>
      <c r="AB47" s="1383"/>
      <c r="AC47" s="1383"/>
      <c r="AD47" s="1383"/>
      <c r="AE47" s="1383"/>
      <c r="AF47" s="1383"/>
      <c r="AG47" s="1383"/>
      <c r="AH47" s="1383"/>
      <c r="AI47" s="1383"/>
      <c r="AJ47" s="1383"/>
      <c r="AK47" s="1383"/>
      <c r="AL47" s="1383"/>
      <c r="AM47" s="1383"/>
      <c r="AN47" s="1383"/>
      <c r="AO47" s="1383"/>
      <c r="AP47" s="1383"/>
      <c r="AQ47" s="1383"/>
      <c r="AR47" s="1384"/>
    </row>
    <row r="48" spans="1:44" ht="16.5" customHeight="1" x14ac:dyDescent="0.2">
      <c r="A48" s="1273"/>
      <c r="B48" s="1273"/>
      <c r="C48" s="1273"/>
      <c r="D48" s="1319"/>
      <c r="E48" s="1274"/>
      <c r="F48" s="1274"/>
      <c r="G48" s="1274"/>
      <c r="H48" s="1361" t="s">
        <v>86</v>
      </c>
      <c r="I48" s="1362"/>
      <c r="J48" s="1362"/>
      <c r="K48" s="1362"/>
      <c r="L48" s="1362"/>
      <c r="M48" s="1362"/>
      <c r="N48" s="1362"/>
      <c r="O48" s="1362"/>
      <c r="P48" s="1362"/>
      <c r="Q48" s="1362"/>
      <c r="R48" s="1362"/>
      <c r="S48" s="1362"/>
      <c r="T48" s="1362"/>
      <c r="U48" s="1362"/>
      <c r="V48" s="1362"/>
      <c r="W48" s="1362"/>
      <c r="X48" s="1362"/>
      <c r="Y48" s="1362"/>
      <c r="Z48" s="1362"/>
      <c r="AA48" s="1362"/>
      <c r="AB48" s="1362"/>
      <c r="AC48" s="1362"/>
      <c r="AD48" s="1362"/>
      <c r="AE48" s="1362"/>
      <c r="AF48" s="1362"/>
      <c r="AG48" s="1362"/>
      <c r="AH48" s="1362"/>
      <c r="AI48" s="1362"/>
      <c r="AJ48" s="1362"/>
      <c r="AK48" s="1362"/>
      <c r="AL48" s="1362"/>
      <c r="AM48" s="1362"/>
      <c r="AN48" s="1362"/>
      <c r="AO48" s="1362"/>
      <c r="AP48" s="1362"/>
      <c r="AQ48" s="1362"/>
      <c r="AR48" s="1363"/>
    </row>
    <row r="49" spans="1:44" ht="16.5" customHeight="1" x14ac:dyDescent="0.2">
      <c r="A49" s="1273"/>
      <c r="B49" s="1273"/>
      <c r="C49" s="1273"/>
      <c r="D49" s="1319"/>
      <c r="E49" s="1274"/>
      <c r="F49" s="1274"/>
      <c r="G49" s="1274"/>
      <c r="H49" s="1379" t="s">
        <v>88</v>
      </c>
      <c r="I49" s="1362"/>
      <c r="J49" s="1362"/>
      <c r="K49" s="1362"/>
      <c r="L49" s="1362"/>
      <c r="M49" s="1362"/>
      <c r="N49" s="1362"/>
      <c r="O49" s="1362"/>
      <c r="P49" s="1362"/>
      <c r="Q49" s="1362"/>
      <c r="R49" s="1362"/>
      <c r="S49" s="1362"/>
      <c r="T49" s="1362"/>
      <c r="U49" s="1362"/>
      <c r="V49" s="1362"/>
      <c r="W49" s="1362"/>
      <c r="X49" s="1362"/>
      <c r="Y49" s="1362"/>
      <c r="Z49" s="1362"/>
      <c r="AA49" s="1362"/>
      <c r="AB49" s="1362"/>
      <c r="AC49" s="1362"/>
      <c r="AD49" s="1362"/>
      <c r="AE49" s="1362"/>
      <c r="AF49" s="1362"/>
      <c r="AG49" s="1362"/>
      <c r="AH49" s="1362"/>
      <c r="AI49" s="1362"/>
      <c r="AJ49" s="1362"/>
      <c r="AK49" s="1362"/>
      <c r="AL49" s="1362"/>
      <c r="AM49" s="1362"/>
      <c r="AN49" s="1362"/>
      <c r="AO49" s="1362"/>
      <c r="AP49" s="1362"/>
      <c r="AQ49" s="1362"/>
      <c r="AR49" s="1363"/>
    </row>
    <row r="50" spans="1:44" ht="16.5" customHeight="1" x14ac:dyDescent="0.2">
      <c r="A50" s="1273"/>
      <c r="B50" s="1273"/>
      <c r="C50" s="1273"/>
      <c r="D50" s="1319"/>
      <c r="E50" s="1274"/>
      <c r="F50" s="1274"/>
      <c r="G50" s="1274"/>
      <c r="H50" s="1376" t="s">
        <v>87</v>
      </c>
      <c r="I50" s="1377"/>
      <c r="J50" s="1377"/>
      <c r="K50" s="1377"/>
      <c r="L50" s="1377"/>
      <c r="M50" s="1377"/>
      <c r="N50" s="1377"/>
      <c r="O50" s="1377"/>
      <c r="P50" s="1377"/>
      <c r="Q50" s="1377"/>
      <c r="R50" s="1377"/>
      <c r="S50" s="1377"/>
      <c r="T50" s="1377"/>
      <c r="U50" s="1377"/>
      <c r="V50" s="1377"/>
      <c r="W50" s="1377"/>
      <c r="X50" s="1377"/>
      <c r="Y50" s="1377"/>
      <c r="Z50" s="1377"/>
      <c r="AA50" s="1377"/>
      <c r="AB50" s="1377"/>
      <c r="AC50" s="1377"/>
      <c r="AD50" s="1377"/>
      <c r="AE50" s="1377"/>
      <c r="AF50" s="1377"/>
      <c r="AG50" s="1377"/>
      <c r="AH50" s="1377"/>
      <c r="AI50" s="1377"/>
      <c r="AJ50" s="1377"/>
      <c r="AK50" s="1377"/>
      <c r="AL50" s="1377"/>
      <c r="AM50" s="1377"/>
      <c r="AN50" s="1377"/>
      <c r="AO50" s="1377"/>
      <c r="AP50" s="1377"/>
      <c r="AQ50" s="1377"/>
      <c r="AR50" s="1378"/>
    </row>
    <row r="51" spans="1:44" ht="16.5" customHeight="1" x14ac:dyDescent="0.2">
      <c r="A51" s="1273"/>
      <c r="B51" s="1273"/>
      <c r="C51" s="1273"/>
      <c r="D51" s="1319"/>
      <c r="E51" s="1274"/>
      <c r="F51" s="1274"/>
      <c r="G51" s="1274"/>
      <c r="H51" s="1373" t="s">
        <v>50</v>
      </c>
      <c r="I51" s="1374"/>
      <c r="J51" s="1374"/>
      <c r="K51" s="1374"/>
      <c r="L51" s="1374"/>
      <c r="M51" s="1374"/>
      <c r="N51" s="1374"/>
      <c r="O51" s="1374"/>
      <c r="P51" s="1374"/>
      <c r="Q51" s="1374"/>
      <c r="R51" s="1374"/>
      <c r="S51" s="1374"/>
      <c r="T51" s="1374"/>
      <c r="U51" s="1374"/>
      <c r="V51" s="1374"/>
      <c r="W51" s="1374"/>
      <c r="X51" s="1374"/>
      <c r="Y51" s="1374"/>
      <c r="Z51" s="1374"/>
      <c r="AA51" s="1374"/>
      <c r="AB51" s="1374"/>
      <c r="AC51" s="1374"/>
      <c r="AD51" s="1374"/>
      <c r="AE51" s="1374"/>
      <c r="AF51" s="1374"/>
      <c r="AG51" s="1374"/>
      <c r="AH51" s="1374"/>
      <c r="AI51" s="1374"/>
      <c r="AJ51" s="1374"/>
      <c r="AK51" s="1374"/>
      <c r="AL51" s="1374"/>
      <c r="AM51" s="1374"/>
      <c r="AN51" s="1374"/>
      <c r="AO51" s="1374"/>
      <c r="AP51" s="1374"/>
      <c r="AQ51" s="1374"/>
      <c r="AR51" s="1375"/>
    </row>
    <row r="52" spans="1:44" ht="16.5" customHeight="1" x14ac:dyDescent="0.2">
      <c r="A52" s="1385"/>
      <c r="B52" s="1324"/>
      <c r="C52" s="1324"/>
      <c r="D52" s="1325"/>
      <c r="E52" s="1324"/>
      <c r="F52" s="1324"/>
      <c r="G52" s="1324"/>
      <c r="H52" s="1373" t="s">
        <v>89</v>
      </c>
      <c r="I52" s="1374"/>
      <c r="J52" s="1374"/>
      <c r="K52" s="1374"/>
      <c r="L52" s="1374"/>
      <c r="M52" s="1374"/>
      <c r="N52" s="1374"/>
      <c r="O52" s="1374"/>
      <c r="P52" s="1374"/>
      <c r="Q52" s="1374"/>
      <c r="R52" s="1374"/>
      <c r="S52" s="1374"/>
      <c r="T52" s="1374"/>
      <c r="U52" s="1374"/>
      <c r="V52" s="1374"/>
      <c r="W52" s="1374"/>
      <c r="X52" s="1374"/>
      <c r="Y52" s="1374"/>
      <c r="Z52" s="1374"/>
      <c r="AA52" s="1374"/>
      <c r="AB52" s="1374"/>
      <c r="AC52" s="1374"/>
      <c r="AD52" s="1374"/>
      <c r="AE52" s="1374"/>
      <c r="AF52" s="1374"/>
      <c r="AG52" s="1374"/>
      <c r="AH52" s="1374"/>
      <c r="AI52" s="1374"/>
      <c r="AJ52" s="1374"/>
      <c r="AK52" s="1374"/>
      <c r="AL52" s="1374"/>
      <c r="AM52" s="1374"/>
      <c r="AN52" s="1374"/>
      <c r="AO52" s="1374"/>
      <c r="AP52" s="1374"/>
      <c r="AQ52" s="1374"/>
      <c r="AR52" s="1375"/>
    </row>
    <row r="53" spans="1:44" ht="16.5" customHeight="1" x14ac:dyDescent="0.2">
      <c r="A53" s="1273"/>
      <c r="B53" s="1273"/>
      <c r="C53" s="1273"/>
      <c r="D53" s="1319"/>
      <c r="E53" s="1274"/>
      <c r="F53" s="1274"/>
      <c r="G53" s="1274"/>
      <c r="H53" s="1373" t="s">
        <v>108</v>
      </c>
      <c r="I53" s="1374"/>
      <c r="J53" s="1374"/>
      <c r="K53" s="1374"/>
      <c r="L53" s="1374"/>
      <c r="M53" s="1374"/>
      <c r="N53" s="1374"/>
      <c r="O53" s="1374"/>
      <c r="P53" s="1374"/>
      <c r="Q53" s="1374"/>
      <c r="R53" s="1374"/>
      <c r="S53" s="1374"/>
      <c r="T53" s="1374"/>
      <c r="U53" s="1374"/>
      <c r="V53" s="1374"/>
      <c r="W53" s="1374"/>
      <c r="X53" s="1374"/>
      <c r="Y53" s="1374"/>
      <c r="Z53" s="1374"/>
      <c r="AA53" s="1374"/>
      <c r="AB53" s="1374"/>
      <c r="AC53" s="1374"/>
      <c r="AD53" s="1374"/>
      <c r="AE53" s="1374"/>
      <c r="AF53" s="1374"/>
      <c r="AG53" s="1374"/>
      <c r="AH53" s="1374"/>
      <c r="AI53" s="1374"/>
      <c r="AJ53" s="1374"/>
      <c r="AK53" s="1374"/>
      <c r="AL53" s="1374"/>
      <c r="AM53" s="1374"/>
      <c r="AN53" s="1374"/>
      <c r="AO53" s="1374"/>
      <c r="AP53" s="1374"/>
      <c r="AQ53" s="1374"/>
      <c r="AR53" s="1375"/>
    </row>
    <row r="54" spans="1:44" ht="16.5" customHeight="1" x14ac:dyDescent="0.2">
      <c r="A54" s="1273"/>
      <c r="B54" s="1273"/>
      <c r="C54" s="1273"/>
      <c r="D54" s="1319"/>
      <c r="E54" s="1274"/>
      <c r="F54" s="1274"/>
      <c r="G54" s="1274"/>
      <c r="H54" s="75" t="s">
        <v>99</v>
      </c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6"/>
    </row>
    <row r="55" spans="1:44" ht="16.5" customHeight="1" x14ac:dyDescent="0.2">
      <c r="A55" s="1273"/>
      <c r="B55" s="1273"/>
      <c r="C55" s="1273"/>
      <c r="D55" s="1319"/>
      <c r="E55" s="1274"/>
      <c r="F55" s="1274"/>
      <c r="G55" s="1274"/>
      <c r="H55" s="1380" t="s">
        <v>100</v>
      </c>
      <c r="I55" s="1381"/>
      <c r="J55" s="1381"/>
      <c r="K55" s="1381"/>
      <c r="L55" s="1381"/>
      <c r="M55" s="1381"/>
      <c r="N55" s="1381"/>
      <c r="O55" s="1381"/>
      <c r="P55" s="1381"/>
      <c r="Q55" s="1381"/>
      <c r="R55" s="1381"/>
      <c r="S55" s="1381"/>
      <c r="T55" s="1381"/>
      <c r="U55" s="1381"/>
      <c r="V55" s="1381"/>
      <c r="W55" s="1381"/>
      <c r="X55" s="1381"/>
      <c r="Y55" s="1381"/>
      <c r="Z55" s="1381"/>
      <c r="AA55" s="1381"/>
      <c r="AB55" s="1381"/>
      <c r="AC55" s="1381"/>
      <c r="AD55" s="1381"/>
      <c r="AE55" s="1381"/>
      <c r="AF55" s="1381"/>
      <c r="AG55" s="1381"/>
      <c r="AH55" s="1381"/>
      <c r="AI55" s="1381"/>
      <c r="AJ55" s="1381"/>
      <c r="AK55" s="1381"/>
      <c r="AL55" s="1381"/>
      <c r="AM55" s="1381"/>
      <c r="AN55" s="1381"/>
      <c r="AO55" s="1381"/>
      <c r="AP55" s="1381"/>
      <c r="AQ55" s="1381"/>
      <c r="AR55" s="1382"/>
    </row>
    <row r="56" spans="1:44" ht="16.5" customHeight="1" x14ac:dyDescent="0.2">
      <c r="A56" s="1273"/>
      <c r="B56" s="1273"/>
      <c r="C56" s="1273"/>
      <c r="D56" s="1319"/>
      <c r="E56" s="1274"/>
      <c r="F56" s="1274"/>
      <c r="G56" s="1274"/>
      <c r="H56" s="1361" t="s">
        <v>82</v>
      </c>
      <c r="I56" s="1362"/>
      <c r="J56" s="1362"/>
      <c r="K56" s="1362"/>
      <c r="L56" s="1362"/>
      <c r="M56" s="1362"/>
      <c r="N56" s="1362"/>
      <c r="O56" s="1362"/>
      <c r="P56" s="1362"/>
      <c r="Q56" s="1362"/>
      <c r="R56" s="1362"/>
      <c r="S56" s="1362"/>
      <c r="T56" s="1362"/>
      <c r="U56" s="1362"/>
      <c r="V56" s="1362"/>
      <c r="W56" s="1362"/>
      <c r="X56" s="1362"/>
      <c r="Y56" s="1362"/>
      <c r="Z56" s="1362"/>
      <c r="AA56" s="1362"/>
      <c r="AB56" s="1362"/>
      <c r="AC56" s="1362"/>
      <c r="AD56" s="1362"/>
      <c r="AE56" s="1362"/>
      <c r="AF56" s="1362"/>
      <c r="AG56" s="1362"/>
      <c r="AH56" s="1362"/>
      <c r="AI56" s="1362"/>
      <c r="AJ56" s="1362"/>
      <c r="AK56" s="1362"/>
      <c r="AL56" s="1362"/>
      <c r="AM56" s="1362"/>
      <c r="AN56" s="1362"/>
      <c r="AO56" s="1362"/>
      <c r="AP56" s="1362"/>
      <c r="AQ56" s="1362"/>
      <c r="AR56" s="1363"/>
    </row>
    <row r="57" spans="1:44" ht="16.5" customHeight="1" x14ac:dyDescent="0.2">
      <c r="A57" s="1273"/>
      <c r="B57" s="1273"/>
      <c r="C57" s="1273"/>
      <c r="D57" s="1319"/>
      <c r="E57" s="1274"/>
      <c r="F57" s="1274"/>
      <c r="G57" s="1274"/>
      <c r="H57" s="1361" t="s">
        <v>83</v>
      </c>
      <c r="I57" s="1362"/>
      <c r="J57" s="1362"/>
      <c r="K57" s="1362"/>
      <c r="L57" s="1362"/>
      <c r="M57" s="1362"/>
      <c r="N57" s="1362"/>
      <c r="O57" s="1362"/>
      <c r="P57" s="1362"/>
      <c r="Q57" s="1362"/>
      <c r="R57" s="1362"/>
      <c r="S57" s="1362"/>
      <c r="T57" s="1362"/>
      <c r="U57" s="1362"/>
      <c r="V57" s="1362"/>
      <c r="W57" s="1362"/>
      <c r="X57" s="1362"/>
      <c r="Y57" s="1362"/>
      <c r="Z57" s="1362"/>
      <c r="AA57" s="1362"/>
      <c r="AB57" s="1362"/>
      <c r="AC57" s="1362"/>
      <c r="AD57" s="1362"/>
      <c r="AE57" s="1362"/>
      <c r="AF57" s="1362"/>
      <c r="AG57" s="1362"/>
      <c r="AH57" s="1362"/>
      <c r="AI57" s="1362"/>
      <c r="AJ57" s="1362"/>
      <c r="AK57" s="1362"/>
      <c r="AL57" s="1362"/>
      <c r="AM57" s="1362"/>
      <c r="AN57" s="1362"/>
      <c r="AO57" s="1362"/>
      <c r="AP57" s="1362"/>
      <c r="AQ57" s="1362"/>
      <c r="AR57" s="1363"/>
    </row>
    <row r="58" spans="1:44" ht="16.5" customHeight="1" x14ac:dyDescent="0.2">
      <c r="A58" s="1273"/>
      <c r="B58" s="1273"/>
      <c r="C58" s="1273"/>
      <c r="D58" s="1319"/>
      <c r="E58" s="1274"/>
      <c r="F58" s="1274"/>
      <c r="G58" s="1274"/>
      <c r="H58" s="1373" t="s">
        <v>84</v>
      </c>
      <c r="I58" s="1374"/>
      <c r="J58" s="1374"/>
      <c r="K58" s="1374"/>
      <c r="L58" s="1374"/>
      <c r="M58" s="1374"/>
      <c r="N58" s="1374"/>
      <c r="O58" s="1374"/>
      <c r="P58" s="1374"/>
      <c r="Q58" s="1374"/>
      <c r="R58" s="1374"/>
      <c r="S58" s="1374"/>
      <c r="T58" s="1374"/>
      <c r="U58" s="1374"/>
      <c r="V58" s="1374"/>
      <c r="W58" s="1374"/>
      <c r="X58" s="1374"/>
      <c r="Y58" s="1374"/>
      <c r="Z58" s="1374"/>
      <c r="AA58" s="1374"/>
      <c r="AB58" s="1374"/>
      <c r="AC58" s="1374"/>
      <c r="AD58" s="1374"/>
      <c r="AE58" s="1374"/>
      <c r="AF58" s="1374"/>
      <c r="AG58" s="1374"/>
      <c r="AH58" s="1374"/>
      <c r="AI58" s="1374"/>
      <c r="AJ58" s="1374"/>
      <c r="AK58" s="1374"/>
      <c r="AL58" s="1374"/>
      <c r="AM58" s="1374"/>
      <c r="AN58" s="1374"/>
      <c r="AO58" s="1374"/>
      <c r="AP58" s="1374"/>
      <c r="AQ58" s="1374"/>
      <c r="AR58" s="1375"/>
    </row>
    <row r="59" spans="1:44" ht="16.5" customHeight="1" x14ac:dyDescent="0.2">
      <c r="A59" s="1273"/>
      <c r="B59" s="1273"/>
      <c r="C59" s="1273"/>
      <c r="D59" s="1319"/>
      <c r="E59" s="1274"/>
      <c r="F59" s="1274"/>
      <c r="G59" s="1274"/>
      <c r="H59" s="1361" t="s">
        <v>85</v>
      </c>
      <c r="I59" s="1362"/>
      <c r="J59" s="1362"/>
      <c r="K59" s="1362"/>
      <c r="L59" s="1362"/>
      <c r="M59" s="1362"/>
      <c r="N59" s="1362"/>
      <c r="O59" s="1362"/>
      <c r="P59" s="1362"/>
      <c r="Q59" s="1362"/>
      <c r="R59" s="1362"/>
      <c r="S59" s="1362"/>
      <c r="T59" s="1362"/>
      <c r="U59" s="1362"/>
      <c r="V59" s="1362"/>
      <c r="W59" s="1362"/>
      <c r="X59" s="1362"/>
      <c r="Y59" s="1362"/>
      <c r="Z59" s="1362"/>
      <c r="AA59" s="1362"/>
      <c r="AB59" s="1362"/>
      <c r="AC59" s="1362"/>
      <c r="AD59" s="1362"/>
      <c r="AE59" s="1362"/>
      <c r="AF59" s="1362"/>
      <c r="AG59" s="1362"/>
      <c r="AH59" s="1362"/>
      <c r="AI59" s="1362"/>
      <c r="AJ59" s="1362"/>
      <c r="AK59" s="1362"/>
      <c r="AL59" s="1362"/>
      <c r="AM59" s="1362"/>
      <c r="AN59" s="1362"/>
      <c r="AO59" s="1362"/>
      <c r="AP59" s="1362"/>
      <c r="AQ59" s="1362"/>
      <c r="AR59" s="1363"/>
    </row>
    <row r="60" spans="1:44" ht="16.5" customHeight="1" x14ac:dyDescent="0.2">
      <c r="A60" s="1273"/>
      <c r="B60" s="1273"/>
      <c r="C60" s="1273"/>
      <c r="D60" s="1319"/>
      <c r="E60" s="1274"/>
      <c r="F60" s="1274"/>
      <c r="G60" s="1274"/>
      <c r="H60" s="1361" t="s">
        <v>86</v>
      </c>
      <c r="I60" s="1362"/>
      <c r="J60" s="1362"/>
      <c r="K60" s="1362"/>
      <c r="L60" s="1362"/>
      <c r="M60" s="1362"/>
      <c r="N60" s="1362"/>
      <c r="O60" s="1362"/>
      <c r="P60" s="1362"/>
      <c r="Q60" s="1362"/>
      <c r="R60" s="1362"/>
      <c r="S60" s="1362"/>
      <c r="T60" s="1362"/>
      <c r="U60" s="1362"/>
      <c r="V60" s="1362"/>
      <c r="W60" s="1362"/>
      <c r="X60" s="1362"/>
      <c r="Y60" s="1362"/>
      <c r="Z60" s="1362"/>
      <c r="AA60" s="1362"/>
      <c r="AB60" s="1362"/>
      <c r="AC60" s="1362"/>
      <c r="AD60" s="1362"/>
      <c r="AE60" s="1362"/>
      <c r="AF60" s="1362"/>
      <c r="AG60" s="1362"/>
      <c r="AH60" s="1362"/>
      <c r="AI60" s="1362"/>
      <c r="AJ60" s="1362"/>
      <c r="AK60" s="1362"/>
      <c r="AL60" s="1362"/>
      <c r="AM60" s="1362"/>
      <c r="AN60" s="1362"/>
      <c r="AO60" s="1362"/>
      <c r="AP60" s="1362"/>
      <c r="AQ60" s="1362"/>
      <c r="AR60" s="1363"/>
    </row>
    <row r="61" spans="1:44" ht="16.5" customHeight="1" x14ac:dyDescent="0.2">
      <c r="A61" s="1273"/>
      <c r="B61" s="1273"/>
      <c r="C61" s="1273"/>
      <c r="D61" s="1319"/>
      <c r="E61" s="1274"/>
      <c r="F61" s="1274"/>
      <c r="G61" s="1274"/>
      <c r="H61" s="1379" t="s">
        <v>88</v>
      </c>
      <c r="I61" s="1362"/>
      <c r="J61" s="1362"/>
      <c r="K61" s="1362"/>
      <c r="L61" s="1362"/>
      <c r="M61" s="1362"/>
      <c r="N61" s="1362"/>
      <c r="O61" s="1362"/>
      <c r="P61" s="1362"/>
      <c r="Q61" s="1362"/>
      <c r="R61" s="1362"/>
      <c r="S61" s="1362"/>
      <c r="T61" s="1362"/>
      <c r="U61" s="1362"/>
      <c r="V61" s="1362"/>
      <c r="W61" s="1362"/>
      <c r="X61" s="1362"/>
      <c r="Y61" s="1362"/>
      <c r="Z61" s="1362"/>
      <c r="AA61" s="1362"/>
      <c r="AB61" s="1362"/>
      <c r="AC61" s="1362"/>
      <c r="AD61" s="1362"/>
      <c r="AE61" s="1362"/>
      <c r="AF61" s="1362"/>
      <c r="AG61" s="1362"/>
      <c r="AH61" s="1362"/>
      <c r="AI61" s="1362"/>
      <c r="AJ61" s="1362"/>
      <c r="AK61" s="1362"/>
      <c r="AL61" s="1362"/>
      <c r="AM61" s="1362"/>
      <c r="AN61" s="1362"/>
      <c r="AO61" s="1362"/>
      <c r="AP61" s="1362"/>
      <c r="AQ61" s="1362"/>
      <c r="AR61" s="1363"/>
    </row>
    <row r="62" spans="1:44" ht="16.5" customHeight="1" x14ac:dyDescent="0.2">
      <c r="A62" s="1273"/>
      <c r="B62" s="1273"/>
      <c r="C62" s="1273"/>
      <c r="D62" s="1319"/>
      <c r="E62" s="1274"/>
      <c r="F62" s="1274"/>
      <c r="G62" s="1274"/>
      <c r="H62" s="1376" t="s">
        <v>87</v>
      </c>
      <c r="I62" s="1377"/>
      <c r="J62" s="1377"/>
      <c r="K62" s="1377"/>
      <c r="L62" s="1377"/>
      <c r="M62" s="1377"/>
      <c r="N62" s="1377"/>
      <c r="O62" s="1377"/>
      <c r="P62" s="1377"/>
      <c r="Q62" s="1377"/>
      <c r="R62" s="1377"/>
      <c r="S62" s="1377"/>
      <c r="T62" s="1377"/>
      <c r="U62" s="1377"/>
      <c r="V62" s="1377"/>
      <c r="W62" s="1377"/>
      <c r="X62" s="1377"/>
      <c r="Y62" s="1377"/>
      <c r="Z62" s="1377"/>
      <c r="AA62" s="1377"/>
      <c r="AB62" s="1377"/>
      <c r="AC62" s="1377"/>
      <c r="AD62" s="1377"/>
      <c r="AE62" s="1377"/>
      <c r="AF62" s="1377"/>
      <c r="AG62" s="1377"/>
      <c r="AH62" s="1377"/>
      <c r="AI62" s="1377"/>
      <c r="AJ62" s="1377"/>
      <c r="AK62" s="1377"/>
      <c r="AL62" s="1377"/>
      <c r="AM62" s="1377"/>
      <c r="AN62" s="1377"/>
      <c r="AO62" s="1377"/>
      <c r="AP62" s="1377"/>
      <c r="AQ62" s="1377"/>
      <c r="AR62" s="1378"/>
    </row>
    <row r="63" spans="1:44" ht="16.5" customHeight="1" x14ac:dyDescent="0.2">
      <c r="A63" s="1273"/>
      <c r="B63" s="1273"/>
      <c r="C63" s="1273"/>
      <c r="D63" s="1319"/>
      <c r="E63" s="1274"/>
      <c r="F63" s="1274"/>
      <c r="G63" s="1274"/>
      <c r="H63" s="1386" t="s">
        <v>98</v>
      </c>
      <c r="I63" s="1374"/>
      <c r="J63" s="1374"/>
      <c r="K63" s="1374"/>
      <c r="L63" s="1374"/>
      <c r="M63" s="1374"/>
      <c r="N63" s="1374"/>
      <c r="O63" s="1374"/>
      <c r="P63" s="1374"/>
      <c r="Q63" s="1374"/>
      <c r="R63" s="1374"/>
      <c r="S63" s="1374"/>
      <c r="T63" s="1374"/>
      <c r="U63" s="1374"/>
      <c r="V63" s="1374"/>
      <c r="W63" s="1374"/>
      <c r="X63" s="1374"/>
      <c r="Y63" s="1374"/>
      <c r="Z63" s="1374"/>
      <c r="AA63" s="1374"/>
      <c r="AB63" s="1374"/>
      <c r="AC63" s="1374"/>
      <c r="AD63" s="1374"/>
      <c r="AE63" s="1374"/>
      <c r="AF63" s="1374"/>
      <c r="AG63" s="1374"/>
      <c r="AH63" s="1374"/>
      <c r="AI63" s="1374"/>
      <c r="AJ63" s="1374"/>
      <c r="AK63" s="1374"/>
      <c r="AL63" s="1374"/>
      <c r="AM63" s="1374"/>
      <c r="AN63" s="1374"/>
      <c r="AO63" s="1374"/>
      <c r="AP63" s="1374"/>
      <c r="AQ63" s="1374"/>
      <c r="AR63" s="1375"/>
    </row>
    <row r="64" spans="1:44" ht="16.5" customHeight="1" x14ac:dyDescent="0.2">
      <c r="A64" s="1273"/>
      <c r="B64" s="1273"/>
      <c r="C64" s="1273"/>
      <c r="D64" s="1319"/>
      <c r="E64" s="1274"/>
      <c r="F64" s="1274"/>
      <c r="G64" s="1274"/>
      <c r="H64" s="75" t="s">
        <v>101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6"/>
    </row>
    <row r="65" spans="1:44" ht="16.5" customHeight="1" x14ac:dyDescent="0.2">
      <c r="A65" s="1273"/>
      <c r="B65" s="1273"/>
      <c r="C65" s="1273"/>
      <c r="D65" s="1319"/>
      <c r="E65" s="1274"/>
      <c r="F65" s="1274"/>
      <c r="G65" s="1274"/>
      <c r="H65" s="1380" t="s">
        <v>102</v>
      </c>
      <c r="I65" s="1381"/>
      <c r="J65" s="1381"/>
      <c r="K65" s="1381"/>
      <c r="L65" s="1381"/>
      <c r="M65" s="1381"/>
      <c r="N65" s="1381"/>
      <c r="O65" s="1381"/>
      <c r="P65" s="1381"/>
      <c r="Q65" s="1381"/>
      <c r="R65" s="1381"/>
      <c r="S65" s="1381"/>
      <c r="T65" s="1381"/>
      <c r="U65" s="1381"/>
      <c r="V65" s="1381"/>
      <c r="W65" s="1381"/>
      <c r="X65" s="1381"/>
      <c r="Y65" s="1381"/>
      <c r="Z65" s="1381"/>
      <c r="AA65" s="1381"/>
      <c r="AB65" s="1381"/>
      <c r="AC65" s="1381"/>
      <c r="AD65" s="1381"/>
      <c r="AE65" s="1381"/>
      <c r="AF65" s="1381"/>
      <c r="AG65" s="1381"/>
      <c r="AH65" s="1381"/>
      <c r="AI65" s="1381"/>
      <c r="AJ65" s="1381"/>
      <c r="AK65" s="1381"/>
      <c r="AL65" s="1381"/>
      <c r="AM65" s="1381"/>
      <c r="AN65" s="1381"/>
      <c r="AO65" s="1381"/>
      <c r="AP65" s="1381"/>
      <c r="AQ65" s="1381"/>
      <c r="AR65" s="1382"/>
    </row>
    <row r="66" spans="1:44" ht="16.5" customHeight="1" x14ac:dyDescent="0.2">
      <c r="A66" s="1273"/>
      <c r="B66" s="1273"/>
      <c r="C66" s="1273"/>
      <c r="D66" s="1319"/>
      <c r="E66" s="1274"/>
      <c r="F66" s="1274"/>
      <c r="G66" s="1274"/>
      <c r="H66" s="1361" t="s">
        <v>82</v>
      </c>
      <c r="I66" s="1362"/>
      <c r="J66" s="1362"/>
      <c r="K66" s="1362"/>
      <c r="L66" s="1362"/>
      <c r="M66" s="1362"/>
      <c r="N66" s="1362"/>
      <c r="O66" s="1362"/>
      <c r="P66" s="1362"/>
      <c r="Q66" s="1362"/>
      <c r="R66" s="1362"/>
      <c r="S66" s="1362"/>
      <c r="T66" s="1362"/>
      <c r="U66" s="1362"/>
      <c r="V66" s="1362"/>
      <c r="W66" s="1362"/>
      <c r="X66" s="1362"/>
      <c r="Y66" s="1362"/>
      <c r="Z66" s="1362"/>
      <c r="AA66" s="1362"/>
      <c r="AB66" s="1362"/>
      <c r="AC66" s="1362"/>
      <c r="AD66" s="1362"/>
      <c r="AE66" s="1362"/>
      <c r="AF66" s="1362"/>
      <c r="AG66" s="1362"/>
      <c r="AH66" s="1362"/>
      <c r="AI66" s="1362"/>
      <c r="AJ66" s="1362"/>
      <c r="AK66" s="1362"/>
      <c r="AL66" s="1362"/>
      <c r="AM66" s="1362"/>
      <c r="AN66" s="1362"/>
      <c r="AO66" s="1362"/>
      <c r="AP66" s="1362"/>
      <c r="AQ66" s="1362"/>
      <c r="AR66" s="1363"/>
    </row>
    <row r="67" spans="1:44" ht="16.5" customHeight="1" x14ac:dyDescent="0.2">
      <c r="A67" s="1273"/>
      <c r="B67" s="1273"/>
      <c r="C67" s="1273"/>
      <c r="D67" s="1319"/>
      <c r="E67" s="1274"/>
      <c r="F67" s="1274"/>
      <c r="G67" s="1274"/>
      <c r="H67" s="1373" t="s">
        <v>84</v>
      </c>
      <c r="I67" s="1374"/>
      <c r="J67" s="1374"/>
      <c r="K67" s="1374"/>
      <c r="L67" s="1374"/>
      <c r="M67" s="1374"/>
      <c r="N67" s="1374"/>
      <c r="O67" s="1374"/>
      <c r="P67" s="1374"/>
      <c r="Q67" s="1374"/>
      <c r="R67" s="1374"/>
      <c r="S67" s="1374"/>
      <c r="T67" s="1374"/>
      <c r="U67" s="1374"/>
      <c r="V67" s="1374"/>
      <c r="W67" s="1374"/>
      <c r="X67" s="1374"/>
      <c r="Y67" s="1374"/>
      <c r="Z67" s="1374"/>
      <c r="AA67" s="1374"/>
      <c r="AB67" s="1374"/>
      <c r="AC67" s="1374"/>
      <c r="AD67" s="1374"/>
      <c r="AE67" s="1374"/>
      <c r="AF67" s="1374"/>
      <c r="AG67" s="1374"/>
      <c r="AH67" s="1374"/>
      <c r="AI67" s="1374"/>
      <c r="AJ67" s="1374"/>
      <c r="AK67" s="1374"/>
      <c r="AL67" s="1374"/>
      <c r="AM67" s="1374"/>
      <c r="AN67" s="1374"/>
      <c r="AO67" s="1374"/>
      <c r="AP67" s="1374"/>
      <c r="AQ67" s="1374"/>
      <c r="AR67" s="1375"/>
    </row>
    <row r="68" spans="1:44" ht="16.5" customHeight="1" x14ac:dyDescent="0.2">
      <c r="A68" s="1273"/>
      <c r="B68" s="1273"/>
      <c r="C68" s="1273"/>
      <c r="D68" s="1319"/>
      <c r="E68" s="1274"/>
      <c r="F68" s="1274"/>
      <c r="G68" s="1274"/>
      <c r="H68" s="1361" t="s">
        <v>85</v>
      </c>
      <c r="I68" s="1362"/>
      <c r="J68" s="1362"/>
      <c r="K68" s="1362"/>
      <c r="L68" s="1362"/>
      <c r="M68" s="1362"/>
      <c r="N68" s="1362"/>
      <c r="O68" s="1362"/>
      <c r="P68" s="1362"/>
      <c r="Q68" s="1362"/>
      <c r="R68" s="1362"/>
      <c r="S68" s="1362"/>
      <c r="T68" s="1362"/>
      <c r="U68" s="1362"/>
      <c r="V68" s="1362"/>
      <c r="W68" s="1362"/>
      <c r="X68" s="1362"/>
      <c r="Y68" s="1362"/>
      <c r="Z68" s="1362"/>
      <c r="AA68" s="1362"/>
      <c r="AB68" s="1362"/>
      <c r="AC68" s="1362"/>
      <c r="AD68" s="1362"/>
      <c r="AE68" s="1362"/>
      <c r="AF68" s="1362"/>
      <c r="AG68" s="1362"/>
      <c r="AH68" s="1362"/>
      <c r="AI68" s="1362"/>
      <c r="AJ68" s="1362"/>
      <c r="AK68" s="1362"/>
      <c r="AL68" s="1362"/>
      <c r="AM68" s="1362"/>
      <c r="AN68" s="1362"/>
      <c r="AO68" s="1362"/>
      <c r="AP68" s="1362"/>
      <c r="AQ68" s="1362"/>
      <c r="AR68" s="1363"/>
    </row>
    <row r="69" spans="1:44" ht="15.75" x14ac:dyDescent="0.2">
      <c r="A69" s="141"/>
      <c r="B69" s="141"/>
      <c r="C69" s="141"/>
      <c r="D69" s="194"/>
      <c r="E69" s="28"/>
      <c r="F69" s="28"/>
      <c r="G69" s="28"/>
      <c r="H69" s="1379" t="s">
        <v>88</v>
      </c>
      <c r="I69" s="1362"/>
      <c r="J69" s="1362"/>
      <c r="K69" s="1362"/>
      <c r="L69" s="1362"/>
      <c r="M69" s="1362"/>
      <c r="N69" s="1362"/>
      <c r="O69" s="1362"/>
      <c r="P69" s="1362"/>
      <c r="Q69" s="1362"/>
      <c r="R69" s="1362"/>
      <c r="S69" s="1362"/>
      <c r="T69" s="1362"/>
      <c r="U69" s="1362"/>
      <c r="V69" s="1362"/>
      <c r="W69" s="1362"/>
      <c r="X69" s="1362"/>
      <c r="Y69" s="1362"/>
      <c r="Z69" s="1362"/>
      <c r="AA69" s="1362"/>
      <c r="AB69" s="1362"/>
      <c r="AC69" s="1362"/>
      <c r="AD69" s="1362"/>
      <c r="AE69" s="1362"/>
      <c r="AF69" s="1362"/>
      <c r="AG69" s="1362"/>
      <c r="AH69" s="1362"/>
      <c r="AI69" s="1362"/>
      <c r="AJ69" s="1362"/>
      <c r="AK69" s="1362"/>
      <c r="AL69" s="1362"/>
      <c r="AM69" s="1362"/>
      <c r="AN69" s="1362"/>
      <c r="AO69" s="1362"/>
      <c r="AP69" s="1362"/>
      <c r="AQ69" s="1362"/>
      <c r="AR69" s="1363"/>
    </row>
    <row r="70" spans="1:44" ht="15.75" x14ac:dyDescent="0.2">
      <c r="A70" s="141"/>
      <c r="B70" s="141"/>
      <c r="C70" s="141"/>
      <c r="D70" s="194"/>
      <c r="E70" s="28"/>
      <c r="F70" s="28"/>
      <c r="G70" s="28"/>
      <c r="H70" s="1376" t="s">
        <v>87</v>
      </c>
      <c r="I70" s="1377"/>
      <c r="J70" s="1377"/>
      <c r="K70" s="1377"/>
      <c r="L70" s="1377"/>
      <c r="M70" s="1377"/>
      <c r="N70" s="1377"/>
      <c r="O70" s="1377"/>
      <c r="P70" s="1377"/>
      <c r="Q70" s="1377"/>
      <c r="R70" s="1377"/>
      <c r="S70" s="1377"/>
      <c r="T70" s="1377"/>
      <c r="U70" s="1377"/>
      <c r="V70" s="1377"/>
      <c r="W70" s="1377"/>
      <c r="X70" s="1377"/>
      <c r="Y70" s="1377"/>
      <c r="Z70" s="1377"/>
      <c r="AA70" s="1377"/>
      <c r="AB70" s="1377"/>
      <c r="AC70" s="1377"/>
      <c r="AD70" s="1377"/>
      <c r="AE70" s="1377"/>
      <c r="AF70" s="1377"/>
      <c r="AG70" s="1377"/>
      <c r="AH70" s="1377"/>
      <c r="AI70" s="1377"/>
      <c r="AJ70" s="1377"/>
      <c r="AK70" s="1377"/>
      <c r="AL70" s="1377"/>
      <c r="AM70" s="1377"/>
      <c r="AN70" s="1377"/>
      <c r="AO70" s="1377"/>
      <c r="AP70" s="1377"/>
      <c r="AQ70" s="1377"/>
      <c r="AR70" s="1378"/>
    </row>
    <row r="71" spans="1:44" ht="15.75" x14ac:dyDescent="0.2">
      <c r="A71" s="141"/>
      <c r="B71" s="141"/>
      <c r="C71" s="141"/>
      <c r="D71" s="194"/>
      <c r="E71" s="28"/>
      <c r="F71" s="28"/>
      <c r="G71" s="28"/>
      <c r="H71" s="1386" t="s">
        <v>98</v>
      </c>
      <c r="I71" s="1374"/>
      <c r="J71" s="1374"/>
      <c r="K71" s="1374"/>
      <c r="L71" s="1374"/>
      <c r="M71" s="1374"/>
      <c r="N71" s="1374"/>
      <c r="O71" s="1374"/>
      <c r="P71" s="1374"/>
      <c r="Q71" s="1374"/>
      <c r="R71" s="1374"/>
      <c r="S71" s="1374"/>
      <c r="T71" s="1374"/>
      <c r="U71" s="1374"/>
      <c r="V71" s="1374"/>
      <c r="W71" s="1374"/>
      <c r="X71" s="1374"/>
      <c r="Y71" s="1374"/>
      <c r="Z71" s="1374"/>
      <c r="AA71" s="1374"/>
      <c r="AB71" s="1374"/>
      <c r="AC71" s="1374"/>
      <c r="AD71" s="1374"/>
      <c r="AE71" s="1374"/>
      <c r="AF71" s="1374"/>
      <c r="AG71" s="1374"/>
      <c r="AH71" s="1374"/>
      <c r="AI71" s="1374"/>
      <c r="AJ71" s="1374"/>
      <c r="AK71" s="1374"/>
      <c r="AL71" s="1374"/>
      <c r="AM71" s="1374"/>
      <c r="AN71" s="1374"/>
      <c r="AO71" s="1374"/>
      <c r="AP71" s="1374"/>
      <c r="AQ71" s="1374"/>
      <c r="AR71" s="1375"/>
    </row>
    <row r="72" spans="1:44" ht="15.75" x14ac:dyDescent="0.2">
      <c r="A72" s="141"/>
      <c r="B72" s="141"/>
      <c r="C72" s="141"/>
      <c r="D72" s="194"/>
      <c r="E72" s="28"/>
      <c r="F72" s="28"/>
      <c r="G72" s="28"/>
      <c r="H72" s="1373" t="s">
        <v>50</v>
      </c>
      <c r="I72" s="1374"/>
      <c r="J72" s="1374"/>
      <c r="K72" s="1374"/>
      <c r="L72" s="1374"/>
      <c r="M72" s="1374"/>
      <c r="N72" s="1374"/>
      <c r="O72" s="1374"/>
      <c r="P72" s="1374"/>
      <c r="Q72" s="1374"/>
      <c r="R72" s="1374"/>
      <c r="S72" s="1374"/>
      <c r="T72" s="1374"/>
      <c r="U72" s="1374"/>
      <c r="V72" s="1374"/>
      <c r="W72" s="1374"/>
      <c r="X72" s="1374"/>
      <c r="Y72" s="1374"/>
      <c r="Z72" s="1374"/>
      <c r="AA72" s="1374"/>
      <c r="AB72" s="1374"/>
      <c r="AC72" s="1374"/>
      <c r="AD72" s="1374"/>
      <c r="AE72" s="1374"/>
      <c r="AF72" s="1374"/>
      <c r="AG72" s="1374"/>
      <c r="AH72" s="1374"/>
      <c r="AI72" s="1374"/>
      <c r="AJ72" s="1374"/>
      <c r="AK72" s="1374"/>
      <c r="AL72" s="1374"/>
      <c r="AM72" s="1374"/>
      <c r="AN72" s="1374"/>
      <c r="AO72" s="1374"/>
      <c r="AP72" s="1374"/>
      <c r="AQ72" s="1374"/>
      <c r="AR72" s="1375"/>
    </row>
    <row r="73" spans="1:44" ht="15.75" x14ac:dyDescent="0.2">
      <c r="A73" s="141"/>
      <c r="B73" s="141"/>
      <c r="C73" s="141"/>
      <c r="D73" s="194"/>
      <c r="E73" s="28"/>
      <c r="F73" s="28"/>
      <c r="G73" s="28"/>
      <c r="H73" s="1373" t="s">
        <v>89</v>
      </c>
      <c r="I73" s="1374"/>
      <c r="J73" s="1374"/>
      <c r="K73" s="1374"/>
      <c r="L73" s="1374"/>
      <c r="M73" s="1374"/>
      <c r="N73" s="1374"/>
      <c r="O73" s="1374"/>
      <c r="P73" s="1374"/>
      <c r="Q73" s="1374"/>
      <c r="R73" s="1374"/>
      <c r="S73" s="1374"/>
      <c r="T73" s="1374"/>
      <c r="U73" s="1374"/>
      <c r="V73" s="1374"/>
      <c r="W73" s="1374"/>
      <c r="X73" s="1374"/>
      <c r="Y73" s="1374"/>
      <c r="Z73" s="1374"/>
      <c r="AA73" s="1374"/>
      <c r="AB73" s="1374"/>
      <c r="AC73" s="1374"/>
      <c r="AD73" s="1374"/>
      <c r="AE73" s="1374"/>
      <c r="AF73" s="1374"/>
      <c r="AG73" s="1374"/>
      <c r="AH73" s="1374"/>
      <c r="AI73" s="1374"/>
      <c r="AJ73" s="1374"/>
      <c r="AK73" s="1374"/>
      <c r="AL73" s="1374"/>
      <c r="AM73" s="1374"/>
      <c r="AN73" s="1374"/>
      <c r="AO73" s="1374"/>
      <c r="AP73" s="1374"/>
      <c r="AQ73" s="1374"/>
      <c r="AR73" s="1375"/>
    </row>
    <row r="74" spans="1:44" ht="15.75" x14ac:dyDescent="0.2">
      <c r="A74" s="141"/>
      <c r="B74" s="141"/>
      <c r="C74" s="141"/>
      <c r="D74" s="194"/>
      <c r="E74" s="28"/>
      <c r="F74" s="28"/>
      <c r="G74" s="28"/>
      <c r="H74" s="75" t="s">
        <v>103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60"/>
    </row>
    <row r="75" spans="1:44" ht="14.25" x14ac:dyDescent="0.2">
      <c r="A75" s="141"/>
      <c r="B75" s="141"/>
      <c r="C75" s="141"/>
      <c r="D75" s="194"/>
      <c r="E75" s="28"/>
      <c r="F75" s="28"/>
      <c r="G75" s="28"/>
      <c r="H75" s="194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138"/>
    </row>
    <row r="76" spans="1:44" ht="14.25" x14ac:dyDescent="0.2">
      <c r="A76" s="141"/>
      <c r="B76" s="141"/>
      <c r="C76" s="141"/>
      <c r="D76" s="194"/>
      <c r="E76" s="28"/>
      <c r="F76" s="28"/>
      <c r="G76" s="28"/>
      <c r="H76" s="194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138"/>
    </row>
    <row r="77" spans="1:44" ht="14.25" x14ac:dyDescent="0.2">
      <c r="A77" s="141"/>
      <c r="B77" s="141"/>
      <c r="C77" s="141"/>
      <c r="D77" s="194"/>
      <c r="E77" s="28"/>
      <c r="F77" s="28"/>
      <c r="G77" s="28"/>
      <c r="H77" s="194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138"/>
    </row>
    <row r="78" spans="1:44" ht="14.25" x14ac:dyDescent="0.2">
      <c r="A78" s="141"/>
      <c r="B78" s="141"/>
      <c r="C78" s="141"/>
      <c r="D78" s="194"/>
      <c r="E78" s="28"/>
      <c r="F78" s="28"/>
      <c r="G78" s="28"/>
      <c r="H78" s="194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138"/>
    </row>
    <row r="79" spans="1:44" ht="14.25" x14ac:dyDescent="0.2">
      <c r="A79" s="141"/>
      <c r="B79" s="141"/>
      <c r="C79" s="141"/>
      <c r="D79" s="194"/>
      <c r="E79" s="28"/>
      <c r="F79" s="28"/>
      <c r="G79" s="28"/>
      <c r="H79" s="194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138"/>
    </row>
    <row r="80" spans="1:44" ht="14.25" x14ac:dyDescent="0.2">
      <c r="A80" s="141"/>
      <c r="B80" s="141"/>
      <c r="C80" s="141"/>
      <c r="D80" s="194"/>
      <c r="E80" s="28"/>
      <c r="F80" s="28"/>
      <c r="G80" s="28"/>
      <c r="H80" s="194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138"/>
    </row>
    <row r="81" spans="1:44" ht="14.25" x14ac:dyDescent="0.2">
      <c r="A81" s="141"/>
      <c r="B81" s="141"/>
      <c r="C81" s="141"/>
      <c r="D81" s="194"/>
      <c r="E81" s="28"/>
      <c r="F81" s="28"/>
      <c r="G81" s="28"/>
      <c r="H81" s="194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138"/>
    </row>
    <row r="82" spans="1:44" ht="14.25" x14ac:dyDescent="0.2">
      <c r="A82" s="141"/>
      <c r="B82" s="141"/>
      <c r="C82" s="141"/>
      <c r="D82" s="194"/>
      <c r="E82" s="28"/>
      <c r="F82" s="28"/>
      <c r="G82" s="28"/>
      <c r="H82" s="194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138"/>
    </row>
    <row r="83" spans="1:44" ht="14.25" x14ac:dyDescent="0.2">
      <c r="A83" s="141"/>
      <c r="B83" s="141"/>
      <c r="C83" s="141"/>
      <c r="D83" s="194"/>
      <c r="E83" s="28"/>
      <c r="F83" s="28"/>
      <c r="G83" s="28"/>
      <c r="H83" s="194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138"/>
    </row>
    <row r="84" spans="1:44" ht="14.25" x14ac:dyDescent="0.2">
      <c r="A84" s="141"/>
      <c r="B84" s="141"/>
      <c r="C84" s="141"/>
      <c r="D84" s="194"/>
      <c r="E84" s="28"/>
      <c r="F84" s="28"/>
      <c r="G84" s="28"/>
      <c r="H84" s="194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138"/>
    </row>
    <row r="85" spans="1:44" ht="14.25" x14ac:dyDescent="0.2">
      <c r="A85" s="141"/>
      <c r="B85" s="141"/>
      <c r="C85" s="141"/>
      <c r="D85" s="194"/>
      <c r="E85" s="28"/>
      <c r="F85" s="28"/>
      <c r="G85" s="28"/>
      <c r="H85" s="194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138"/>
    </row>
    <row r="86" spans="1:44" ht="14.25" x14ac:dyDescent="0.2">
      <c r="A86" s="141"/>
      <c r="B86" s="141"/>
      <c r="C86" s="141"/>
      <c r="D86" s="194"/>
      <c r="E86" s="28"/>
      <c r="F86" s="28"/>
      <c r="G86" s="28"/>
      <c r="H86" s="194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138"/>
    </row>
    <row r="87" spans="1:44" ht="14.25" x14ac:dyDescent="0.2">
      <c r="A87" s="141"/>
      <c r="B87" s="141"/>
      <c r="C87" s="141"/>
      <c r="D87" s="194"/>
      <c r="E87" s="28"/>
      <c r="F87" s="28"/>
      <c r="G87" s="28"/>
      <c r="H87" s="194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138"/>
    </row>
    <row r="88" spans="1:44" ht="14.25" x14ac:dyDescent="0.2">
      <c r="A88" s="141"/>
      <c r="B88" s="141"/>
      <c r="C88" s="141"/>
      <c r="D88" s="194"/>
      <c r="E88" s="28"/>
      <c r="F88" s="28"/>
      <c r="G88" s="28"/>
      <c r="H88" s="194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138"/>
    </row>
    <row r="89" spans="1:44" ht="14.25" x14ac:dyDescent="0.2">
      <c r="A89" s="141"/>
      <c r="B89" s="141"/>
      <c r="C89" s="141"/>
      <c r="D89" s="194"/>
      <c r="E89" s="28"/>
      <c r="F89" s="28"/>
      <c r="G89" s="28"/>
      <c r="H89" s="194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138"/>
    </row>
    <row r="90" spans="1:44" ht="14.25" x14ac:dyDescent="0.2">
      <c r="A90" s="141"/>
      <c r="B90" s="141"/>
      <c r="C90" s="141"/>
      <c r="D90" s="194"/>
      <c r="E90" s="28"/>
      <c r="F90" s="28"/>
      <c r="G90" s="28"/>
      <c r="H90" s="194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138"/>
    </row>
    <row r="91" spans="1:44" ht="14.25" x14ac:dyDescent="0.2">
      <c r="A91" s="141"/>
      <c r="B91" s="141"/>
      <c r="C91" s="141"/>
      <c r="D91" s="194"/>
      <c r="E91" s="28"/>
      <c r="F91" s="28"/>
      <c r="G91" s="28"/>
      <c r="H91" s="194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138"/>
    </row>
    <row r="92" spans="1:44" ht="14.25" x14ac:dyDescent="0.2">
      <c r="A92" s="141"/>
      <c r="B92" s="141"/>
      <c r="C92" s="141"/>
      <c r="D92" s="194"/>
      <c r="E92" s="28"/>
      <c r="F92" s="28"/>
      <c r="G92" s="28"/>
      <c r="H92" s="194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138"/>
    </row>
    <row r="93" spans="1:44" ht="14.25" x14ac:dyDescent="0.2">
      <c r="A93" s="141"/>
      <c r="B93" s="141"/>
      <c r="C93" s="141"/>
      <c r="D93" s="194"/>
      <c r="E93" s="28"/>
      <c r="F93" s="28"/>
      <c r="G93" s="28"/>
      <c r="H93" s="194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138"/>
    </row>
    <row r="94" spans="1:44" ht="14.25" x14ac:dyDescent="0.2">
      <c r="A94" s="141"/>
      <c r="B94" s="141"/>
      <c r="C94" s="141"/>
      <c r="D94" s="194"/>
      <c r="E94" s="28"/>
      <c r="F94" s="28"/>
      <c r="G94" s="28"/>
      <c r="H94" s="194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138"/>
    </row>
    <row r="95" spans="1:44" ht="14.25" x14ac:dyDescent="0.2">
      <c r="A95" s="141"/>
      <c r="B95" s="141"/>
      <c r="C95" s="141"/>
      <c r="D95" s="194"/>
      <c r="E95" s="28"/>
      <c r="F95" s="28"/>
      <c r="G95" s="28"/>
      <c r="H95" s="194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138"/>
    </row>
    <row r="96" spans="1:44" ht="14.25" x14ac:dyDescent="0.2">
      <c r="A96" s="141"/>
      <c r="B96" s="141"/>
      <c r="C96" s="141"/>
      <c r="D96" s="194"/>
      <c r="E96" s="28"/>
      <c r="F96" s="28"/>
      <c r="G96" s="28"/>
      <c r="H96" s="194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138"/>
    </row>
    <row r="97" spans="1:44" ht="14.25" x14ac:dyDescent="0.2">
      <c r="A97" s="141"/>
      <c r="B97" s="141"/>
      <c r="C97" s="141"/>
      <c r="D97" s="194"/>
      <c r="E97" s="28"/>
      <c r="F97" s="28"/>
      <c r="G97" s="28"/>
      <c r="H97" s="194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138"/>
    </row>
    <row r="98" spans="1:44" ht="14.25" x14ac:dyDescent="0.2">
      <c r="A98" s="141"/>
      <c r="B98" s="141"/>
      <c r="C98" s="141"/>
      <c r="D98" s="194"/>
      <c r="E98" s="28"/>
      <c r="F98" s="28"/>
      <c r="G98" s="28"/>
      <c r="H98" s="194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138"/>
    </row>
    <row r="99" spans="1:44" ht="14.25" x14ac:dyDescent="0.2">
      <c r="A99" s="141"/>
      <c r="B99" s="141"/>
      <c r="C99" s="141"/>
      <c r="D99" s="194"/>
      <c r="E99" s="28"/>
      <c r="F99" s="28"/>
      <c r="G99" s="28"/>
      <c r="H99" s="194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138"/>
    </row>
    <row r="100" spans="1:44" ht="14.25" x14ac:dyDescent="0.2">
      <c r="A100" s="141"/>
      <c r="B100" s="141"/>
      <c r="C100" s="141"/>
      <c r="D100" s="194"/>
      <c r="E100" s="28"/>
      <c r="F100" s="28"/>
      <c r="G100" s="28"/>
      <c r="H100" s="194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138"/>
    </row>
    <row r="101" spans="1:44" ht="14.25" x14ac:dyDescent="0.2">
      <c r="A101" s="141"/>
      <c r="B101" s="141"/>
      <c r="C101" s="141"/>
      <c r="D101" s="194"/>
      <c r="E101" s="28"/>
      <c r="F101" s="28"/>
      <c r="G101" s="28"/>
      <c r="H101" s="194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138"/>
    </row>
    <row r="102" spans="1:44" ht="14.25" x14ac:dyDescent="0.2">
      <c r="A102" s="141"/>
      <c r="B102" s="141"/>
      <c r="C102" s="141"/>
      <c r="D102" s="194"/>
      <c r="E102" s="28"/>
      <c r="F102" s="28"/>
      <c r="G102" s="28"/>
      <c r="H102" s="194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138"/>
    </row>
    <row r="103" spans="1:44" ht="14.25" x14ac:dyDescent="0.2">
      <c r="A103" s="141"/>
      <c r="B103" s="141"/>
      <c r="C103" s="141"/>
      <c r="D103" s="194"/>
      <c r="E103" s="28"/>
      <c r="F103" s="28"/>
      <c r="G103" s="28"/>
      <c r="H103" s="194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138"/>
    </row>
    <row r="104" spans="1:44" ht="14.25" x14ac:dyDescent="0.2">
      <c r="A104" s="141"/>
      <c r="B104" s="141"/>
      <c r="C104" s="141"/>
      <c r="D104" s="194"/>
      <c r="E104" s="28"/>
      <c r="F104" s="28"/>
      <c r="G104" s="28"/>
      <c r="H104" s="194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138"/>
    </row>
    <row r="105" spans="1:44" ht="14.25" x14ac:dyDescent="0.2">
      <c r="A105" s="141"/>
      <c r="B105" s="141"/>
      <c r="C105" s="141"/>
      <c r="D105" s="194"/>
      <c r="E105" s="28"/>
      <c r="F105" s="28"/>
      <c r="G105" s="28"/>
      <c r="H105" s="194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138"/>
    </row>
    <row r="106" spans="1:44" ht="14.25" x14ac:dyDescent="0.2">
      <c r="A106" s="141"/>
      <c r="B106" s="141"/>
      <c r="C106" s="141"/>
      <c r="D106" s="194"/>
      <c r="E106" s="28"/>
      <c r="F106" s="28"/>
      <c r="G106" s="28"/>
      <c r="H106" s="194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138"/>
    </row>
    <row r="107" spans="1:44" ht="14.25" x14ac:dyDescent="0.2">
      <c r="A107" s="141"/>
      <c r="B107" s="141"/>
      <c r="C107" s="141"/>
      <c r="D107" s="194"/>
      <c r="E107" s="28"/>
      <c r="F107" s="28"/>
      <c r="G107" s="28"/>
      <c r="H107" s="194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138"/>
    </row>
    <row r="108" spans="1:44" ht="14.25" x14ac:dyDescent="0.2">
      <c r="A108" s="141"/>
      <c r="B108" s="141"/>
      <c r="C108" s="141"/>
      <c r="D108" s="194"/>
      <c r="E108" s="28"/>
      <c r="F108" s="28"/>
      <c r="G108" s="28"/>
      <c r="H108" s="194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138"/>
    </row>
    <row r="109" spans="1:44" ht="14.25" x14ac:dyDescent="0.2">
      <c r="A109" s="141"/>
      <c r="B109" s="141"/>
      <c r="C109" s="141"/>
      <c r="D109" s="194"/>
      <c r="E109" s="28"/>
      <c r="F109" s="28"/>
      <c r="G109" s="28"/>
      <c r="H109" s="194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138"/>
    </row>
    <row r="110" spans="1:44" ht="14.25" x14ac:dyDescent="0.2">
      <c r="A110" s="141"/>
      <c r="B110" s="141"/>
      <c r="C110" s="141"/>
      <c r="D110" s="194"/>
      <c r="E110" s="28"/>
      <c r="F110" s="28"/>
      <c r="G110" s="28"/>
      <c r="H110" s="194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138"/>
    </row>
    <row r="111" spans="1:44" ht="14.25" x14ac:dyDescent="0.2">
      <c r="A111" s="141"/>
      <c r="B111" s="141"/>
      <c r="C111" s="141"/>
      <c r="D111" s="194"/>
      <c r="E111" s="28"/>
      <c r="F111" s="28"/>
      <c r="G111" s="28"/>
      <c r="H111" s="194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138"/>
    </row>
    <row r="112" spans="1:44" ht="14.25" x14ac:dyDescent="0.2">
      <c r="A112" s="141"/>
      <c r="B112" s="141"/>
      <c r="C112" s="141"/>
      <c r="D112" s="194"/>
      <c r="E112" s="28"/>
      <c r="F112" s="28"/>
      <c r="G112" s="28"/>
      <c r="H112" s="194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138"/>
    </row>
    <row r="113" spans="1:44" ht="14.25" x14ac:dyDescent="0.2">
      <c r="A113" s="141"/>
      <c r="B113" s="141"/>
      <c r="C113" s="141"/>
      <c r="D113" s="194"/>
      <c r="E113" s="28"/>
      <c r="F113" s="28"/>
      <c r="G113" s="28"/>
      <c r="H113" s="194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138"/>
    </row>
    <row r="114" spans="1:44" ht="14.25" x14ac:dyDescent="0.2">
      <c r="A114" s="141"/>
      <c r="B114" s="141"/>
      <c r="C114" s="141"/>
      <c r="D114" s="194"/>
      <c r="E114" s="28"/>
      <c r="F114" s="28"/>
      <c r="G114" s="28"/>
      <c r="H114" s="194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138"/>
    </row>
    <row r="115" spans="1:44" ht="14.25" x14ac:dyDescent="0.2">
      <c r="A115" s="141"/>
      <c r="B115" s="141"/>
      <c r="C115" s="141"/>
      <c r="D115" s="194"/>
      <c r="E115" s="28"/>
      <c r="F115" s="28"/>
      <c r="G115" s="28"/>
      <c r="H115" s="194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138"/>
    </row>
    <row r="116" spans="1:44" ht="14.25" x14ac:dyDescent="0.2">
      <c r="A116" s="141"/>
      <c r="B116" s="141"/>
      <c r="C116" s="141"/>
      <c r="D116" s="194"/>
      <c r="E116" s="28"/>
      <c r="F116" s="28"/>
      <c r="G116" s="28"/>
      <c r="H116" s="194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138"/>
    </row>
    <row r="117" spans="1:44" ht="14.25" x14ac:dyDescent="0.2">
      <c r="A117" s="141"/>
      <c r="B117" s="141"/>
      <c r="C117" s="141"/>
      <c r="D117" s="194"/>
      <c r="E117" s="28"/>
      <c r="F117" s="28"/>
      <c r="G117" s="28"/>
      <c r="H117" s="194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138"/>
    </row>
    <row r="118" spans="1:44" ht="14.25" x14ac:dyDescent="0.2">
      <c r="A118" s="141"/>
      <c r="B118" s="141"/>
      <c r="C118" s="141"/>
      <c r="D118" s="194"/>
      <c r="E118" s="28"/>
      <c r="F118" s="28"/>
      <c r="G118" s="28"/>
      <c r="H118" s="194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138"/>
    </row>
    <row r="119" spans="1:44" ht="14.25" x14ac:dyDescent="0.2">
      <c r="A119" s="141"/>
      <c r="B119" s="141"/>
      <c r="C119" s="141"/>
      <c r="D119" s="194"/>
      <c r="E119" s="28"/>
      <c r="F119" s="28"/>
      <c r="G119" s="28"/>
      <c r="H119" s="194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138"/>
    </row>
    <row r="120" spans="1:44" ht="14.25" x14ac:dyDescent="0.2">
      <c r="A120" s="141"/>
      <c r="B120" s="141"/>
      <c r="C120" s="141"/>
      <c r="D120" s="194"/>
      <c r="E120" s="28"/>
      <c r="F120" s="28"/>
      <c r="G120" s="28"/>
      <c r="H120" s="194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138"/>
    </row>
    <row r="121" spans="1:44" ht="14.25" x14ac:dyDescent="0.2">
      <c r="A121" s="141"/>
      <c r="B121" s="141"/>
      <c r="C121" s="141"/>
      <c r="D121" s="194"/>
      <c r="E121" s="28"/>
      <c r="F121" s="28"/>
      <c r="G121" s="28"/>
      <c r="H121" s="194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138"/>
    </row>
    <row r="122" spans="1:44" ht="14.25" x14ac:dyDescent="0.2">
      <c r="A122" s="141"/>
      <c r="B122" s="141"/>
      <c r="C122" s="141"/>
      <c r="D122" s="194"/>
      <c r="E122" s="28"/>
      <c r="F122" s="28"/>
      <c r="G122" s="28"/>
      <c r="H122" s="194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138"/>
    </row>
    <row r="123" spans="1:44" ht="14.25" x14ac:dyDescent="0.2">
      <c r="A123" s="141"/>
      <c r="B123" s="141"/>
      <c r="C123" s="141"/>
      <c r="D123" s="194"/>
      <c r="E123" s="28"/>
      <c r="F123" s="28"/>
      <c r="G123" s="28"/>
      <c r="H123" s="194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138"/>
    </row>
    <row r="124" spans="1:44" ht="14.25" x14ac:dyDescent="0.2">
      <c r="A124" s="141"/>
      <c r="B124" s="141"/>
      <c r="C124" s="141"/>
      <c r="D124" s="194"/>
      <c r="E124" s="28"/>
      <c r="F124" s="28"/>
      <c r="G124" s="28"/>
      <c r="H124" s="194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138"/>
    </row>
    <row r="125" spans="1:44" ht="14.25" x14ac:dyDescent="0.2">
      <c r="A125" s="141"/>
      <c r="B125" s="141"/>
      <c r="C125" s="141"/>
      <c r="D125" s="194"/>
      <c r="E125" s="28"/>
      <c r="F125" s="28"/>
      <c r="G125" s="28"/>
      <c r="H125" s="194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138"/>
    </row>
    <row r="126" spans="1:44" ht="14.25" x14ac:dyDescent="0.2">
      <c r="A126" s="141"/>
      <c r="B126" s="141"/>
      <c r="C126" s="141"/>
      <c r="D126" s="194"/>
      <c r="E126" s="28"/>
      <c r="F126" s="28"/>
      <c r="G126" s="28"/>
      <c r="H126" s="194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138"/>
    </row>
    <row r="127" spans="1:44" ht="14.25" x14ac:dyDescent="0.2">
      <c r="A127" s="141"/>
      <c r="B127" s="141"/>
      <c r="C127" s="141"/>
      <c r="D127" s="194"/>
      <c r="E127" s="28"/>
      <c r="F127" s="28"/>
      <c r="G127" s="28"/>
      <c r="H127" s="194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138"/>
    </row>
    <row r="128" spans="1:44" ht="14.25" x14ac:dyDescent="0.2">
      <c r="A128" s="141"/>
      <c r="B128" s="141"/>
      <c r="C128" s="141"/>
      <c r="D128" s="194"/>
      <c r="E128" s="28"/>
      <c r="F128" s="28"/>
      <c r="G128" s="28"/>
      <c r="H128" s="194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138"/>
    </row>
    <row r="129" spans="1:44" ht="14.25" x14ac:dyDescent="0.2">
      <c r="A129" s="141"/>
      <c r="B129" s="141"/>
      <c r="C129" s="141"/>
      <c r="D129" s="194"/>
      <c r="E129" s="28"/>
      <c r="F129" s="28"/>
      <c r="G129" s="28"/>
      <c r="H129" s="194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138"/>
    </row>
    <row r="130" spans="1:44" ht="14.25" x14ac:dyDescent="0.2">
      <c r="A130" s="141"/>
      <c r="B130" s="141"/>
      <c r="C130" s="141"/>
      <c r="D130" s="194"/>
      <c r="E130" s="28"/>
      <c r="F130" s="28"/>
      <c r="G130" s="28"/>
      <c r="H130" s="194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138"/>
    </row>
    <row r="131" spans="1:44" ht="14.25" x14ac:dyDescent="0.2">
      <c r="A131" s="141"/>
      <c r="B131" s="141"/>
      <c r="C131" s="141"/>
      <c r="D131" s="194"/>
      <c r="E131" s="28"/>
      <c r="F131" s="28"/>
      <c r="G131" s="28"/>
      <c r="H131" s="194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138"/>
    </row>
    <row r="132" spans="1:44" ht="14.25" x14ac:dyDescent="0.2">
      <c r="A132" s="141"/>
      <c r="B132" s="141"/>
      <c r="C132" s="141"/>
      <c r="D132" s="194"/>
      <c r="E132" s="28"/>
      <c r="F132" s="28"/>
      <c r="G132" s="28"/>
      <c r="H132" s="194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138"/>
    </row>
    <row r="133" spans="1:44" ht="14.25" x14ac:dyDescent="0.2">
      <c r="A133" s="141"/>
      <c r="B133" s="141"/>
      <c r="C133" s="141"/>
      <c r="D133" s="194"/>
      <c r="E133" s="28"/>
      <c r="F133" s="28"/>
      <c r="G133" s="28"/>
      <c r="H133" s="194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138"/>
    </row>
    <row r="134" spans="1:44" ht="14.25" x14ac:dyDescent="0.2">
      <c r="A134" s="141"/>
      <c r="B134" s="141"/>
      <c r="C134" s="141"/>
      <c r="D134" s="194"/>
      <c r="E134" s="28"/>
      <c r="F134" s="28"/>
      <c r="G134" s="28"/>
      <c r="H134" s="194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138"/>
    </row>
    <row r="135" spans="1:44" ht="14.25" x14ac:dyDescent="0.2">
      <c r="A135" s="141"/>
      <c r="B135" s="141"/>
      <c r="C135" s="141"/>
      <c r="D135" s="194"/>
      <c r="E135" s="28"/>
      <c r="F135" s="28"/>
      <c r="G135" s="28"/>
      <c r="H135" s="194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138"/>
    </row>
    <row r="136" spans="1:44" ht="14.25" x14ac:dyDescent="0.2">
      <c r="A136" s="141"/>
      <c r="B136" s="141"/>
      <c r="C136" s="141"/>
      <c r="D136" s="194"/>
      <c r="E136" s="28"/>
      <c r="F136" s="28"/>
      <c r="G136" s="28"/>
      <c r="H136" s="194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138"/>
    </row>
    <row r="137" spans="1:44" ht="14.25" x14ac:dyDescent="0.2">
      <c r="A137" s="141"/>
      <c r="B137" s="141"/>
      <c r="C137" s="141"/>
      <c r="D137" s="194"/>
      <c r="E137" s="28"/>
      <c r="F137" s="28"/>
      <c r="G137" s="28"/>
      <c r="H137" s="194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138"/>
    </row>
    <row r="138" spans="1:44" ht="14.25" x14ac:dyDescent="0.2">
      <c r="A138" s="141"/>
      <c r="B138" s="141"/>
      <c r="C138" s="141"/>
      <c r="D138" s="194"/>
      <c r="E138" s="28"/>
      <c r="F138" s="28"/>
      <c r="G138" s="28"/>
      <c r="H138" s="194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138"/>
    </row>
    <row r="139" spans="1:44" ht="14.25" x14ac:dyDescent="0.2">
      <c r="A139" s="141"/>
      <c r="B139" s="141"/>
      <c r="C139" s="141"/>
      <c r="D139" s="194"/>
      <c r="E139" s="28"/>
      <c r="F139" s="28"/>
      <c r="G139" s="28"/>
      <c r="H139" s="194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138"/>
    </row>
    <row r="140" spans="1:44" ht="14.25" x14ac:dyDescent="0.2">
      <c r="A140" s="141"/>
      <c r="B140" s="141"/>
      <c r="C140" s="141"/>
      <c r="D140" s="194"/>
      <c r="E140" s="28"/>
      <c r="F140" s="28"/>
      <c r="G140" s="28"/>
      <c r="H140" s="194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138"/>
    </row>
    <row r="141" spans="1:44" ht="14.25" x14ac:dyDescent="0.2">
      <c r="A141" s="141"/>
      <c r="B141" s="141"/>
      <c r="C141" s="141"/>
      <c r="D141" s="194"/>
      <c r="E141" s="28"/>
      <c r="F141" s="28"/>
      <c r="G141" s="28"/>
      <c r="H141" s="194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138"/>
    </row>
    <row r="142" spans="1:44" ht="14.25" x14ac:dyDescent="0.2">
      <c r="A142" s="141"/>
      <c r="B142" s="141"/>
      <c r="C142" s="141"/>
      <c r="D142" s="194"/>
      <c r="E142" s="28"/>
      <c r="F142" s="28"/>
      <c r="G142" s="28"/>
      <c r="H142" s="194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138"/>
    </row>
    <row r="143" spans="1:44" ht="14.25" x14ac:dyDescent="0.2">
      <c r="A143" s="141"/>
      <c r="B143" s="141"/>
      <c r="C143" s="141"/>
      <c r="D143" s="194"/>
      <c r="E143" s="28"/>
      <c r="F143" s="28"/>
      <c r="G143" s="28"/>
      <c r="H143" s="194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138"/>
    </row>
    <row r="144" spans="1:44" ht="14.25" x14ac:dyDescent="0.2">
      <c r="A144" s="141"/>
      <c r="B144" s="141"/>
      <c r="C144" s="141"/>
      <c r="D144" s="194"/>
      <c r="E144" s="28"/>
      <c r="F144" s="28"/>
      <c r="G144" s="28"/>
      <c r="H144" s="194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138"/>
    </row>
    <row r="145" spans="1:44" ht="14.25" x14ac:dyDescent="0.2">
      <c r="A145" s="141"/>
      <c r="B145" s="141"/>
      <c r="C145" s="141"/>
      <c r="D145" s="194"/>
      <c r="E145" s="28"/>
      <c r="F145" s="28"/>
      <c r="G145" s="28"/>
      <c r="H145" s="194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138"/>
    </row>
    <row r="146" spans="1:44" ht="14.25" x14ac:dyDescent="0.2">
      <c r="A146" s="141"/>
      <c r="B146" s="141"/>
      <c r="C146" s="141"/>
      <c r="D146" s="194"/>
      <c r="E146" s="28"/>
      <c r="F146" s="28"/>
      <c r="G146" s="28"/>
      <c r="H146" s="194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138"/>
    </row>
    <row r="147" spans="1:44" ht="14.25" x14ac:dyDescent="0.2">
      <c r="A147" s="141"/>
      <c r="B147" s="141"/>
      <c r="C147" s="141"/>
      <c r="D147" s="194"/>
      <c r="E147" s="28"/>
      <c r="F147" s="28"/>
      <c r="G147" s="28"/>
      <c r="H147" s="194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138"/>
    </row>
    <row r="148" spans="1:44" ht="14.25" x14ac:dyDescent="0.2">
      <c r="A148" s="141"/>
      <c r="B148" s="141"/>
      <c r="C148" s="141"/>
      <c r="D148" s="194"/>
      <c r="E148" s="28"/>
      <c r="F148" s="28"/>
      <c r="G148" s="28"/>
      <c r="H148" s="194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138"/>
    </row>
    <row r="149" spans="1:44" ht="14.25" x14ac:dyDescent="0.2">
      <c r="A149" s="141"/>
      <c r="B149" s="141"/>
      <c r="C149" s="141"/>
      <c r="D149" s="194"/>
      <c r="E149" s="28"/>
      <c r="F149" s="28"/>
      <c r="G149" s="28"/>
      <c r="H149" s="194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138"/>
    </row>
    <row r="150" spans="1:44" ht="14.25" x14ac:dyDescent="0.2">
      <c r="A150" s="141"/>
      <c r="B150" s="141"/>
      <c r="C150" s="141"/>
      <c r="D150" s="194"/>
      <c r="E150" s="28"/>
      <c r="F150" s="28"/>
      <c r="G150" s="28"/>
      <c r="H150" s="194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138"/>
    </row>
    <row r="151" spans="1:44" ht="14.25" x14ac:dyDescent="0.2">
      <c r="A151" s="141"/>
      <c r="B151" s="141"/>
      <c r="C151" s="141"/>
      <c r="D151" s="194"/>
      <c r="E151" s="28"/>
      <c r="F151" s="28"/>
      <c r="G151" s="28"/>
      <c r="H151" s="194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138"/>
    </row>
    <row r="152" spans="1:44" ht="14.25" x14ac:dyDescent="0.2">
      <c r="A152" s="141"/>
      <c r="B152" s="141"/>
      <c r="C152" s="141"/>
      <c r="D152" s="194"/>
      <c r="E152" s="28"/>
      <c r="F152" s="28"/>
      <c r="G152" s="28"/>
      <c r="H152" s="194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138"/>
    </row>
    <row r="153" spans="1:44" ht="14.25" x14ac:dyDescent="0.2">
      <c r="A153" s="141"/>
      <c r="B153" s="141"/>
      <c r="C153" s="141"/>
      <c r="D153" s="194"/>
      <c r="E153" s="28"/>
      <c r="F153" s="28"/>
      <c r="G153" s="28"/>
      <c r="H153" s="194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138"/>
    </row>
    <row r="154" spans="1:44" ht="14.25" x14ac:dyDescent="0.2">
      <c r="A154" s="141"/>
      <c r="B154" s="141"/>
      <c r="C154" s="141"/>
      <c r="D154" s="194"/>
      <c r="E154" s="28"/>
      <c r="F154" s="28"/>
      <c r="G154" s="28"/>
      <c r="H154" s="194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138"/>
    </row>
    <row r="155" spans="1:44" ht="14.25" x14ac:dyDescent="0.2">
      <c r="A155" s="141"/>
      <c r="B155" s="141"/>
      <c r="C155" s="141"/>
      <c r="D155" s="194"/>
      <c r="E155" s="28"/>
      <c r="F155" s="28"/>
      <c r="G155" s="28"/>
      <c r="H155" s="194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138"/>
    </row>
    <row r="156" spans="1:44" ht="14.25" x14ac:dyDescent="0.2">
      <c r="A156" s="141"/>
      <c r="B156" s="141"/>
      <c r="C156" s="141"/>
      <c r="D156" s="194"/>
      <c r="E156" s="28"/>
      <c r="F156" s="28"/>
      <c r="G156" s="28"/>
      <c r="H156" s="194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138"/>
    </row>
    <row r="157" spans="1:44" ht="14.25" x14ac:dyDescent="0.2">
      <c r="A157" s="141"/>
      <c r="B157" s="141"/>
      <c r="C157" s="141"/>
      <c r="D157" s="194"/>
      <c r="E157" s="28"/>
      <c r="F157" s="28"/>
      <c r="G157" s="28"/>
      <c r="H157" s="194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138"/>
    </row>
    <row r="158" spans="1:44" ht="14.25" x14ac:dyDescent="0.2">
      <c r="A158" s="141"/>
      <c r="B158" s="141"/>
      <c r="C158" s="141"/>
      <c r="D158" s="194"/>
      <c r="E158" s="28"/>
      <c r="F158" s="28"/>
      <c r="G158" s="28"/>
      <c r="H158" s="194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138"/>
    </row>
    <row r="159" spans="1:44" ht="14.25" x14ac:dyDescent="0.2">
      <c r="A159" s="141"/>
      <c r="B159" s="141"/>
      <c r="C159" s="141"/>
      <c r="D159" s="194"/>
      <c r="E159" s="28"/>
      <c r="F159" s="28"/>
      <c r="G159" s="28"/>
      <c r="H159" s="194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138"/>
    </row>
    <row r="160" spans="1:44" ht="14.25" x14ac:dyDescent="0.2">
      <c r="A160" s="141"/>
      <c r="B160" s="141"/>
      <c r="C160" s="141"/>
      <c r="D160" s="194"/>
      <c r="E160" s="28"/>
      <c r="F160" s="28"/>
      <c r="G160" s="28"/>
      <c r="H160" s="194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138"/>
    </row>
    <row r="161" spans="1:44" ht="14.25" x14ac:dyDescent="0.2">
      <c r="A161" s="141"/>
      <c r="B161" s="141"/>
      <c r="C161" s="141"/>
      <c r="D161" s="194"/>
      <c r="E161" s="28"/>
      <c r="F161" s="28"/>
      <c r="G161" s="28"/>
      <c r="H161" s="194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138"/>
    </row>
    <row r="162" spans="1:44" ht="14.25" x14ac:dyDescent="0.2">
      <c r="A162" s="141"/>
      <c r="B162" s="141"/>
      <c r="C162" s="141"/>
      <c r="D162" s="194"/>
      <c r="E162" s="28"/>
      <c r="F162" s="28"/>
      <c r="G162" s="28"/>
      <c r="H162" s="194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138"/>
    </row>
    <row r="163" spans="1:44" ht="14.25" x14ac:dyDescent="0.2">
      <c r="A163" s="141"/>
      <c r="B163" s="141"/>
      <c r="C163" s="141"/>
      <c r="D163" s="194"/>
      <c r="E163" s="28"/>
      <c r="F163" s="28"/>
      <c r="G163" s="28"/>
      <c r="H163" s="194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138"/>
    </row>
    <row r="164" spans="1:44" ht="14.25" x14ac:dyDescent="0.2">
      <c r="A164" s="141"/>
      <c r="B164" s="141"/>
      <c r="C164" s="141"/>
      <c r="D164" s="194"/>
      <c r="E164" s="28"/>
      <c r="F164" s="28"/>
      <c r="G164" s="28"/>
      <c r="H164" s="194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138"/>
    </row>
    <row r="165" spans="1:44" ht="14.25" x14ac:dyDescent="0.2">
      <c r="A165" s="141"/>
      <c r="B165" s="141"/>
      <c r="C165" s="141"/>
      <c r="D165" s="194"/>
      <c r="E165" s="28"/>
      <c r="F165" s="28"/>
      <c r="G165" s="28"/>
      <c r="H165" s="194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138"/>
    </row>
    <row r="166" spans="1:44" ht="14.25" x14ac:dyDescent="0.2">
      <c r="A166" s="141"/>
      <c r="B166" s="141"/>
      <c r="C166" s="141"/>
      <c r="D166" s="194"/>
      <c r="E166" s="28"/>
      <c r="F166" s="28"/>
      <c r="G166" s="28"/>
      <c r="H166" s="194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138"/>
    </row>
    <row r="167" spans="1:44" ht="14.25" x14ac:dyDescent="0.2">
      <c r="A167" s="141"/>
      <c r="B167" s="141"/>
      <c r="C167" s="141"/>
      <c r="D167" s="194"/>
      <c r="E167" s="28"/>
      <c r="F167" s="28"/>
      <c r="G167" s="28"/>
      <c r="H167" s="194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138"/>
    </row>
    <row r="168" spans="1:44" ht="14.25" x14ac:dyDescent="0.2">
      <c r="A168" s="141"/>
      <c r="B168" s="141"/>
      <c r="C168" s="141"/>
      <c r="D168" s="194"/>
      <c r="E168" s="28"/>
      <c r="F168" s="28"/>
      <c r="G168" s="28"/>
      <c r="H168" s="194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138"/>
    </row>
    <row r="169" spans="1:44" ht="14.25" x14ac:dyDescent="0.2">
      <c r="A169" s="141"/>
      <c r="B169" s="141"/>
      <c r="C169" s="141"/>
      <c r="D169" s="194"/>
      <c r="E169" s="28"/>
      <c r="F169" s="28"/>
      <c r="G169" s="28"/>
      <c r="H169" s="194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138"/>
    </row>
    <row r="170" spans="1:44" ht="14.25" x14ac:dyDescent="0.2">
      <c r="A170" s="141"/>
      <c r="B170" s="141"/>
      <c r="C170" s="141"/>
      <c r="D170" s="194"/>
      <c r="E170" s="28"/>
      <c r="F170" s="28"/>
      <c r="G170" s="28"/>
      <c r="H170" s="194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138"/>
    </row>
    <row r="171" spans="1:44" ht="14.25" x14ac:dyDescent="0.2">
      <c r="A171" s="141"/>
      <c r="B171" s="141"/>
      <c r="C171" s="141"/>
      <c r="D171" s="194"/>
      <c r="E171" s="28"/>
      <c r="F171" s="28"/>
      <c r="G171" s="28"/>
      <c r="H171" s="194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138"/>
    </row>
    <row r="172" spans="1:44" ht="14.25" x14ac:dyDescent="0.2">
      <c r="A172" s="141"/>
      <c r="B172" s="141"/>
      <c r="C172" s="141"/>
      <c r="D172" s="194"/>
      <c r="E172" s="28"/>
      <c r="F172" s="28"/>
      <c r="G172" s="28"/>
      <c r="H172" s="194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138"/>
    </row>
    <row r="173" spans="1:44" ht="14.25" x14ac:dyDescent="0.2">
      <c r="A173" s="141"/>
      <c r="B173" s="141"/>
      <c r="C173" s="141"/>
      <c r="D173" s="194"/>
      <c r="E173" s="28"/>
      <c r="F173" s="28"/>
      <c r="G173" s="28"/>
      <c r="H173" s="194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138"/>
    </row>
    <row r="174" spans="1:44" ht="14.25" x14ac:dyDescent="0.2">
      <c r="A174" s="141"/>
      <c r="B174" s="141"/>
      <c r="C174" s="141"/>
      <c r="D174" s="194"/>
      <c r="E174" s="28"/>
      <c r="F174" s="28"/>
      <c r="G174" s="28"/>
      <c r="H174" s="194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138"/>
    </row>
    <row r="175" spans="1:44" ht="14.25" x14ac:dyDescent="0.2">
      <c r="A175" s="141"/>
      <c r="B175" s="141"/>
      <c r="C175" s="141"/>
      <c r="D175" s="194"/>
      <c r="E175" s="28"/>
      <c r="F175" s="28"/>
      <c r="G175" s="28"/>
      <c r="H175" s="194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138"/>
    </row>
    <row r="176" spans="1:44" ht="14.25" x14ac:dyDescent="0.2">
      <c r="A176" s="141"/>
      <c r="B176" s="141"/>
      <c r="C176" s="141"/>
      <c r="D176" s="194"/>
      <c r="E176" s="28"/>
      <c r="F176" s="28"/>
      <c r="G176" s="28"/>
      <c r="H176" s="194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138"/>
    </row>
    <row r="177" spans="1:44" ht="14.25" x14ac:dyDescent="0.2">
      <c r="A177" s="141"/>
      <c r="B177" s="141"/>
      <c r="C177" s="141"/>
      <c r="D177" s="194"/>
      <c r="E177" s="28"/>
      <c r="F177" s="28"/>
      <c r="G177" s="28"/>
      <c r="H177" s="194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138"/>
    </row>
    <row r="178" spans="1:44" ht="14.25" x14ac:dyDescent="0.2">
      <c r="A178" s="141"/>
      <c r="B178" s="141"/>
      <c r="C178" s="141"/>
      <c r="D178" s="194"/>
      <c r="E178" s="28"/>
      <c r="F178" s="28"/>
      <c r="G178" s="28"/>
      <c r="H178" s="194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138"/>
    </row>
    <row r="179" spans="1:44" ht="14.25" x14ac:dyDescent="0.2">
      <c r="A179" s="141"/>
      <c r="B179" s="141"/>
      <c r="C179" s="141"/>
      <c r="D179" s="194"/>
      <c r="E179" s="28"/>
      <c r="F179" s="28"/>
      <c r="G179" s="28"/>
      <c r="H179" s="194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138"/>
    </row>
    <row r="180" spans="1:44" ht="14.25" x14ac:dyDescent="0.2">
      <c r="A180" s="141"/>
      <c r="B180" s="141"/>
      <c r="C180" s="141"/>
      <c r="D180" s="194"/>
      <c r="E180" s="28"/>
      <c r="F180" s="28"/>
      <c r="G180" s="28"/>
      <c r="H180" s="194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138"/>
    </row>
    <row r="181" spans="1:44" ht="14.25" x14ac:dyDescent="0.2">
      <c r="A181" s="141"/>
      <c r="B181" s="141"/>
      <c r="C181" s="141"/>
      <c r="D181" s="194"/>
      <c r="E181" s="28"/>
      <c r="F181" s="28"/>
      <c r="G181" s="28"/>
      <c r="H181" s="194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138"/>
    </row>
    <row r="182" spans="1:44" ht="14.25" x14ac:dyDescent="0.2">
      <c r="A182" s="141"/>
      <c r="B182" s="141"/>
      <c r="C182" s="141"/>
      <c r="D182" s="194"/>
      <c r="E182" s="28"/>
      <c r="F182" s="28"/>
      <c r="G182" s="28"/>
      <c r="H182" s="194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138"/>
    </row>
    <row r="183" spans="1:44" ht="14.25" x14ac:dyDescent="0.2">
      <c r="A183" s="141"/>
      <c r="B183" s="141"/>
      <c r="C183" s="141"/>
      <c r="D183" s="194"/>
      <c r="E183" s="28"/>
      <c r="F183" s="28"/>
      <c r="G183" s="28"/>
      <c r="H183" s="194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138"/>
    </row>
    <row r="184" spans="1:44" ht="14.25" x14ac:dyDescent="0.2">
      <c r="A184" s="141"/>
      <c r="B184" s="141"/>
      <c r="C184" s="141"/>
      <c r="D184" s="194"/>
      <c r="E184" s="28"/>
      <c r="F184" s="28"/>
      <c r="G184" s="28"/>
      <c r="H184" s="194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138"/>
    </row>
    <row r="185" spans="1:44" ht="14.25" x14ac:dyDescent="0.2">
      <c r="A185" s="141"/>
      <c r="B185" s="141"/>
      <c r="C185" s="141"/>
      <c r="D185" s="194"/>
      <c r="E185" s="28"/>
      <c r="F185" s="28"/>
      <c r="G185" s="28"/>
      <c r="H185" s="194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138"/>
    </row>
    <row r="186" spans="1:44" ht="14.25" x14ac:dyDescent="0.2">
      <c r="A186" s="141"/>
      <c r="B186" s="141"/>
      <c r="C186" s="141"/>
      <c r="D186" s="194"/>
      <c r="E186" s="28"/>
      <c r="F186" s="28"/>
      <c r="G186" s="28"/>
      <c r="H186" s="194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138"/>
    </row>
    <row r="187" spans="1:44" ht="14.25" x14ac:dyDescent="0.2">
      <c r="A187" s="141"/>
      <c r="B187" s="141"/>
      <c r="C187" s="141"/>
      <c r="D187" s="194"/>
      <c r="E187" s="28"/>
      <c r="F187" s="28"/>
      <c r="G187" s="28"/>
      <c r="H187" s="194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138"/>
    </row>
    <row r="188" spans="1:44" ht="14.25" x14ac:dyDescent="0.2">
      <c r="A188" s="141"/>
      <c r="B188" s="141"/>
      <c r="C188" s="141"/>
      <c r="D188" s="194"/>
      <c r="E188" s="28"/>
      <c r="F188" s="28"/>
      <c r="G188" s="28"/>
      <c r="H188" s="194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138"/>
    </row>
    <row r="189" spans="1:44" ht="14.25" x14ac:dyDescent="0.2">
      <c r="A189" s="141"/>
      <c r="B189" s="141"/>
      <c r="C189" s="141"/>
      <c r="D189" s="194"/>
      <c r="E189" s="28"/>
      <c r="F189" s="28"/>
      <c r="G189" s="28"/>
      <c r="H189" s="194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138"/>
    </row>
    <row r="190" spans="1:44" ht="14.25" x14ac:dyDescent="0.2">
      <c r="A190" s="141"/>
      <c r="B190" s="141"/>
      <c r="C190" s="141"/>
      <c r="D190" s="194"/>
      <c r="E190" s="28"/>
      <c r="F190" s="28"/>
      <c r="G190" s="28"/>
      <c r="H190" s="194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138"/>
    </row>
    <row r="191" spans="1:44" ht="14.25" x14ac:dyDescent="0.2">
      <c r="A191" s="141"/>
      <c r="B191" s="141"/>
      <c r="C191" s="141"/>
      <c r="D191" s="194"/>
      <c r="E191" s="28"/>
      <c r="F191" s="28"/>
      <c r="G191" s="28"/>
      <c r="H191" s="194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138"/>
    </row>
    <row r="192" spans="1:44" ht="14.25" x14ac:dyDescent="0.2">
      <c r="A192" s="141"/>
      <c r="B192" s="141"/>
      <c r="C192" s="141"/>
      <c r="D192" s="194"/>
      <c r="E192" s="28"/>
      <c r="F192" s="28"/>
      <c r="G192" s="28"/>
      <c r="H192" s="194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138"/>
    </row>
    <row r="193" spans="1:44" ht="14.25" x14ac:dyDescent="0.2">
      <c r="A193" s="141"/>
      <c r="B193" s="141"/>
      <c r="C193" s="141"/>
      <c r="D193" s="194"/>
      <c r="E193" s="28"/>
      <c r="F193" s="28"/>
      <c r="G193" s="28"/>
      <c r="H193" s="194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138"/>
    </row>
    <row r="194" spans="1:44" ht="14.25" x14ac:dyDescent="0.2">
      <c r="A194" s="141"/>
      <c r="B194" s="141"/>
      <c r="C194" s="141"/>
      <c r="D194" s="194"/>
      <c r="E194" s="28"/>
      <c r="F194" s="28"/>
      <c r="G194" s="28"/>
      <c r="H194" s="194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138"/>
    </row>
    <row r="195" spans="1:44" ht="14.25" x14ac:dyDescent="0.2">
      <c r="A195" s="141"/>
      <c r="B195" s="141"/>
      <c r="C195" s="141"/>
      <c r="D195" s="194"/>
      <c r="E195" s="28"/>
      <c r="F195" s="28"/>
      <c r="G195" s="28"/>
      <c r="H195" s="194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138"/>
    </row>
    <row r="196" spans="1:44" ht="14.25" x14ac:dyDescent="0.2">
      <c r="A196" s="141"/>
      <c r="B196" s="141"/>
      <c r="C196" s="141"/>
      <c r="D196" s="194"/>
      <c r="E196" s="28"/>
      <c r="F196" s="28"/>
      <c r="G196" s="28"/>
      <c r="H196" s="194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138"/>
    </row>
    <row r="197" spans="1:44" ht="14.25" x14ac:dyDescent="0.2">
      <c r="A197" s="141"/>
      <c r="B197" s="141"/>
      <c r="C197" s="141"/>
      <c r="D197" s="194"/>
      <c r="E197" s="28"/>
      <c r="F197" s="28"/>
      <c r="G197" s="28"/>
      <c r="H197" s="194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138"/>
    </row>
    <row r="198" spans="1:44" ht="14.25" x14ac:dyDescent="0.2">
      <c r="A198" s="141"/>
      <c r="B198" s="141"/>
      <c r="C198" s="141"/>
      <c r="D198" s="194"/>
      <c r="E198" s="28"/>
      <c r="F198" s="28"/>
      <c r="G198" s="28"/>
      <c r="H198" s="194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138"/>
    </row>
    <row r="199" spans="1:44" ht="14.25" x14ac:dyDescent="0.2">
      <c r="A199" s="141"/>
      <c r="B199" s="141"/>
      <c r="C199" s="141"/>
      <c r="D199" s="194"/>
      <c r="E199" s="28"/>
      <c r="F199" s="28"/>
      <c r="G199" s="28"/>
      <c r="H199" s="194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138"/>
    </row>
    <row r="200" spans="1:44" ht="14.25" x14ac:dyDescent="0.2">
      <c r="A200" s="141"/>
      <c r="B200" s="141"/>
      <c r="C200" s="141"/>
      <c r="D200" s="194"/>
      <c r="E200" s="28"/>
      <c r="F200" s="28"/>
      <c r="G200" s="28"/>
      <c r="H200" s="194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138"/>
    </row>
    <row r="201" spans="1:44" ht="14.25" x14ac:dyDescent="0.2">
      <c r="A201" s="141"/>
      <c r="B201" s="141"/>
      <c r="C201" s="141"/>
      <c r="D201" s="194"/>
      <c r="E201" s="28"/>
      <c r="F201" s="28"/>
      <c r="G201" s="28"/>
      <c r="H201" s="194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138"/>
    </row>
    <row r="202" spans="1:44" ht="14.25" x14ac:dyDescent="0.2">
      <c r="A202" s="141"/>
      <c r="B202" s="141"/>
      <c r="C202" s="141"/>
      <c r="D202" s="194"/>
      <c r="E202" s="28"/>
      <c r="F202" s="28"/>
      <c r="G202" s="28"/>
      <c r="H202" s="194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138"/>
    </row>
    <row r="203" spans="1:44" ht="14.25" x14ac:dyDescent="0.2">
      <c r="A203" s="141"/>
      <c r="B203" s="141"/>
      <c r="C203" s="141"/>
      <c r="D203" s="194"/>
      <c r="E203" s="28"/>
      <c r="F203" s="28"/>
      <c r="G203" s="28"/>
      <c r="H203" s="194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138"/>
    </row>
    <row r="204" spans="1:44" ht="14.25" x14ac:dyDescent="0.2">
      <c r="A204" s="141"/>
      <c r="B204" s="141"/>
      <c r="C204" s="141"/>
      <c r="D204" s="194"/>
      <c r="E204" s="28"/>
      <c r="F204" s="28"/>
      <c r="G204" s="28"/>
      <c r="H204" s="194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138"/>
    </row>
    <row r="205" spans="1:44" ht="14.25" x14ac:dyDescent="0.2">
      <c r="A205" s="141"/>
      <c r="B205" s="141"/>
      <c r="C205" s="141"/>
      <c r="D205" s="194"/>
      <c r="E205" s="28"/>
      <c r="F205" s="28"/>
      <c r="G205" s="28"/>
      <c r="H205" s="194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138"/>
    </row>
    <row r="206" spans="1:44" ht="14.25" x14ac:dyDescent="0.2">
      <c r="A206" s="141"/>
      <c r="B206" s="141"/>
      <c r="C206" s="141"/>
      <c r="D206" s="194"/>
      <c r="E206" s="28"/>
      <c r="F206" s="28"/>
      <c r="G206" s="28"/>
      <c r="H206" s="194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138"/>
    </row>
    <row r="207" spans="1:44" ht="14.25" x14ac:dyDescent="0.2">
      <c r="A207" s="141"/>
      <c r="B207" s="141"/>
      <c r="C207" s="141"/>
      <c r="D207" s="194"/>
      <c r="E207" s="28"/>
      <c r="F207" s="28"/>
      <c r="G207" s="28"/>
      <c r="H207" s="194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138"/>
    </row>
    <row r="208" spans="1:44" ht="14.25" x14ac:dyDescent="0.2">
      <c r="A208" s="141"/>
      <c r="B208" s="141"/>
      <c r="C208" s="141"/>
      <c r="D208" s="194"/>
      <c r="E208" s="28"/>
      <c r="F208" s="28"/>
      <c r="G208" s="28"/>
      <c r="H208" s="194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138"/>
    </row>
    <row r="209" spans="1:44" ht="14.25" x14ac:dyDescent="0.2">
      <c r="A209" s="141"/>
      <c r="B209" s="141"/>
      <c r="C209" s="141"/>
      <c r="D209" s="194"/>
      <c r="E209" s="28"/>
      <c r="F209" s="28"/>
      <c r="G209" s="28"/>
      <c r="H209" s="194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138"/>
    </row>
    <row r="210" spans="1:44" ht="14.25" x14ac:dyDescent="0.2">
      <c r="A210" s="141"/>
      <c r="B210" s="141"/>
      <c r="C210" s="141"/>
      <c r="D210" s="194"/>
      <c r="E210" s="28"/>
      <c r="F210" s="28"/>
      <c r="G210" s="28"/>
      <c r="H210" s="194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138"/>
    </row>
    <row r="211" spans="1:44" ht="14.25" x14ac:dyDescent="0.2">
      <c r="A211" s="141"/>
      <c r="B211" s="141"/>
      <c r="C211" s="141"/>
      <c r="D211" s="194"/>
      <c r="E211" s="28"/>
      <c r="F211" s="28"/>
      <c r="G211" s="28"/>
      <c r="H211" s="194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138"/>
    </row>
    <row r="212" spans="1:44" ht="14.25" x14ac:dyDescent="0.2">
      <c r="A212" s="141"/>
      <c r="B212" s="141"/>
      <c r="C212" s="141"/>
      <c r="D212" s="194"/>
      <c r="E212" s="28"/>
      <c r="F212" s="28"/>
      <c r="G212" s="28"/>
      <c r="H212" s="194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138"/>
    </row>
    <row r="213" spans="1:44" ht="14.25" x14ac:dyDescent="0.2">
      <c r="A213" s="141"/>
      <c r="B213" s="141"/>
      <c r="C213" s="141"/>
      <c r="D213" s="194"/>
      <c r="E213" s="28"/>
      <c r="F213" s="28"/>
      <c r="G213" s="28"/>
      <c r="H213" s="194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138"/>
    </row>
    <row r="214" spans="1:44" ht="14.25" x14ac:dyDescent="0.2">
      <c r="A214" s="141"/>
      <c r="B214" s="141"/>
      <c r="C214" s="141"/>
      <c r="D214" s="194"/>
      <c r="E214" s="28"/>
      <c r="F214" s="28"/>
      <c r="G214" s="28"/>
      <c r="H214" s="194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138"/>
    </row>
    <row r="215" spans="1:44" ht="14.25" x14ac:dyDescent="0.2">
      <c r="A215" s="141"/>
      <c r="B215" s="141"/>
      <c r="C215" s="141"/>
      <c r="D215" s="194"/>
      <c r="E215" s="28"/>
      <c r="F215" s="28"/>
      <c r="G215" s="28"/>
      <c r="H215" s="194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138"/>
    </row>
    <row r="216" spans="1:44" ht="14.25" x14ac:dyDescent="0.2">
      <c r="A216" s="141"/>
      <c r="B216" s="141"/>
      <c r="C216" s="141"/>
      <c r="D216" s="194"/>
      <c r="E216" s="28"/>
      <c r="F216" s="28"/>
      <c r="G216" s="28"/>
      <c r="H216" s="194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138"/>
    </row>
    <row r="217" spans="1:44" ht="14.25" x14ac:dyDescent="0.2">
      <c r="A217" s="141"/>
      <c r="B217" s="141"/>
      <c r="C217" s="141"/>
      <c r="D217" s="194"/>
      <c r="E217" s="28"/>
      <c r="F217" s="28"/>
      <c r="G217" s="28"/>
      <c r="H217" s="194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138"/>
    </row>
    <row r="218" spans="1:44" ht="14.25" x14ac:dyDescent="0.2">
      <c r="A218" s="141"/>
      <c r="B218" s="141"/>
      <c r="C218" s="141"/>
      <c r="D218" s="194"/>
      <c r="E218" s="28"/>
      <c r="F218" s="28"/>
      <c r="G218" s="28"/>
      <c r="H218" s="194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138"/>
    </row>
    <row r="219" spans="1:44" ht="14.25" x14ac:dyDescent="0.2">
      <c r="A219" s="141"/>
      <c r="B219" s="141"/>
      <c r="C219" s="141"/>
      <c r="D219" s="194"/>
      <c r="E219" s="28"/>
      <c r="F219" s="28"/>
      <c r="G219" s="28"/>
      <c r="H219" s="194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138"/>
    </row>
    <row r="220" spans="1:44" ht="14.25" x14ac:dyDescent="0.2">
      <c r="A220" s="141"/>
      <c r="B220" s="141"/>
      <c r="C220" s="141"/>
      <c r="D220" s="194"/>
      <c r="E220" s="28"/>
      <c r="F220" s="28"/>
      <c r="G220" s="28"/>
      <c r="H220" s="194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138"/>
    </row>
    <row r="221" spans="1:44" ht="14.25" x14ac:dyDescent="0.2">
      <c r="A221" s="141"/>
      <c r="B221" s="141"/>
      <c r="C221" s="141"/>
      <c r="D221" s="194"/>
      <c r="E221" s="28"/>
      <c r="F221" s="28"/>
      <c r="G221" s="28"/>
      <c r="H221" s="194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138"/>
    </row>
    <row r="222" spans="1:44" ht="14.25" x14ac:dyDescent="0.2">
      <c r="A222" s="141"/>
      <c r="B222" s="141"/>
      <c r="C222" s="141"/>
      <c r="D222" s="194"/>
      <c r="E222" s="28"/>
      <c r="F222" s="28"/>
      <c r="G222" s="28"/>
      <c r="H222" s="194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138"/>
    </row>
    <row r="223" spans="1:44" ht="14.25" x14ac:dyDescent="0.2">
      <c r="A223" s="141"/>
      <c r="B223" s="141"/>
      <c r="C223" s="141"/>
      <c r="D223" s="194"/>
      <c r="E223" s="28"/>
      <c r="F223" s="28"/>
      <c r="G223" s="28"/>
      <c r="H223" s="194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138"/>
    </row>
    <row r="224" spans="1:44" ht="14.25" x14ac:dyDescent="0.2">
      <c r="A224" s="141"/>
      <c r="B224" s="141"/>
      <c r="C224" s="141"/>
      <c r="D224" s="194"/>
      <c r="E224" s="28"/>
      <c r="F224" s="28"/>
      <c r="G224" s="28"/>
      <c r="H224" s="194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138"/>
    </row>
    <row r="225" spans="1:44" ht="14.25" x14ac:dyDescent="0.2">
      <c r="A225" s="141"/>
      <c r="B225" s="141"/>
      <c r="C225" s="141"/>
      <c r="D225" s="194"/>
      <c r="E225" s="28"/>
      <c r="F225" s="28"/>
      <c r="G225" s="28"/>
      <c r="H225" s="194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138"/>
    </row>
    <row r="226" spans="1:44" ht="14.25" x14ac:dyDescent="0.2">
      <c r="A226" s="141"/>
      <c r="B226" s="141"/>
      <c r="C226" s="141"/>
      <c r="D226" s="194"/>
      <c r="E226" s="28"/>
      <c r="F226" s="28"/>
      <c r="G226" s="28"/>
      <c r="H226" s="194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138"/>
    </row>
    <row r="227" spans="1:44" ht="14.25" x14ac:dyDescent="0.2">
      <c r="A227" s="141"/>
      <c r="B227" s="141"/>
      <c r="C227" s="141"/>
      <c r="D227" s="194"/>
      <c r="E227" s="28"/>
      <c r="F227" s="28"/>
      <c r="G227" s="28"/>
      <c r="H227" s="194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138"/>
    </row>
    <row r="228" spans="1:44" ht="14.25" x14ac:dyDescent="0.2">
      <c r="A228" s="141"/>
      <c r="B228" s="141"/>
      <c r="C228" s="141"/>
      <c r="D228" s="194"/>
      <c r="E228" s="28"/>
      <c r="F228" s="28"/>
      <c r="G228" s="28"/>
      <c r="H228" s="194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138"/>
    </row>
    <row r="229" spans="1:44" ht="14.25" x14ac:dyDescent="0.2">
      <c r="A229" s="141"/>
      <c r="B229" s="141"/>
      <c r="C229" s="141"/>
      <c r="D229" s="194"/>
      <c r="E229" s="28"/>
      <c r="F229" s="28"/>
      <c r="G229" s="28"/>
      <c r="H229" s="194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138"/>
    </row>
    <row r="230" spans="1:44" ht="14.25" x14ac:dyDescent="0.2">
      <c r="A230" s="141"/>
      <c r="B230" s="141"/>
      <c r="C230" s="141"/>
      <c r="D230" s="194"/>
      <c r="E230" s="28"/>
      <c r="F230" s="28"/>
      <c r="G230" s="28"/>
      <c r="H230" s="194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138"/>
    </row>
    <row r="231" spans="1:44" ht="14.25" x14ac:dyDescent="0.2">
      <c r="A231" s="141"/>
      <c r="B231" s="141"/>
      <c r="C231" s="141"/>
      <c r="D231" s="194"/>
      <c r="E231" s="28"/>
      <c r="F231" s="28"/>
      <c r="G231" s="28"/>
      <c r="H231" s="194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138"/>
    </row>
    <row r="232" spans="1:44" ht="14.25" x14ac:dyDescent="0.2">
      <c r="A232" s="141"/>
      <c r="B232" s="141"/>
      <c r="C232" s="141"/>
      <c r="D232" s="194"/>
      <c r="E232" s="28"/>
      <c r="F232" s="28"/>
      <c r="G232" s="28"/>
      <c r="H232" s="194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138"/>
    </row>
    <row r="233" spans="1:44" ht="14.25" x14ac:dyDescent="0.2">
      <c r="A233" s="141"/>
      <c r="B233" s="141"/>
      <c r="C233" s="141"/>
      <c r="D233" s="194"/>
      <c r="E233" s="28"/>
      <c r="F233" s="28"/>
      <c r="G233" s="28"/>
      <c r="H233" s="194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138"/>
    </row>
    <row r="234" spans="1:44" ht="14.25" x14ac:dyDescent="0.2">
      <c r="A234" s="141"/>
      <c r="B234" s="141"/>
      <c r="C234" s="141"/>
      <c r="D234" s="194"/>
      <c r="E234" s="28"/>
      <c r="F234" s="28"/>
      <c r="G234" s="28"/>
      <c r="H234" s="194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138"/>
    </row>
    <row r="235" spans="1:44" ht="14.25" x14ac:dyDescent="0.2">
      <c r="A235" s="141"/>
      <c r="B235" s="141"/>
      <c r="C235" s="141"/>
      <c r="D235" s="194"/>
      <c r="E235" s="28"/>
      <c r="F235" s="28"/>
      <c r="G235" s="28"/>
      <c r="H235" s="194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138"/>
    </row>
    <row r="236" spans="1:44" ht="14.25" x14ac:dyDescent="0.2">
      <c r="A236" s="141"/>
      <c r="B236" s="141"/>
      <c r="C236" s="141"/>
      <c r="D236" s="194"/>
      <c r="E236" s="28"/>
      <c r="F236" s="28"/>
      <c r="G236" s="28"/>
      <c r="H236" s="194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138"/>
    </row>
    <row r="237" spans="1:44" ht="14.25" x14ac:dyDescent="0.2">
      <c r="A237" s="141"/>
      <c r="B237" s="141"/>
      <c r="C237" s="141"/>
      <c r="D237" s="194"/>
      <c r="E237" s="28"/>
      <c r="F237" s="28"/>
      <c r="G237" s="28"/>
      <c r="H237" s="194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138"/>
    </row>
    <row r="238" spans="1:44" ht="14.25" x14ac:dyDescent="0.2">
      <c r="A238" s="141"/>
      <c r="B238" s="141"/>
      <c r="C238" s="141"/>
      <c r="D238" s="194"/>
      <c r="E238" s="28"/>
      <c r="F238" s="28"/>
      <c r="G238" s="28"/>
      <c r="H238" s="194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138"/>
    </row>
    <row r="239" spans="1:44" ht="14.25" x14ac:dyDescent="0.2">
      <c r="A239" s="141"/>
      <c r="B239" s="141"/>
      <c r="C239" s="141"/>
      <c r="D239" s="194"/>
      <c r="E239" s="28"/>
      <c r="F239" s="28"/>
      <c r="G239" s="28"/>
      <c r="H239" s="194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138"/>
    </row>
    <row r="240" spans="1:44" ht="14.25" x14ac:dyDescent="0.2">
      <c r="A240" s="141"/>
      <c r="B240" s="141"/>
      <c r="C240" s="141"/>
      <c r="D240" s="194"/>
      <c r="E240" s="28"/>
      <c r="F240" s="28"/>
      <c r="G240" s="28"/>
      <c r="H240" s="194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138"/>
    </row>
    <row r="241" spans="1:44" ht="14.25" x14ac:dyDescent="0.2">
      <c r="A241" s="141"/>
      <c r="B241" s="141"/>
      <c r="C241" s="141"/>
      <c r="D241" s="194"/>
      <c r="E241" s="28"/>
      <c r="F241" s="28"/>
      <c r="G241" s="28"/>
      <c r="H241" s="194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138"/>
    </row>
    <row r="242" spans="1:44" ht="14.25" x14ac:dyDescent="0.2">
      <c r="A242" s="141"/>
      <c r="B242" s="141"/>
      <c r="C242" s="141"/>
      <c r="D242" s="194"/>
      <c r="E242" s="28"/>
      <c r="F242" s="28"/>
      <c r="G242" s="28"/>
      <c r="H242" s="194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138"/>
    </row>
    <row r="243" spans="1:44" ht="14.25" x14ac:dyDescent="0.2">
      <c r="A243" s="141"/>
      <c r="B243" s="141"/>
      <c r="C243" s="141"/>
      <c r="D243" s="194"/>
      <c r="E243" s="28"/>
      <c r="F243" s="28"/>
      <c r="G243" s="28"/>
      <c r="H243" s="194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138"/>
    </row>
    <row r="244" spans="1:44" ht="14.25" x14ac:dyDescent="0.2">
      <c r="A244" s="141"/>
      <c r="B244" s="141"/>
      <c r="C244" s="141"/>
      <c r="D244" s="194"/>
      <c r="E244" s="28"/>
      <c r="F244" s="28"/>
      <c r="G244" s="28"/>
      <c r="H244" s="194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138"/>
    </row>
    <row r="245" spans="1:44" ht="14.25" x14ac:dyDescent="0.2">
      <c r="A245" s="141"/>
      <c r="B245" s="141"/>
      <c r="C245" s="141"/>
      <c r="D245" s="194"/>
      <c r="E245" s="28"/>
      <c r="F245" s="28"/>
      <c r="G245" s="28"/>
      <c r="H245" s="194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138"/>
    </row>
    <row r="246" spans="1:44" ht="14.25" x14ac:dyDescent="0.2">
      <c r="A246" s="141"/>
      <c r="B246" s="141"/>
      <c r="C246" s="141"/>
      <c r="D246" s="194"/>
      <c r="E246" s="28"/>
      <c r="F246" s="28"/>
      <c r="G246" s="28"/>
      <c r="H246" s="194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138"/>
    </row>
    <row r="247" spans="1:44" ht="14.25" x14ac:dyDescent="0.2">
      <c r="A247" s="141"/>
      <c r="B247" s="141"/>
      <c r="C247" s="141"/>
      <c r="D247" s="194"/>
      <c r="E247" s="28"/>
      <c r="F247" s="28"/>
      <c r="G247" s="28"/>
      <c r="H247" s="194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138"/>
    </row>
    <row r="248" spans="1:44" ht="14.25" x14ac:dyDescent="0.2">
      <c r="A248" s="141"/>
      <c r="B248" s="141"/>
      <c r="C248" s="141"/>
      <c r="D248" s="194"/>
      <c r="E248" s="28"/>
      <c r="F248" s="28"/>
      <c r="G248" s="28"/>
      <c r="H248" s="194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138"/>
    </row>
    <row r="249" spans="1:44" ht="14.25" x14ac:dyDescent="0.2">
      <c r="A249" s="141"/>
      <c r="B249" s="141"/>
      <c r="C249" s="141"/>
      <c r="D249" s="194"/>
      <c r="E249" s="28"/>
      <c r="F249" s="28"/>
      <c r="G249" s="28"/>
      <c r="H249" s="194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138"/>
    </row>
    <row r="250" spans="1:44" ht="14.25" x14ac:dyDescent="0.2">
      <c r="A250" s="141"/>
      <c r="B250" s="141"/>
      <c r="C250" s="141"/>
      <c r="D250" s="194"/>
      <c r="E250" s="28"/>
      <c r="F250" s="28"/>
      <c r="G250" s="28"/>
      <c r="H250" s="194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138"/>
    </row>
    <row r="251" spans="1:44" ht="14.25" x14ac:dyDescent="0.2">
      <c r="A251" s="141"/>
      <c r="B251" s="141"/>
      <c r="C251" s="141"/>
      <c r="D251" s="194"/>
      <c r="E251" s="28"/>
      <c r="F251" s="28"/>
      <c r="G251" s="28"/>
      <c r="H251" s="194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138"/>
    </row>
    <row r="252" spans="1:44" ht="14.25" x14ac:dyDescent="0.2">
      <c r="A252" s="141"/>
      <c r="B252" s="141"/>
      <c r="C252" s="141"/>
      <c r="D252" s="194"/>
      <c r="E252" s="28"/>
      <c r="F252" s="28"/>
      <c r="G252" s="28"/>
      <c r="H252" s="194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138"/>
    </row>
    <row r="253" spans="1:44" ht="14.25" x14ac:dyDescent="0.2">
      <c r="A253" s="141"/>
      <c r="B253" s="141"/>
      <c r="C253" s="141"/>
      <c r="D253" s="194"/>
      <c r="E253" s="28"/>
      <c r="F253" s="28"/>
      <c r="G253" s="28"/>
      <c r="H253" s="194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138"/>
    </row>
    <row r="254" spans="1:44" ht="14.25" x14ac:dyDescent="0.2">
      <c r="A254" s="141"/>
      <c r="B254" s="141"/>
      <c r="C254" s="141"/>
      <c r="D254" s="194"/>
      <c r="E254" s="28"/>
      <c r="F254" s="28"/>
      <c r="G254" s="28"/>
      <c r="H254" s="194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138"/>
    </row>
    <row r="255" spans="1:44" ht="14.25" x14ac:dyDescent="0.2">
      <c r="A255" s="141"/>
      <c r="B255" s="141"/>
      <c r="C255" s="141"/>
      <c r="D255" s="194"/>
      <c r="E255" s="28"/>
      <c r="F255" s="28"/>
      <c r="G255" s="28"/>
      <c r="H255" s="194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138"/>
    </row>
    <row r="256" spans="1:44" ht="14.25" x14ac:dyDescent="0.2">
      <c r="A256" s="141"/>
      <c r="B256" s="141"/>
      <c r="C256" s="141"/>
      <c r="D256" s="194"/>
      <c r="E256" s="28"/>
      <c r="F256" s="28"/>
      <c r="G256" s="28"/>
      <c r="H256" s="194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138"/>
    </row>
    <row r="257" spans="1:44" ht="14.25" x14ac:dyDescent="0.2">
      <c r="A257" s="141"/>
      <c r="B257" s="141"/>
      <c r="C257" s="141"/>
      <c r="D257" s="194"/>
      <c r="E257" s="28"/>
      <c r="F257" s="28"/>
      <c r="G257" s="28"/>
      <c r="H257" s="194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138"/>
    </row>
    <row r="258" spans="1:44" ht="14.25" x14ac:dyDescent="0.2">
      <c r="A258" s="141"/>
      <c r="B258" s="141"/>
      <c r="C258" s="141"/>
      <c r="D258" s="194"/>
      <c r="E258" s="28"/>
      <c r="F258" s="28"/>
      <c r="G258" s="28"/>
      <c r="H258" s="194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138"/>
    </row>
    <row r="259" spans="1:44" ht="14.25" x14ac:dyDescent="0.2">
      <c r="A259" s="141"/>
      <c r="B259" s="141"/>
      <c r="C259" s="141"/>
      <c r="D259" s="194"/>
      <c r="E259" s="28"/>
      <c r="F259" s="28"/>
      <c r="G259" s="28"/>
      <c r="H259" s="194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138"/>
    </row>
    <row r="260" spans="1:44" ht="14.25" x14ac:dyDescent="0.2">
      <c r="A260" s="141"/>
      <c r="B260" s="141"/>
      <c r="C260" s="141"/>
      <c r="D260" s="194"/>
      <c r="E260" s="28"/>
      <c r="F260" s="28"/>
      <c r="G260" s="28"/>
      <c r="H260" s="194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138"/>
    </row>
    <row r="261" spans="1:44" ht="14.25" x14ac:dyDescent="0.2">
      <c r="A261" s="141"/>
      <c r="B261" s="141"/>
      <c r="C261" s="141"/>
      <c r="D261" s="194"/>
      <c r="E261" s="28"/>
      <c r="F261" s="28"/>
      <c r="G261" s="28"/>
      <c r="H261" s="194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138"/>
    </row>
    <row r="262" spans="1:44" ht="14.25" x14ac:dyDescent="0.2">
      <c r="A262" s="141"/>
      <c r="B262" s="141"/>
      <c r="C262" s="141"/>
      <c r="D262" s="194"/>
      <c r="E262" s="28"/>
      <c r="F262" s="28"/>
      <c r="G262" s="28"/>
      <c r="H262" s="194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138"/>
    </row>
    <row r="263" spans="1:44" ht="14.25" x14ac:dyDescent="0.2">
      <c r="A263" s="141"/>
      <c r="B263" s="141"/>
      <c r="C263" s="141"/>
      <c r="D263" s="194"/>
      <c r="E263" s="28"/>
      <c r="F263" s="28"/>
      <c r="G263" s="28"/>
      <c r="H263" s="194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138"/>
    </row>
    <row r="264" spans="1:44" ht="14.25" x14ac:dyDescent="0.2">
      <c r="A264" s="141"/>
      <c r="B264" s="141"/>
      <c r="C264" s="141"/>
      <c r="D264" s="194"/>
      <c r="E264" s="28"/>
      <c r="F264" s="28"/>
      <c r="G264" s="28"/>
      <c r="H264" s="194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138"/>
    </row>
    <row r="265" spans="1:44" ht="14.25" x14ac:dyDescent="0.2">
      <c r="A265" s="141"/>
      <c r="B265" s="141"/>
      <c r="C265" s="141"/>
      <c r="D265" s="194"/>
      <c r="E265" s="28"/>
      <c r="F265" s="28"/>
      <c r="G265" s="28"/>
      <c r="H265" s="194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138"/>
    </row>
    <row r="266" spans="1:44" ht="14.25" x14ac:dyDescent="0.2">
      <c r="A266" s="141"/>
      <c r="B266" s="141"/>
      <c r="C266" s="141"/>
      <c r="D266" s="194"/>
      <c r="E266" s="28"/>
      <c r="F266" s="28"/>
      <c r="G266" s="28"/>
      <c r="H266" s="194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138"/>
    </row>
    <row r="267" spans="1:44" ht="14.25" x14ac:dyDescent="0.2">
      <c r="A267" s="141"/>
      <c r="B267" s="141"/>
      <c r="C267" s="141"/>
      <c r="D267" s="194"/>
      <c r="E267" s="28"/>
      <c r="F267" s="28"/>
      <c r="G267" s="28"/>
      <c r="H267" s="194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138"/>
    </row>
    <row r="268" spans="1:44" ht="14.25" x14ac:dyDescent="0.2">
      <c r="A268" s="141"/>
      <c r="B268" s="141"/>
      <c r="C268" s="141"/>
      <c r="D268" s="194"/>
      <c r="E268" s="28"/>
      <c r="F268" s="28"/>
      <c r="G268" s="28"/>
      <c r="H268" s="194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138"/>
    </row>
    <row r="269" spans="1:44" ht="14.25" x14ac:dyDescent="0.2">
      <c r="A269" s="141"/>
      <c r="B269" s="141"/>
      <c r="C269" s="141"/>
      <c r="D269" s="194"/>
      <c r="E269" s="28"/>
      <c r="F269" s="28"/>
      <c r="G269" s="28"/>
      <c r="H269" s="194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138"/>
    </row>
    <row r="270" spans="1:44" ht="14.25" x14ac:dyDescent="0.2">
      <c r="A270" s="141"/>
      <c r="B270" s="141"/>
      <c r="C270" s="141"/>
      <c r="D270" s="194"/>
      <c r="E270" s="28"/>
      <c r="F270" s="28"/>
      <c r="G270" s="28"/>
      <c r="H270" s="194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138"/>
    </row>
    <row r="271" spans="1:44" ht="14.25" x14ac:dyDescent="0.2">
      <c r="A271" s="141"/>
      <c r="B271" s="141"/>
      <c r="C271" s="141"/>
      <c r="D271" s="194"/>
      <c r="E271" s="28"/>
      <c r="F271" s="28"/>
      <c r="G271" s="28"/>
      <c r="H271" s="194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138"/>
    </row>
    <row r="272" spans="1:44" ht="14.25" x14ac:dyDescent="0.2">
      <c r="A272" s="141"/>
      <c r="B272" s="141"/>
      <c r="C272" s="141"/>
      <c r="D272" s="194"/>
      <c r="E272" s="28"/>
      <c r="F272" s="28"/>
      <c r="G272" s="28"/>
      <c r="H272" s="194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138"/>
    </row>
    <row r="273" spans="1:44" ht="14.25" x14ac:dyDescent="0.2">
      <c r="A273" s="141"/>
      <c r="B273" s="141"/>
      <c r="C273" s="141"/>
      <c r="D273" s="194"/>
      <c r="E273" s="28"/>
      <c r="F273" s="28"/>
      <c r="G273" s="28"/>
      <c r="H273" s="194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138"/>
    </row>
    <row r="274" spans="1:44" ht="14.25" x14ac:dyDescent="0.2">
      <c r="A274" s="141"/>
      <c r="B274" s="141"/>
      <c r="C274" s="141"/>
      <c r="D274" s="194"/>
      <c r="E274" s="28"/>
      <c r="F274" s="28"/>
      <c r="G274" s="28"/>
      <c r="H274" s="194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138"/>
    </row>
    <row r="275" spans="1:44" ht="14.25" x14ac:dyDescent="0.2">
      <c r="A275" s="141"/>
      <c r="B275" s="141"/>
      <c r="C275" s="141"/>
      <c r="D275" s="194"/>
      <c r="E275" s="28"/>
      <c r="F275" s="28"/>
      <c r="G275" s="28"/>
      <c r="H275" s="194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138"/>
    </row>
    <row r="276" spans="1:44" ht="14.25" x14ac:dyDescent="0.2">
      <c r="A276" s="141"/>
      <c r="B276" s="141"/>
      <c r="C276" s="141"/>
      <c r="D276" s="194"/>
      <c r="E276" s="28"/>
      <c r="F276" s="28"/>
      <c r="G276" s="28"/>
      <c r="H276" s="194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138"/>
    </row>
    <row r="277" spans="1:44" ht="14.25" x14ac:dyDescent="0.2">
      <c r="A277" s="141"/>
      <c r="B277" s="141"/>
      <c r="C277" s="141"/>
      <c r="D277" s="194"/>
      <c r="E277" s="28"/>
      <c r="F277" s="28"/>
      <c r="G277" s="28"/>
      <c r="H277" s="194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138"/>
    </row>
    <row r="278" spans="1:44" ht="14.25" x14ac:dyDescent="0.2">
      <c r="A278" s="141"/>
      <c r="B278" s="141"/>
      <c r="C278" s="141"/>
      <c r="D278" s="194"/>
      <c r="E278" s="28"/>
      <c r="F278" s="28"/>
      <c r="G278" s="28"/>
      <c r="H278" s="194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138"/>
    </row>
    <row r="279" spans="1:44" ht="14.25" x14ac:dyDescent="0.2">
      <c r="A279" s="141"/>
      <c r="B279" s="141"/>
      <c r="C279" s="141"/>
      <c r="D279" s="194"/>
      <c r="E279" s="28"/>
      <c r="F279" s="28"/>
      <c r="G279" s="28"/>
      <c r="H279" s="194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138"/>
    </row>
    <row r="280" spans="1:44" ht="14.25" x14ac:dyDescent="0.2">
      <c r="A280" s="141"/>
      <c r="B280" s="141"/>
      <c r="C280" s="141"/>
      <c r="D280" s="194"/>
      <c r="E280" s="28"/>
      <c r="F280" s="28"/>
      <c r="G280" s="28"/>
      <c r="H280" s="194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138"/>
    </row>
    <row r="281" spans="1:44" ht="14.25" x14ac:dyDescent="0.2">
      <c r="A281" s="141"/>
      <c r="B281" s="141"/>
      <c r="C281" s="141"/>
      <c r="D281" s="194"/>
      <c r="E281" s="28"/>
      <c r="F281" s="28"/>
      <c r="G281" s="28"/>
      <c r="H281" s="194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138"/>
    </row>
    <row r="282" spans="1:44" ht="14.25" x14ac:dyDescent="0.2">
      <c r="A282" s="141"/>
      <c r="B282" s="141"/>
      <c r="C282" s="141"/>
      <c r="D282" s="194"/>
      <c r="E282" s="28"/>
      <c r="F282" s="28"/>
      <c r="G282" s="28"/>
      <c r="H282" s="194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138"/>
    </row>
    <row r="283" spans="1:44" ht="14.25" x14ac:dyDescent="0.2">
      <c r="A283" s="141"/>
      <c r="B283" s="141"/>
      <c r="C283" s="141"/>
      <c r="D283" s="194"/>
      <c r="E283" s="28"/>
      <c r="F283" s="28"/>
      <c r="G283" s="28"/>
      <c r="H283" s="194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138"/>
    </row>
    <row r="284" spans="1:44" ht="14.25" x14ac:dyDescent="0.2">
      <c r="A284" s="141"/>
      <c r="B284" s="141"/>
      <c r="C284" s="141"/>
      <c r="D284" s="194"/>
      <c r="E284" s="28"/>
      <c r="F284" s="28"/>
      <c r="G284" s="28"/>
      <c r="H284" s="194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138"/>
    </row>
    <row r="285" spans="1:44" ht="14.25" x14ac:dyDescent="0.2">
      <c r="A285" s="141"/>
      <c r="B285" s="141"/>
      <c r="C285" s="141"/>
      <c r="D285" s="194"/>
      <c r="E285" s="28"/>
      <c r="F285" s="28"/>
      <c r="G285" s="28"/>
      <c r="H285" s="194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138"/>
    </row>
    <row r="286" spans="1:44" ht="14.25" x14ac:dyDescent="0.2">
      <c r="A286" s="141"/>
      <c r="B286" s="141"/>
      <c r="C286" s="141"/>
      <c r="D286" s="194"/>
      <c r="E286" s="28"/>
      <c r="F286" s="28"/>
      <c r="G286" s="28"/>
      <c r="H286" s="194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138"/>
    </row>
    <row r="287" spans="1:44" ht="14.25" x14ac:dyDescent="0.2">
      <c r="A287" s="141"/>
      <c r="B287" s="141"/>
      <c r="C287" s="141"/>
      <c r="D287" s="194"/>
      <c r="E287" s="28"/>
      <c r="F287" s="28"/>
      <c r="G287" s="28"/>
      <c r="H287" s="194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138"/>
    </row>
    <row r="288" spans="1:44" ht="14.25" x14ac:dyDescent="0.2">
      <c r="A288" s="141"/>
      <c r="B288" s="141"/>
      <c r="C288" s="141"/>
      <c r="D288" s="194"/>
      <c r="E288" s="28"/>
      <c r="F288" s="28"/>
      <c r="G288" s="28"/>
      <c r="H288" s="194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138"/>
    </row>
    <row r="289" spans="1:44" ht="14.25" x14ac:dyDescent="0.2">
      <c r="A289" s="141"/>
      <c r="B289" s="141"/>
      <c r="C289" s="141"/>
      <c r="D289" s="194"/>
      <c r="E289" s="28"/>
      <c r="F289" s="28"/>
      <c r="G289" s="28"/>
      <c r="H289" s="194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138"/>
    </row>
    <row r="290" spans="1:44" ht="14.25" x14ac:dyDescent="0.2">
      <c r="A290" s="141"/>
      <c r="B290" s="141"/>
      <c r="C290" s="141"/>
      <c r="D290" s="194"/>
      <c r="E290" s="28"/>
      <c r="F290" s="28"/>
      <c r="G290" s="28"/>
      <c r="H290" s="194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138"/>
    </row>
    <row r="291" spans="1:44" ht="14.25" x14ac:dyDescent="0.2">
      <c r="A291" s="141"/>
      <c r="B291" s="141"/>
      <c r="C291" s="141"/>
      <c r="D291" s="194"/>
      <c r="E291" s="28"/>
      <c r="F291" s="28"/>
      <c r="G291" s="28"/>
      <c r="H291" s="194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138"/>
    </row>
    <row r="292" spans="1:44" ht="14.25" x14ac:dyDescent="0.2">
      <c r="A292" s="141"/>
      <c r="B292" s="141"/>
      <c r="C292" s="141"/>
      <c r="D292" s="194"/>
      <c r="E292" s="28"/>
      <c r="F292" s="28"/>
      <c r="G292" s="28"/>
      <c r="H292" s="194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138"/>
    </row>
    <row r="293" spans="1:44" ht="14.25" x14ac:dyDescent="0.2">
      <c r="A293" s="141"/>
      <c r="B293" s="141"/>
      <c r="C293" s="141"/>
      <c r="D293" s="194"/>
      <c r="E293" s="28"/>
      <c r="F293" s="28"/>
      <c r="G293" s="28"/>
      <c r="H293" s="194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138"/>
    </row>
    <row r="294" spans="1:44" ht="14.25" x14ac:dyDescent="0.2">
      <c r="A294" s="141"/>
      <c r="B294" s="141"/>
      <c r="C294" s="141"/>
      <c r="D294" s="194"/>
      <c r="E294" s="28"/>
      <c r="F294" s="28"/>
      <c r="G294" s="28"/>
      <c r="H294" s="194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138"/>
    </row>
    <row r="295" spans="1:44" ht="14.25" x14ac:dyDescent="0.2">
      <c r="A295" s="141"/>
      <c r="B295" s="141"/>
      <c r="C295" s="141"/>
      <c r="D295" s="194"/>
      <c r="E295" s="28"/>
      <c r="F295" s="28"/>
      <c r="G295" s="28"/>
      <c r="H295" s="194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138"/>
    </row>
    <row r="296" spans="1:44" ht="14.25" x14ac:dyDescent="0.2">
      <c r="A296" s="141"/>
      <c r="B296" s="141"/>
      <c r="C296" s="141"/>
      <c r="D296" s="194"/>
      <c r="E296" s="28"/>
      <c r="F296" s="28"/>
      <c r="G296" s="28"/>
      <c r="H296" s="194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138"/>
    </row>
    <row r="297" spans="1:44" ht="14.25" x14ac:dyDescent="0.2">
      <c r="A297" s="141"/>
      <c r="B297" s="141"/>
      <c r="C297" s="141"/>
      <c r="D297" s="194"/>
      <c r="E297" s="28"/>
      <c r="F297" s="28"/>
      <c r="G297" s="28"/>
      <c r="H297" s="194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138"/>
    </row>
    <row r="298" spans="1:44" ht="14.25" x14ac:dyDescent="0.2">
      <c r="A298" s="141"/>
      <c r="B298" s="141"/>
      <c r="C298" s="141"/>
      <c r="D298" s="194"/>
      <c r="E298" s="28"/>
      <c r="F298" s="28"/>
      <c r="G298" s="28"/>
      <c r="H298" s="194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138"/>
    </row>
    <row r="299" spans="1:44" ht="14.25" x14ac:dyDescent="0.2">
      <c r="A299" s="141"/>
      <c r="B299" s="141"/>
      <c r="C299" s="141"/>
      <c r="D299" s="194"/>
      <c r="E299" s="28"/>
      <c r="F299" s="28"/>
      <c r="G299" s="28"/>
      <c r="H299" s="194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138"/>
    </row>
    <row r="300" spans="1:44" ht="14.25" x14ac:dyDescent="0.2">
      <c r="A300" s="141"/>
      <c r="B300" s="141"/>
      <c r="C300" s="141"/>
      <c r="D300" s="194"/>
      <c r="E300" s="28"/>
      <c r="F300" s="28"/>
      <c r="G300" s="28"/>
      <c r="H300" s="194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138"/>
    </row>
    <row r="301" spans="1:44" ht="14.25" x14ac:dyDescent="0.2">
      <c r="A301" s="141"/>
      <c r="B301" s="141"/>
      <c r="C301" s="141"/>
      <c r="D301" s="194"/>
      <c r="E301" s="28"/>
      <c r="F301" s="28"/>
      <c r="G301" s="28"/>
      <c r="H301" s="194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138"/>
    </row>
    <row r="302" spans="1:44" ht="14.25" x14ac:dyDescent="0.2">
      <c r="A302" s="141"/>
      <c r="B302" s="141"/>
      <c r="C302" s="141"/>
      <c r="D302" s="194"/>
      <c r="E302" s="28"/>
      <c r="F302" s="28"/>
      <c r="G302" s="28"/>
      <c r="H302" s="194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138"/>
    </row>
    <row r="303" spans="1:44" ht="14.25" x14ac:dyDescent="0.2">
      <c r="A303" s="141"/>
      <c r="B303" s="141"/>
      <c r="C303" s="141"/>
      <c r="D303" s="194"/>
      <c r="E303" s="28"/>
      <c r="F303" s="28"/>
      <c r="G303" s="28"/>
      <c r="H303" s="194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138"/>
    </row>
    <row r="304" spans="1:44" ht="14.25" x14ac:dyDescent="0.2">
      <c r="A304" s="141"/>
      <c r="B304" s="141"/>
      <c r="C304" s="141"/>
      <c r="D304" s="194"/>
      <c r="E304" s="28"/>
      <c r="F304" s="28"/>
      <c r="G304" s="28"/>
      <c r="H304" s="194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138"/>
    </row>
    <row r="305" spans="1:44" ht="14.25" x14ac:dyDescent="0.2">
      <c r="A305" s="141"/>
      <c r="B305" s="141"/>
      <c r="C305" s="141"/>
      <c r="D305" s="194"/>
      <c r="E305" s="28"/>
      <c r="F305" s="28"/>
      <c r="G305" s="28"/>
      <c r="H305" s="194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138"/>
    </row>
    <row r="306" spans="1:44" ht="14.25" x14ac:dyDescent="0.2">
      <c r="A306" s="141"/>
      <c r="B306" s="141"/>
      <c r="C306" s="141"/>
      <c r="D306" s="194"/>
      <c r="E306" s="28"/>
      <c r="F306" s="28"/>
      <c r="G306" s="28"/>
      <c r="H306" s="194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138"/>
    </row>
    <row r="307" spans="1:44" ht="14.25" x14ac:dyDescent="0.2">
      <c r="A307" s="141"/>
      <c r="B307" s="141"/>
      <c r="C307" s="141"/>
      <c r="D307" s="194"/>
      <c r="E307" s="28"/>
      <c r="F307" s="28"/>
      <c r="G307" s="28"/>
      <c r="H307" s="194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138"/>
    </row>
    <row r="308" spans="1:44" ht="14.25" x14ac:dyDescent="0.2">
      <c r="A308" s="141"/>
      <c r="B308" s="141"/>
      <c r="C308" s="141"/>
      <c r="D308" s="194"/>
      <c r="E308" s="28"/>
      <c r="F308" s="28"/>
      <c r="G308" s="28"/>
      <c r="H308" s="194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138"/>
    </row>
    <row r="309" spans="1:44" ht="14.25" x14ac:dyDescent="0.2">
      <c r="A309" s="141"/>
      <c r="B309" s="141"/>
      <c r="C309" s="141"/>
      <c r="D309" s="194"/>
      <c r="E309" s="28"/>
      <c r="F309" s="28"/>
      <c r="G309" s="28"/>
      <c r="H309" s="194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138"/>
    </row>
    <row r="310" spans="1:44" ht="14.25" x14ac:dyDescent="0.2">
      <c r="A310" s="141"/>
      <c r="B310" s="141"/>
      <c r="C310" s="141"/>
      <c r="D310" s="194"/>
      <c r="E310" s="28"/>
      <c r="F310" s="28"/>
      <c r="G310" s="28"/>
      <c r="H310" s="194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138"/>
    </row>
    <row r="311" spans="1:44" ht="14.25" x14ac:dyDescent="0.2">
      <c r="A311" s="141"/>
      <c r="B311" s="141"/>
      <c r="C311" s="141"/>
      <c r="D311" s="194"/>
      <c r="E311" s="28"/>
      <c r="F311" s="28"/>
      <c r="G311" s="28"/>
      <c r="H311" s="194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138"/>
    </row>
    <row r="312" spans="1:44" ht="14.25" x14ac:dyDescent="0.2">
      <c r="A312" s="141"/>
      <c r="B312" s="141"/>
      <c r="C312" s="141"/>
      <c r="D312" s="194"/>
      <c r="E312" s="28"/>
      <c r="F312" s="28"/>
      <c r="G312" s="28"/>
      <c r="H312" s="194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138"/>
    </row>
    <row r="313" spans="1:44" ht="14.25" x14ac:dyDescent="0.2">
      <c r="A313" s="141"/>
      <c r="B313" s="141"/>
      <c r="C313" s="141"/>
      <c r="D313" s="194"/>
      <c r="E313" s="28"/>
      <c r="F313" s="28"/>
      <c r="G313" s="28"/>
      <c r="H313" s="194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138"/>
    </row>
    <row r="314" spans="1:44" ht="14.25" x14ac:dyDescent="0.2">
      <c r="A314" s="141"/>
      <c r="B314" s="141"/>
      <c r="C314" s="141"/>
      <c r="D314" s="194"/>
      <c r="E314" s="28"/>
      <c r="F314" s="28"/>
      <c r="G314" s="28"/>
      <c r="H314" s="194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138"/>
    </row>
    <row r="315" spans="1:44" ht="14.25" x14ac:dyDescent="0.2">
      <c r="A315" s="141"/>
      <c r="B315" s="141"/>
      <c r="C315" s="141"/>
      <c r="D315" s="194"/>
      <c r="E315" s="28"/>
      <c r="F315" s="28"/>
      <c r="G315" s="28"/>
      <c r="H315" s="194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138"/>
    </row>
    <row r="316" spans="1:44" ht="14.25" x14ac:dyDescent="0.2">
      <c r="A316" s="141"/>
      <c r="B316" s="141"/>
      <c r="C316" s="141"/>
      <c r="D316" s="194"/>
      <c r="E316" s="28"/>
      <c r="F316" s="28"/>
      <c r="G316" s="28"/>
      <c r="H316" s="194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138"/>
    </row>
    <row r="317" spans="1:44" ht="14.25" x14ac:dyDescent="0.2">
      <c r="A317" s="141"/>
      <c r="B317" s="141"/>
      <c r="C317" s="141"/>
      <c r="D317" s="194"/>
      <c r="E317" s="28"/>
      <c r="F317" s="28"/>
      <c r="G317" s="28"/>
      <c r="H317" s="194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138"/>
    </row>
    <row r="318" spans="1:44" ht="14.25" x14ac:dyDescent="0.2">
      <c r="A318" s="141"/>
      <c r="B318" s="141"/>
      <c r="C318" s="141"/>
      <c r="D318" s="194"/>
      <c r="E318" s="28"/>
      <c r="F318" s="28"/>
      <c r="G318" s="28"/>
      <c r="H318" s="194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138"/>
    </row>
    <row r="319" spans="1:44" ht="14.25" x14ac:dyDescent="0.2">
      <c r="A319" s="141"/>
      <c r="B319" s="141"/>
      <c r="C319" s="141"/>
      <c r="D319" s="194"/>
      <c r="E319" s="28"/>
      <c r="F319" s="28"/>
      <c r="G319" s="28"/>
      <c r="H319" s="194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138"/>
    </row>
    <row r="320" spans="1:44" ht="14.25" x14ac:dyDescent="0.2">
      <c r="A320" s="141"/>
      <c r="B320" s="141"/>
      <c r="C320" s="141"/>
      <c r="D320" s="194"/>
      <c r="E320" s="28"/>
      <c r="F320" s="28"/>
      <c r="G320" s="28"/>
      <c r="H320" s="194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138"/>
    </row>
    <row r="321" spans="1:44" ht="14.25" x14ac:dyDescent="0.2">
      <c r="A321" s="141"/>
      <c r="B321" s="141"/>
      <c r="C321" s="141"/>
      <c r="D321" s="194"/>
      <c r="E321" s="28"/>
      <c r="F321" s="28"/>
      <c r="G321" s="28"/>
      <c r="H321" s="194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138"/>
    </row>
    <row r="322" spans="1:44" ht="14.25" x14ac:dyDescent="0.2">
      <c r="A322" s="141"/>
      <c r="B322" s="141"/>
      <c r="C322" s="141"/>
      <c r="D322" s="194"/>
      <c r="E322" s="28"/>
      <c r="F322" s="28"/>
      <c r="G322" s="28"/>
      <c r="H322" s="194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138"/>
    </row>
    <row r="323" spans="1:44" ht="14.25" x14ac:dyDescent="0.2">
      <c r="A323" s="141"/>
      <c r="B323" s="141"/>
      <c r="C323" s="141"/>
      <c r="D323" s="194"/>
      <c r="E323" s="28"/>
      <c r="F323" s="28"/>
      <c r="G323" s="28"/>
      <c r="H323" s="194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138"/>
    </row>
    <row r="324" spans="1:44" ht="14.25" x14ac:dyDescent="0.2">
      <c r="A324" s="141"/>
      <c r="B324" s="141"/>
      <c r="C324" s="141"/>
      <c r="D324" s="194"/>
      <c r="E324" s="28"/>
      <c r="F324" s="28"/>
      <c r="G324" s="28"/>
      <c r="H324" s="194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138"/>
    </row>
    <row r="325" spans="1:44" ht="14.25" x14ac:dyDescent="0.2">
      <c r="A325" s="141"/>
      <c r="B325" s="141"/>
      <c r="C325" s="141"/>
      <c r="D325" s="194"/>
      <c r="E325" s="28"/>
      <c r="F325" s="28"/>
      <c r="G325" s="28"/>
      <c r="H325" s="194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138"/>
    </row>
    <row r="326" spans="1:44" ht="14.25" x14ac:dyDescent="0.2">
      <c r="A326" s="141"/>
      <c r="B326" s="141"/>
      <c r="C326" s="141"/>
      <c r="D326" s="194"/>
      <c r="E326" s="28"/>
      <c r="F326" s="28"/>
      <c r="G326" s="28"/>
      <c r="H326" s="194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138"/>
    </row>
    <row r="327" spans="1:44" ht="14.25" x14ac:dyDescent="0.2">
      <c r="A327" s="141"/>
      <c r="B327" s="141"/>
      <c r="C327" s="141"/>
      <c r="D327" s="194"/>
      <c r="E327" s="28"/>
      <c r="F327" s="28"/>
      <c r="G327" s="28"/>
      <c r="H327" s="194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138"/>
    </row>
    <row r="328" spans="1:44" ht="14.25" x14ac:dyDescent="0.2">
      <c r="A328" s="141"/>
      <c r="B328" s="141"/>
      <c r="C328" s="141"/>
      <c r="D328" s="194"/>
      <c r="E328" s="28"/>
      <c r="F328" s="28"/>
      <c r="G328" s="28"/>
      <c r="H328" s="194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138"/>
    </row>
    <row r="329" spans="1:44" ht="14.25" x14ac:dyDescent="0.2">
      <c r="A329" s="141"/>
      <c r="B329" s="141"/>
      <c r="C329" s="141"/>
      <c r="D329" s="194"/>
      <c r="E329" s="28"/>
      <c r="F329" s="28"/>
      <c r="G329" s="28"/>
      <c r="H329" s="194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138"/>
    </row>
    <row r="330" spans="1:44" ht="14.25" x14ac:dyDescent="0.2">
      <c r="A330" s="141"/>
      <c r="B330" s="141"/>
      <c r="C330" s="141"/>
      <c r="D330" s="194"/>
      <c r="E330" s="28"/>
      <c r="F330" s="28"/>
      <c r="G330" s="28"/>
      <c r="H330" s="194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138"/>
    </row>
    <row r="331" spans="1:44" ht="14.25" x14ac:dyDescent="0.2">
      <c r="A331" s="141"/>
      <c r="B331" s="141"/>
      <c r="C331" s="141"/>
      <c r="D331" s="194"/>
      <c r="E331" s="28"/>
      <c r="F331" s="28"/>
      <c r="G331" s="28"/>
      <c r="H331" s="194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138"/>
    </row>
    <row r="332" spans="1:44" ht="14.25" x14ac:dyDescent="0.2">
      <c r="A332" s="141"/>
      <c r="B332" s="141"/>
      <c r="C332" s="141"/>
      <c r="D332" s="194"/>
      <c r="E332" s="28"/>
      <c r="F332" s="28"/>
      <c r="G332" s="28"/>
      <c r="H332" s="194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138"/>
    </row>
    <row r="333" spans="1:44" ht="14.25" x14ac:dyDescent="0.2">
      <c r="A333" s="141"/>
      <c r="B333" s="141"/>
      <c r="C333" s="141"/>
      <c r="D333" s="194"/>
      <c r="E333" s="28"/>
      <c r="F333" s="28"/>
      <c r="G333" s="28"/>
      <c r="H333" s="194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138"/>
    </row>
    <row r="334" spans="1:44" ht="14.25" x14ac:dyDescent="0.2">
      <c r="A334" s="141"/>
      <c r="B334" s="141"/>
      <c r="C334" s="141"/>
      <c r="D334" s="194"/>
      <c r="E334" s="28"/>
      <c r="F334" s="28"/>
      <c r="G334" s="28"/>
      <c r="H334" s="194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138"/>
    </row>
    <row r="335" spans="1:44" ht="14.25" x14ac:dyDescent="0.2">
      <c r="A335" s="141"/>
      <c r="B335" s="141"/>
      <c r="C335" s="141"/>
      <c r="D335" s="194"/>
      <c r="E335" s="28"/>
      <c r="F335" s="28"/>
      <c r="G335" s="28"/>
      <c r="H335" s="194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138"/>
    </row>
    <row r="336" spans="1:44" ht="14.25" x14ac:dyDescent="0.2">
      <c r="A336" s="141"/>
      <c r="B336" s="141"/>
      <c r="C336" s="141"/>
      <c r="D336" s="194"/>
      <c r="E336" s="28"/>
      <c r="F336" s="28"/>
      <c r="G336" s="28"/>
      <c r="H336" s="194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138"/>
    </row>
    <row r="337" spans="1:44" ht="14.25" x14ac:dyDescent="0.2">
      <c r="A337" s="141"/>
      <c r="B337" s="141"/>
      <c r="C337" s="141"/>
      <c r="D337" s="194"/>
      <c r="E337" s="28"/>
      <c r="F337" s="28"/>
      <c r="G337" s="28"/>
      <c r="H337" s="194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138"/>
    </row>
    <row r="338" spans="1:44" ht="14.25" x14ac:dyDescent="0.2">
      <c r="A338" s="141"/>
      <c r="B338" s="141"/>
      <c r="C338" s="141"/>
      <c r="D338" s="194"/>
      <c r="E338" s="28"/>
      <c r="F338" s="28"/>
      <c r="G338" s="28"/>
      <c r="H338" s="194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138"/>
    </row>
    <row r="339" spans="1:44" ht="14.25" x14ac:dyDescent="0.2">
      <c r="A339" s="141"/>
      <c r="B339" s="141"/>
      <c r="C339" s="141"/>
      <c r="D339" s="194"/>
      <c r="E339" s="28"/>
      <c r="F339" s="28"/>
      <c r="G339" s="28"/>
      <c r="H339" s="194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138"/>
    </row>
    <row r="340" spans="1:44" ht="14.25" x14ac:dyDescent="0.2">
      <c r="A340" s="141"/>
      <c r="B340" s="141"/>
      <c r="C340" s="141"/>
      <c r="D340" s="194"/>
      <c r="E340" s="28"/>
      <c r="F340" s="28"/>
      <c r="G340" s="28"/>
      <c r="H340" s="194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138"/>
    </row>
    <row r="341" spans="1:44" ht="14.25" x14ac:dyDescent="0.2">
      <c r="A341" s="141"/>
      <c r="B341" s="141"/>
      <c r="C341" s="141"/>
      <c r="D341" s="194"/>
      <c r="E341" s="28"/>
      <c r="F341" s="28"/>
      <c r="G341" s="28"/>
      <c r="H341" s="194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138"/>
    </row>
    <row r="342" spans="1:44" ht="14.25" x14ac:dyDescent="0.2">
      <c r="A342" s="141"/>
      <c r="B342" s="141"/>
      <c r="C342" s="141"/>
      <c r="D342" s="194"/>
      <c r="E342" s="28"/>
      <c r="F342" s="28"/>
      <c r="G342" s="28"/>
      <c r="H342" s="194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138"/>
    </row>
    <row r="343" spans="1:44" ht="14.25" x14ac:dyDescent="0.2">
      <c r="A343" s="141"/>
      <c r="B343" s="141"/>
      <c r="C343" s="141"/>
      <c r="D343" s="194"/>
      <c r="E343" s="28"/>
      <c r="F343" s="28"/>
      <c r="G343" s="28"/>
      <c r="H343" s="194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138"/>
    </row>
    <row r="344" spans="1:44" ht="14.25" x14ac:dyDescent="0.2">
      <c r="A344" s="141"/>
      <c r="B344" s="141"/>
      <c r="C344" s="141"/>
      <c r="D344" s="194"/>
      <c r="E344" s="28"/>
      <c r="F344" s="28"/>
      <c r="G344" s="28"/>
      <c r="H344" s="194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138"/>
    </row>
    <row r="345" spans="1:44" ht="14.25" x14ac:dyDescent="0.2">
      <c r="A345" s="141"/>
      <c r="B345" s="141"/>
      <c r="C345" s="141"/>
      <c r="D345" s="194"/>
      <c r="E345" s="28"/>
      <c r="F345" s="28"/>
      <c r="G345" s="28"/>
      <c r="H345" s="194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138"/>
    </row>
    <row r="346" spans="1:44" ht="14.25" x14ac:dyDescent="0.2">
      <c r="A346" s="141"/>
      <c r="B346" s="141"/>
      <c r="C346" s="141"/>
      <c r="D346" s="194"/>
      <c r="E346" s="28"/>
      <c r="F346" s="28"/>
      <c r="G346" s="28"/>
      <c r="H346" s="194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138"/>
    </row>
    <row r="347" spans="1:44" ht="14.25" x14ac:dyDescent="0.2">
      <c r="A347" s="141"/>
      <c r="B347" s="141"/>
      <c r="C347" s="141"/>
      <c r="D347" s="194"/>
      <c r="E347" s="28"/>
      <c r="F347" s="28"/>
      <c r="G347" s="28"/>
      <c r="H347" s="194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138"/>
    </row>
    <row r="348" spans="1:44" ht="14.25" x14ac:dyDescent="0.2">
      <c r="A348" s="141"/>
      <c r="B348" s="141"/>
      <c r="C348" s="141"/>
      <c r="D348" s="194"/>
      <c r="E348" s="28"/>
      <c r="F348" s="28"/>
      <c r="G348" s="28"/>
      <c r="H348" s="194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138"/>
    </row>
    <row r="349" spans="1:44" ht="14.25" x14ac:dyDescent="0.2">
      <c r="A349" s="141"/>
      <c r="B349" s="141"/>
      <c r="C349" s="141"/>
      <c r="D349" s="194"/>
      <c r="E349" s="28"/>
      <c r="F349" s="28"/>
      <c r="G349" s="28"/>
      <c r="H349" s="194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138"/>
    </row>
    <row r="350" spans="1:44" ht="14.25" x14ac:dyDescent="0.2">
      <c r="A350" s="141"/>
      <c r="B350" s="141"/>
      <c r="C350" s="141"/>
      <c r="D350" s="194"/>
      <c r="E350" s="28"/>
      <c r="F350" s="28"/>
      <c r="G350" s="28"/>
      <c r="H350" s="194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138"/>
    </row>
    <row r="351" spans="1:44" ht="14.25" x14ac:dyDescent="0.2">
      <c r="A351" s="141"/>
      <c r="B351" s="141"/>
      <c r="C351" s="141"/>
      <c r="D351" s="194"/>
      <c r="E351" s="28"/>
      <c r="F351" s="28"/>
      <c r="G351" s="28"/>
      <c r="H351" s="194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138"/>
    </row>
    <row r="352" spans="1:44" ht="14.25" x14ac:dyDescent="0.2">
      <c r="A352" s="141"/>
      <c r="B352" s="141"/>
      <c r="C352" s="141"/>
      <c r="D352" s="194"/>
      <c r="E352" s="28"/>
      <c r="F352" s="28"/>
      <c r="G352" s="28"/>
      <c r="H352" s="194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138"/>
    </row>
    <row r="353" spans="1:44" ht="14.25" x14ac:dyDescent="0.2">
      <c r="A353" s="141"/>
      <c r="B353" s="141"/>
      <c r="C353" s="141"/>
      <c r="D353" s="194"/>
      <c r="E353" s="28"/>
      <c r="F353" s="28"/>
      <c r="G353" s="28"/>
      <c r="H353" s="194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138"/>
    </row>
    <row r="354" spans="1:44" ht="14.25" x14ac:dyDescent="0.2">
      <c r="A354" s="141"/>
      <c r="B354" s="141"/>
      <c r="C354" s="141"/>
      <c r="D354" s="194"/>
      <c r="E354" s="28"/>
      <c r="F354" s="28"/>
      <c r="G354" s="28"/>
      <c r="H354" s="194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138"/>
    </row>
    <row r="355" spans="1:44" ht="14.25" x14ac:dyDescent="0.2">
      <c r="A355" s="141"/>
      <c r="B355" s="141"/>
      <c r="C355" s="141"/>
      <c r="D355" s="194"/>
      <c r="E355" s="28"/>
      <c r="F355" s="28"/>
      <c r="G355" s="28"/>
      <c r="H355" s="194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138"/>
    </row>
    <row r="356" spans="1:44" ht="14.25" x14ac:dyDescent="0.2">
      <c r="A356" s="141"/>
      <c r="B356" s="141"/>
      <c r="C356" s="141"/>
      <c r="D356" s="194"/>
      <c r="E356" s="28"/>
      <c r="F356" s="28"/>
      <c r="G356" s="28"/>
      <c r="H356" s="194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138"/>
    </row>
    <row r="357" spans="1:44" ht="14.25" x14ac:dyDescent="0.2">
      <c r="A357" s="141"/>
      <c r="B357" s="141"/>
      <c r="C357" s="141"/>
      <c r="D357" s="194"/>
      <c r="E357" s="28"/>
      <c r="F357" s="28"/>
      <c r="G357" s="28"/>
      <c r="H357" s="194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138"/>
    </row>
    <row r="358" spans="1:44" ht="14.25" x14ac:dyDescent="0.2">
      <c r="A358" s="141"/>
      <c r="B358" s="141"/>
      <c r="C358" s="141"/>
      <c r="D358" s="194"/>
      <c r="E358" s="28"/>
      <c r="F358" s="28"/>
      <c r="G358" s="28"/>
      <c r="H358" s="194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138"/>
    </row>
    <row r="359" spans="1:44" ht="14.25" x14ac:dyDescent="0.2">
      <c r="A359" s="141"/>
      <c r="B359" s="141"/>
      <c r="C359" s="141"/>
      <c r="D359" s="194"/>
      <c r="E359" s="28"/>
      <c r="F359" s="28"/>
      <c r="G359" s="28"/>
      <c r="H359" s="194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138"/>
    </row>
    <row r="360" spans="1:44" ht="14.25" x14ac:dyDescent="0.2">
      <c r="A360" s="141"/>
      <c r="B360" s="141"/>
      <c r="C360" s="141"/>
      <c r="D360" s="194"/>
      <c r="E360" s="28"/>
      <c r="F360" s="28"/>
      <c r="G360" s="28"/>
      <c r="H360" s="194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138"/>
    </row>
    <row r="361" spans="1:44" ht="14.25" x14ac:dyDescent="0.2">
      <c r="A361" s="141"/>
      <c r="B361" s="141"/>
      <c r="C361" s="141"/>
      <c r="D361" s="194"/>
      <c r="E361" s="28"/>
      <c r="F361" s="28"/>
      <c r="G361" s="28"/>
      <c r="H361" s="194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138"/>
    </row>
    <row r="362" spans="1:44" ht="14.25" x14ac:dyDescent="0.2">
      <c r="A362" s="141"/>
      <c r="B362" s="141"/>
      <c r="C362" s="141"/>
      <c r="D362" s="194"/>
      <c r="E362" s="28"/>
      <c r="F362" s="28"/>
      <c r="G362" s="28"/>
      <c r="H362" s="194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138"/>
    </row>
    <row r="363" spans="1:44" ht="14.25" x14ac:dyDescent="0.2">
      <c r="A363" s="141"/>
      <c r="B363" s="141"/>
      <c r="C363" s="141"/>
      <c r="D363" s="194"/>
      <c r="E363" s="28"/>
      <c r="F363" s="28"/>
      <c r="G363" s="28"/>
      <c r="H363" s="194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138"/>
    </row>
    <row r="364" spans="1:44" ht="14.25" x14ac:dyDescent="0.2">
      <c r="A364" s="141"/>
      <c r="B364" s="141"/>
      <c r="C364" s="141"/>
      <c r="D364" s="194"/>
      <c r="E364" s="28"/>
      <c r="F364" s="28"/>
      <c r="G364" s="28"/>
      <c r="H364" s="194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138"/>
    </row>
    <row r="365" spans="1:44" ht="14.25" x14ac:dyDescent="0.2">
      <c r="A365" s="141"/>
      <c r="B365" s="141"/>
      <c r="C365" s="141"/>
      <c r="D365" s="194"/>
      <c r="E365" s="28"/>
      <c r="F365" s="28"/>
      <c r="G365" s="28"/>
      <c r="H365" s="194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138"/>
    </row>
    <row r="366" spans="1:44" ht="14.25" x14ac:dyDescent="0.2">
      <c r="A366" s="141"/>
      <c r="B366" s="141"/>
      <c r="C366" s="141"/>
      <c r="D366" s="194"/>
      <c r="E366" s="28"/>
      <c r="F366" s="28"/>
      <c r="G366" s="28"/>
      <c r="H366" s="194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138"/>
    </row>
    <row r="367" spans="1:44" ht="14.25" x14ac:dyDescent="0.2">
      <c r="A367" s="141"/>
      <c r="B367" s="141"/>
      <c r="C367" s="141"/>
      <c r="D367" s="194"/>
      <c r="E367" s="28"/>
      <c r="F367" s="28"/>
      <c r="G367" s="28"/>
      <c r="H367" s="194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138"/>
    </row>
    <row r="368" spans="1:44" ht="14.25" x14ac:dyDescent="0.2">
      <c r="A368" s="141"/>
      <c r="B368" s="141"/>
      <c r="C368" s="141"/>
      <c r="D368" s="194"/>
      <c r="E368" s="28"/>
      <c r="F368" s="28"/>
      <c r="G368" s="28"/>
      <c r="H368" s="194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138"/>
    </row>
    <row r="369" spans="1:44" ht="14.25" x14ac:dyDescent="0.2">
      <c r="A369" s="141"/>
      <c r="B369" s="141"/>
      <c r="C369" s="141"/>
      <c r="D369" s="194"/>
      <c r="E369" s="28"/>
      <c r="F369" s="28"/>
      <c r="G369" s="28"/>
      <c r="H369" s="194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138"/>
    </row>
    <row r="370" spans="1:44" ht="14.25" x14ac:dyDescent="0.2">
      <c r="A370" s="141"/>
      <c r="B370" s="141"/>
      <c r="C370" s="141"/>
      <c r="D370" s="194"/>
      <c r="E370" s="28"/>
      <c r="F370" s="28"/>
      <c r="G370" s="28"/>
      <c r="H370" s="194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138"/>
    </row>
    <row r="371" spans="1:44" ht="14.25" x14ac:dyDescent="0.2">
      <c r="A371" s="141"/>
      <c r="B371" s="141"/>
      <c r="C371" s="141"/>
      <c r="D371" s="194"/>
      <c r="E371" s="28"/>
      <c r="F371" s="28"/>
      <c r="G371" s="28"/>
      <c r="H371" s="194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138"/>
    </row>
    <row r="372" spans="1:44" ht="14.25" x14ac:dyDescent="0.2">
      <c r="A372" s="141"/>
      <c r="B372" s="141"/>
      <c r="C372" s="141"/>
      <c r="D372" s="194"/>
      <c r="E372" s="28"/>
      <c r="F372" s="28"/>
      <c r="G372" s="28"/>
      <c r="H372" s="194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138"/>
    </row>
    <row r="373" spans="1:44" ht="14.25" x14ac:dyDescent="0.2">
      <c r="A373" s="141"/>
      <c r="B373" s="141"/>
      <c r="C373" s="141"/>
      <c r="D373" s="194"/>
      <c r="E373" s="28"/>
      <c r="F373" s="28"/>
      <c r="G373" s="28"/>
      <c r="H373" s="194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138"/>
    </row>
    <row r="374" spans="1:44" ht="14.25" x14ac:dyDescent="0.2">
      <c r="A374" s="141"/>
      <c r="B374" s="141"/>
      <c r="C374" s="141"/>
      <c r="D374" s="194"/>
      <c r="E374" s="28"/>
      <c r="F374" s="28"/>
      <c r="G374" s="28"/>
      <c r="H374" s="194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138"/>
    </row>
    <row r="375" spans="1:44" ht="14.25" x14ac:dyDescent="0.2">
      <c r="A375" s="141"/>
      <c r="B375" s="141"/>
      <c r="C375" s="141"/>
      <c r="D375" s="194"/>
      <c r="E375" s="28"/>
      <c r="F375" s="28"/>
      <c r="G375" s="28"/>
      <c r="H375" s="194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138"/>
    </row>
    <row r="376" spans="1:44" ht="14.25" x14ac:dyDescent="0.2">
      <c r="A376" s="141"/>
      <c r="B376" s="141"/>
      <c r="C376" s="141"/>
      <c r="D376" s="194"/>
      <c r="E376" s="28"/>
      <c r="F376" s="28"/>
      <c r="G376" s="28"/>
      <c r="H376" s="194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138"/>
    </row>
    <row r="377" spans="1:44" ht="14.25" x14ac:dyDescent="0.2">
      <c r="A377" s="141"/>
      <c r="B377" s="141"/>
      <c r="C377" s="141"/>
      <c r="D377" s="194"/>
      <c r="E377" s="28"/>
      <c r="F377" s="28"/>
      <c r="G377" s="28"/>
      <c r="H377" s="194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138"/>
    </row>
    <row r="378" spans="1:44" ht="14.25" x14ac:dyDescent="0.2">
      <c r="A378" s="141"/>
      <c r="B378" s="141"/>
      <c r="C378" s="141"/>
      <c r="D378" s="194"/>
      <c r="E378" s="28"/>
      <c r="F378" s="28"/>
      <c r="G378" s="28"/>
      <c r="H378" s="194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138"/>
    </row>
    <row r="379" spans="1:44" ht="14.25" x14ac:dyDescent="0.2">
      <c r="A379" s="141"/>
      <c r="B379" s="141"/>
      <c r="C379" s="141"/>
      <c r="D379" s="194"/>
      <c r="E379" s="28"/>
      <c r="F379" s="28"/>
      <c r="G379" s="28"/>
      <c r="H379" s="194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138"/>
    </row>
    <row r="380" spans="1:44" ht="14.25" x14ac:dyDescent="0.2">
      <c r="A380" s="141"/>
      <c r="B380" s="141"/>
      <c r="C380" s="141"/>
      <c r="D380" s="194"/>
      <c r="E380" s="28"/>
      <c r="F380" s="28"/>
      <c r="G380" s="28"/>
      <c r="H380" s="194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138"/>
    </row>
    <row r="381" spans="1:44" ht="14.25" x14ac:dyDescent="0.2">
      <c r="A381" s="141"/>
      <c r="B381" s="141"/>
      <c r="C381" s="141"/>
      <c r="D381" s="194"/>
      <c r="E381" s="28"/>
      <c r="F381" s="28"/>
      <c r="G381" s="28"/>
      <c r="H381" s="194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138"/>
    </row>
    <row r="382" spans="1:44" ht="14.25" x14ac:dyDescent="0.2">
      <c r="A382" s="141"/>
      <c r="B382" s="141"/>
      <c r="C382" s="141"/>
      <c r="D382" s="194"/>
      <c r="E382" s="28"/>
      <c r="F382" s="28"/>
      <c r="G382" s="28"/>
      <c r="H382" s="194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138"/>
    </row>
    <row r="383" spans="1:44" ht="14.25" x14ac:dyDescent="0.2">
      <c r="A383" s="141"/>
      <c r="B383" s="141"/>
      <c r="C383" s="141"/>
      <c r="D383" s="194"/>
      <c r="E383" s="28"/>
      <c r="F383" s="28"/>
      <c r="G383" s="28"/>
      <c r="H383" s="194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138"/>
    </row>
    <row r="384" spans="1:44" ht="14.25" x14ac:dyDescent="0.2">
      <c r="A384" s="141"/>
      <c r="B384" s="141"/>
      <c r="C384" s="141"/>
      <c r="D384" s="194"/>
      <c r="E384" s="28"/>
      <c r="F384" s="28"/>
      <c r="G384" s="28"/>
      <c r="H384" s="194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138"/>
    </row>
    <row r="385" spans="1:44" ht="14.25" x14ac:dyDescent="0.2">
      <c r="A385" s="141"/>
      <c r="B385" s="141"/>
      <c r="C385" s="141"/>
      <c r="D385" s="194"/>
      <c r="E385" s="28"/>
      <c r="F385" s="28"/>
      <c r="G385" s="28"/>
      <c r="H385" s="194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138"/>
    </row>
    <row r="386" spans="1:44" ht="14.25" x14ac:dyDescent="0.2">
      <c r="A386" s="141"/>
      <c r="B386" s="141"/>
      <c r="C386" s="141"/>
      <c r="D386" s="194"/>
      <c r="E386" s="28"/>
      <c r="F386" s="28"/>
      <c r="G386" s="28"/>
      <c r="H386" s="194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138"/>
    </row>
    <row r="387" spans="1:44" ht="14.25" x14ac:dyDescent="0.2">
      <c r="A387" s="141"/>
      <c r="B387" s="141"/>
      <c r="C387" s="141"/>
      <c r="D387" s="194"/>
      <c r="E387" s="28"/>
      <c r="F387" s="28"/>
      <c r="G387" s="28"/>
      <c r="H387" s="194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138"/>
    </row>
    <row r="388" spans="1:44" ht="14.25" x14ac:dyDescent="0.2">
      <c r="A388" s="141"/>
      <c r="B388" s="141"/>
      <c r="C388" s="141"/>
      <c r="D388" s="194"/>
      <c r="E388" s="28"/>
      <c r="F388" s="28"/>
      <c r="G388" s="28"/>
      <c r="H388" s="194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138"/>
    </row>
    <row r="389" spans="1:44" ht="14.25" x14ac:dyDescent="0.2">
      <c r="A389" s="141"/>
      <c r="B389" s="141"/>
      <c r="C389" s="141"/>
      <c r="D389" s="194"/>
      <c r="E389" s="28"/>
      <c r="F389" s="28"/>
      <c r="G389" s="28"/>
      <c r="H389" s="194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138"/>
    </row>
    <row r="390" spans="1:44" ht="14.25" x14ac:dyDescent="0.2">
      <c r="A390" s="141"/>
      <c r="B390" s="141"/>
      <c r="C390" s="141"/>
      <c r="D390" s="194"/>
      <c r="E390" s="28"/>
      <c r="F390" s="28"/>
      <c r="G390" s="28"/>
      <c r="H390" s="194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138"/>
    </row>
    <row r="391" spans="1:44" ht="14.25" x14ac:dyDescent="0.2">
      <c r="A391" s="141"/>
      <c r="B391" s="141"/>
      <c r="C391" s="141"/>
      <c r="D391" s="194"/>
      <c r="E391" s="28"/>
      <c r="F391" s="28"/>
      <c r="G391" s="28"/>
      <c r="H391" s="194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138"/>
    </row>
    <row r="392" spans="1:44" ht="14.25" x14ac:dyDescent="0.2">
      <c r="A392" s="141"/>
      <c r="B392" s="141"/>
      <c r="C392" s="141"/>
      <c r="D392" s="194"/>
      <c r="E392" s="28"/>
      <c r="F392" s="28"/>
      <c r="G392" s="28"/>
      <c r="H392" s="194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138"/>
    </row>
    <row r="393" spans="1:44" ht="14.25" x14ac:dyDescent="0.2">
      <c r="A393" s="141"/>
      <c r="B393" s="141"/>
      <c r="C393" s="141"/>
      <c r="D393" s="194"/>
      <c r="E393" s="28"/>
      <c r="F393" s="28"/>
      <c r="G393" s="28"/>
      <c r="H393" s="194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138"/>
    </row>
    <row r="394" spans="1:44" ht="14.25" x14ac:dyDescent="0.2">
      <c r="A394" s="141"/>
      <c r="B394" s="141"/>
      <c r="C394" s="141"/>
      <c r="D394" s="194"/>
      <c r="E394" s="28"/>
      <c r="F394" s="28"/>
      <c r="G394" s="28"/>
      <c r="H394" s="194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138"/>
    </row>
    <row r="395" spans="1:44" ht="14.25" x14ac:dyDescent="0.2">
      <c r="A395" s="141"/>
      <c r="B395" s="141"/>
      <c r="C395" s="141"/>
      <c r="D395" s="194"/>
      <c r="E395" s="28"/>
      <c r="F395" s="28"/>
      <c r="G395" s="28"/>
      <c r="H395" s="194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138"/>
    </row>
    <row r="396" spans="1:44" ht="14.25" x14ac:dyDescent="0.2">
      <c r="A396" s="141"/>
      <c r="B396" s="141"/>
      <c r="C396" s="141"/>
      <c r="D396" s="194"/>
      <c r="E396" s="28"/>
      <c r="F396" s="28"/>
      <c r="G396" s="28"/>
      <c r="H396" s="194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138"/>
    </row>
    <row r="397" spans="1:44" ht="14.25" x14ac:dyDescent="0.2">
      <c r="A397" s="141"/>
      <c r="B397" s="141"/>
      <c r="C397" s="141"/>
      <c r="D397" s="194"/>
      <c r="E397" s="28"/>
      <c r="F397" s="28"/>
      <c r="G397" s="28"/>
      <c r="H397" s="194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138"/>
    </row>
    <row r="398" spans="1:44" ht="14.25" x14ac:dyDescent="0.2">
      <c r="A398" s="141"/>
      <c r="B398" s="141"/>
      <c r="C398" s="141"/>
      <c r="D398" s="194"/>
      <c r="E398" s="28"/>
      <c r="F398" s="28"/>
      <c r="G398" s="28"/>
      <c r="H398" s="194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138"/>
    </row>
    <row r="399" spans="1:44" ht="14.25" x14ac:dyDescent="0.2">
      <c r="A399" s="141"/>
      <c r="B399" s="141"/>
      <c r="C399" s="141"/>
      <c r="D399" s="194"/>
      <c r="E399" s="28"/>
      <c r="F399" s="28"/>
      <c r="G399" s="28"/>
      <c r="H399" s="194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138"/>
    </row>
    <row r="400" spans="1:44" ht="14.25" x14ac:dyDescent="0.2">
      <c r="A400" s="141"/>
      <c r="B400" s="141"/>
      <c r="C400" s="141"/>
      <c r="D400" s="194"/>
      <c r="E400" s="28"/>
      <c r="F400" s="28"/>
      <c r="G400" s="28"/>
      <c r="H400" s="194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138"/>
    </row>
    <row r="401" spans="1:44" ht="14.25" x14ac:dyDescent="0.2">
      <c r="A401" s="141"/>
      <c r="B401" s="141"/>
      <c r="C401" s="141"/>
      <c r="D401" s="194"/>
      <c r="E401" s="28"/>
      <c r="F401" s="28"/>
      <c r="G401" s="28"/>
      <c r="H401" s="194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138"/>
    </row>
    <row r="402" spans="1:44" ht="14.25" x14ac:dyDescent="0.2">
      <c r="A402" s="141"/>
      <c r="B402" s="141"/>
      <c r="C402" s="141"/>
      <c r="D402" s="194"/>
      <c r="E402" s="28"/>
      <c r="F402" s="28"/>
      <c r="G402" s="28"/>
      <c r="H402" s="194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138"/>
    </row>
    <row r="403" spans="1:44" ht="14.25" x14ac:dyDescent="0.2">
      <c r="A403" s="141"/>
      <c r="B403" s="141"/>
      <c r="C403" s="141"/>
      <c r="D403" s="194"/>
      <c r="E403" s="28"/>
      <c r="F403" s="28"/>
      <c r="G403" s="28"/>
      <c r="H403" s="194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138"/>
    </row>
    <row r="404" spans="1:44" ht="14.25" x14ac:dyDescent="0.2">
      <c r="A404" s="141"/>
      <c r="B404" s="141"/>
      <c r="C404" s="141"/>
      <c r="D404" s="194"/>
      <c r="E404" s="28"/>
      <c r="F404" s="28"/>
      <c r="G404" s="28"/>
      <c r="H404" s="194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138"/>
    </row>
    <row r="405" spans="1:44" ht="14.25" x14ac:dyDescent="0.2">
      <c r="A405" s="141"/>
      <c r="B405" s="141"/>
      <c r="C405" s="141"/>
      <c r="D405" s="194"/>
      <c r="E405" s="28"/>
      <c r="F405" s="28"/>
      <c r="G405" s="28"/>
      <c r="H405" s="194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138"/>
    </row>
    <row r="406" spans="1:44" ht="14.25" x14ac:dyDescent="0.2">
      <c r="A406" s="141"/>
      <c r="B406" s="141"/>
      <c r="C406" s="141"/>
      <c r="D406" s="194"/>
      <c r="E406" s="28"/>
      <c r="F406" s="28"/>
      <c r="G406" s="28"/>
      <c r="H406" s="194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138"/>
    </row>
    <row r="407" spans="1:44" ht="14.25" x14ac:dyDescent="0.2">
      <c r="A407" s="141"/>
      <c r="B407" s="141"/>
      <c r="C407" s="141"/>
      <c r="D407" s="194"/>
      <c r="E407" s="28"/>
      <c r="F407" s="28"/>
      <c r="G407" s="28"/>
      <c r="H407" s="194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138"/>
    </row>
    <row r="408" spans="1:44" ht="14.25" x14ac:dyDescent="0.2">
      <c r="A408" s="141"/>
      <c r="B408" s="141"/>
      <c r="C408" s="141"/>
      <c r="D408" s="194"/>
      <c r="E408" s="28"/>
      <c r="F408" s="28"/>
      <c r="G408" s="28"/>
      <c r="H408" s="194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138"/>
    </row>
    <row r="409" spans="1:44" ht="14.25" x14ac:dyDescent="0.2">
      <c r="A409" s="141"/>
      <c r="B409" s="141"/>
      <c r="C409" s="141"/>
      <c r="D409" s="194"/>
      <c r="E409" s="28"/>
      <c r="F409" s="28"/>
      <c r="G409" s="28"/>
      <c r="H409" s="194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138"/>
    </row>
    <row r="410" spans="1:44" ht="14.25" x14ac:dyDescent="0.2">
      <c r="A410" s="141"/>
      <c r="B410" s="141"/>
      <c r="C410" s="141"/>
      <c r="D410" s="194"/>
      <c r="E410" s="28"/>
      <c r="F410" s="28"/>
      <c r="G410" s="28"/>
      <c r="H410" s="194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138"/>
    </row>
    <row r="411" spans="1:44" ht="14.25" x14ac:dyDescent="0.2">
      <c r="A411" s="141"/>
      <c r="B411" s="141"/>
      <c r="C411" s="141"/>
      <c r="D411" s="194"/>
      <c r="E411" s="28"/>
      <c r="F411" s="28"/>
      <c r="G411" s="28"/>
      <c r="H411" s="194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138"/>
    </row>
    <row r="412" spans="1:44" ht="14.25" x14ac:dyDescent="0.2">
      <c r="A412" s="141"/>
      <c r="B412" s="141"/>
      <c r="C412" s="141"/>
      <c r="D412" s="194"/>
      <c r="E412" s="28"/>
      <c r="F412" s="28"/>
      <c r="G412" s="28"/>
      <c r="H412" s="194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138"/>
    </row>
    <row r="413" spans="1:44" ht="14.25" x14ac:dyDescent="0.2">
      <c r="A413" s="141"/>
      <c r="B413" s="141"/>
      <c r="C413" s="141"/>
      <c r="D413" s="194"/>
      <c r="E413" s="28"/>
      <c r="F413" s="28"/>
      <c r="G413" s="28"/>
      <c r="H413" s="194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138"/>
    </row>
    <row r="414" spans="1:44" ht="14.25" x14ac:dyDescent="0.2">
      <c r="A414" s="141"/>
      <c r="B414" s="141"/>
      <c r="C414" s="141"/>
      <c r="D414" s="194"/>
      <c r="E414" s="28"/>
      <c r="F414" s="28"/>
      <c r="G414" s="28"/>
      <c r="H414" s="194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138"/>
    </row>
    <row r="415" spans="1:44" ht="14.25" x14ac:dyDescent="0.2">
      <c r="A415" s="141"/>
      <c r="B415" s="141"/>
      <c r="C415" s="141"/>
      <c r="D415" s="194"/>
      <c r="E415" s="28"/>
      <c r="F415" s="28"/>
      <c r="G415" s="28"/>
      <c r="H415" s="194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138"/>
    </row>
    <row r="416" spans="1:44" ht="14.25" x14ac:dyDescent="0.2">
      <c r="A416" s="141"/>
      <c r="B416" s="141"/>
      <c r="C416" s="141"/>
      <c r="D416" s="194"/>
      <c r="E416" s="28"/>
      <c r="F416" s="28"/>
      <c r="G416" s="28"/>
      <c r="H416" s="194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138"/>
    </row>
    <row r="417" spans="1:44" ht="14.25" x14ac:dyDescent="0.2">
      <c r="A417" s="141"/>
      <c r="B417" s="141"/>
      <c r="C417" s="141"/>
      <c r="D417" s="194"/>
      <c r="E417" s="28"/>
      <c r="F417" s="28"/>
      <c r="G417" s="28"/>
      <c r="H417" s="194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138"/>
    </row>
    <row r="418" spans="1:44" ht="14.25" x14ac:dyDescent="0.2">
      <c r="A418" s="141"/>
      <c r="B418" s="141"/>
      <c r="C418" s="141"/>
      <c r="D418" s="194"/>
      <c r="E418" s="28"/>
      <c r="F418" s="28"/>
      <c r="G418" s="28"/>
      <c r="H418" s="194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138"/>
    </row>
    <row r="419" spans="1:44" ht="14.25" x14ac:dyDescent="0.2">
      <c r="A419" s="141"/>
      <c r="B419" s="141"/>
      <c r="C419" s="141"/>
      <c r="D419" s="194"/>
      <c r="E419" s="28"/>
      <c r="F419" s="28"/>
      <c r="G419" s="28"/>
      <c r="H419" s="194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138"/>
    </row>
    <row r="420" spans="1:44" ht="14.25" x14ac:dyDescent="0.2">
      <c r="A420" s="141"/>
      <c r="B420" s="141"/>
      <c r="C420" s="141"/>
      <c r="D420" s="194"/>
      <c r="E420" s="28"/>
      <c r="F420" s="28"/>
      <c r="G420" s="28"/>
      <c r="H420" s="194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138"/>
    </row>
    <row r="421" spans="1:44" ht="14.25" x14ac:dyDescent="0.2">
      <c r="A421" s="141"/>
      <c r="B421" s="141"/>
      <c r="C421" s="141"/>
      <c r="D421" s="194"/>
      <c r="E421" s="28"/>
      <c r="F421" s="28"/>
      <c r="G421" s="28"/>
      <c r="H421" s="194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138"/>
    </row>
    <row r="422" spans="1:44" ht="14.25" x14ac:dyDescent="0.2">
      <c r="A422" s="141"/>
      <c r="B422" s="141"/>
      <c r="C422" s="141"/>
      <c r="D422" s="194"/>
      <c r="E422" s="28"/>
      <c r="F422" s="28"/>
      <c r="G422" s="28"/>
      <c r="H422" s="194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138"/>
    </row>
    <row r="423" spans="1:44" ht="14.25" x14ac:dyDescent="0.2">
      <c r="A423" s="141"/>
      <c r="B423" s="141"/>
      <c r="C423" s="141"/>
      <c r="D423" s="194"/>
      <c r="E423" s="28"/>
      <c r="F423" s="28"/>
      <c r="G423" s="28"/>
      <c r="H423" s="194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138"/>
    </row>
    <row r="424" spans="1:44" ht="14.25" x14ac:dyDescent="0.2">
      <c r="A424" s="141"/>
      <c r="B424" s="141"/>
      <c r="C424" s="141"/>
      <c r="D424" s="194"/>
      <c r="E424" s="28"/>
      <c r="F424" s="28"/>
      <c r="G424" s="28"/>
      <c r="H424" s="194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138"/>
    </row>
    <row r="425" spans="1:44" ht="14.25" x14ac:dyDescent="0.2">
      <c r="A425" s="141"/>
      <c r="B425" s="141"/>
      <c r="C425" s="141"/>
      <c r="D425" s="194"/>
      <c r="E425" s="28"/>
      <c r="F425" s="28"/>
      <c r="G425" s="28"/>
      <c r="H425" s="194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138"/>
    </row>
    <row r="426" spans="1:44" ht="14.25" x14ac:dyDescent="0.2">
      <c r="A426" s="141"/>
      <c r="B426" s="141"/>
      <c r="C426" s="141"/>
      <c r="D426" s="194"/>
      <c r="E426" s="28"/>
      <c r="F426" s="28"/>
      <c r="G426" s="28"/>
      <c r="H426" s="194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138"/>
    </row>
    <row r="427" spans="1:44" ht="14.25" x14ac:dyDescent="0.2">
      <c r="A427" s="141"/>
      <c r="B427" s="141"/>
      <c r="C427" s="141"/>
      <c r="D427" s="194"/>
      <c r="E427" s="28"/>
      <c r="F427" s="28"/>
      <c r="G427" s="28"/>
      <c r="H427" s="194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138"/>
    </row>
    <row r="428" spans="1:44" ht="14.25" x14ac:dyDescent="0.2">
      <c r="A428" s="141"/>
      <c r="B428" s="141"/>
      <c r="C428" s="141"/>
      <c r="D428" s="194"/>
      <c r="E428" s="28"/>
      <c r="F428" s="28"/>
      <c r="G428" s="28"/>
      <c r="H428" s="194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138"/>
    </row>
    <row r="429" spans="1:44" ht="14.25" x14ac:dyDescent="0.2">
      <c r="A429" s="141"/>
      <c r="B429" s="141"/>
      <c r="C429" s="141"/>
      <c r="D429" s="194"/>
      <c r="E429" s="28"/>
      <c r="F429" s="28"/>
      <c r="G429" s="28"/>
      <c r="H429" s="194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138"/>
    </row>
    <row r="430" spans="1:44" ht="14.25" x14ac:dyDescent="0.2">
      <c r="A430" s="141"/>
      <c r="B430" s="141"/>
      <c r="C430" s="141"/>
      <c r="D430" s="194"/>
      <c r="E430" s="28"/>
      <c r="F430" s="28"/>
      <c r="G430" s="28"/>
      <c r="H430" s="194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138"/>
    </row>
    <row r="431" spans="1:44" ht="14.25" x14ac:dyDescent="0.2">
      <c r="A431" s="141"/>
      <c r="B431" s="141"/>
      <c r="C431" s="141"/>
      <c r="D431" s="194"/>
      <c r="E431" s="28"/>
      <c r="F431" s="28"/>
      <c r="G431" s="28"/>
      <c r="H431" s="194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138"/>
    </row>
    <row r="432" spans="1:44" ht="14.25" x14ac:dyDescent="0.2">
      <c r="A432" s="141"/>
      <c r="B432" s="141"/>
      <c r="C432" s="141"/>
      <c r="D432" s="194"/>
      <c r="E432" s="28"/>
      <c r="F432" s="28"/>
      <c r="G432" s="28"/>
      <c r="H432" s="194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138"/>
    </row>
    <row r="433" spans="1:44" ht="14.25" x14ac:dyDescent="0.2">
      <c r="A433" s="141"/>
      <c r="B433" s="141"/>
      <c r="C433" s="141"/>
      <c r="D433" s="194"/>
      <c r="E433" s="28"/>
      <c r="F433" s="28"/>
      <c r="G433" s="28"/>
      <c r="H433" s="194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138"/>
    </row>
    <row r="434" spans="1:44" x14ac:dyDescent="0.2">
      <c r="D434" s="77"/>
      <c r="E434" s="2"/>
      <c r="G434" s="2"/>
      <c r="H434" s="7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58"/>
    </row>
    <row r="435" spans="1:44" x14ac:dyDescent="0.2">
      <c r="D435" s="77"/>
      <c r="E435" s="2"/>
      <c r="G435" s="2"/>
      <c r="H435" s="7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58"/>
    </row>
    <row r="436" spans="1:44" x14ac:dyDescent="0.2">
      <c r="D436" s="77"/>
      <c r="E436" s="2"/>
      <c r="G436" s="2"/>
      <c r="H436" s="7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58"/>
    </row>
    <row r="437" spans="1:44" x14ac:dyDescent="0.2">
      <c r="D437" s="77"/>
      <c r="E437" s="2"/>
      <c r="G437" s="2"/>
      <c r="H437" s="7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58"/>
    </row>
    <row r="438" spans="1:44" x14ac:dyDescent="0.2">
      <c r="D438" s="77"/>
      <c r="E438" s="2"/>
      <c r="G438" s="2"/>
      <c r="H438" s="7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58"/>
    </row>
    <row r="439" spans="1:44" x14ac:dyDescent="0.2">
      <c r="D439" s="77"/>
      <c r="E439" s="2"/>
      <c r="G439" s="2"/>
      <c r="H439" s="7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58"/>
    </row>
    <row r="440" spans="1:44" x14ac:dyDescent="0.2">
      <c r="D440" s="77"/>
      <c r="E440" s="2"/>
      <c r="G440" s="2"/>
      <c r="H440" s="7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58"/>
    </row>
    <row r="441" spans="1:44" x14ac:dyDescent="0.2">
      <c r="D441" s="77"/>
      <c r="E441" s="2"/>
      <c r="G441" s="2"/>
      <c r="H441" s="7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58"/>
    </row>
    <row r="442" spans="1:44" x14ac:dyDescent="0.2">
      <c r="D442" s="77"/>
      <c r="E442" s="2"/>
      <c r="G442" s="2"/>
      <c r="H442" s="7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58"/>
    </row>
    <row r="443" spans="1:44" x14ac:dyDescent="0.2">
      <c r="D443" s="77"/>
      <c r="E443" s="2"/>
      <c r="G443" s="2"/>
      <c r="H443" s="7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58"/>
    </row>
    <row r="444" spans="1:44" x14ac:dyDescent="0.2">
      <c r="D444" s="77"/>
      <c r="E444" s="2"/>
      <c r="G444" s="2"/>
      <c r="H444" s="7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58"/>
    </row>
    <row r="445" spans="1:44" x14ac:dyDescent="0.2">
      <c r="D445" s="77"/>
      <c r="E445" s="2"/>
      <c r="G445" s="2"/>
      <c r="H445" s="7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58"/>
    </row>
    <row r="446" spans="1:44" x14ac:dyDescent="0.2">
      <c r="D446" s="77"/>
      <c r="E446" s="2"/>
      <c r="G446" s="2"/>
      <c r="H446" s="7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58"/>
    </row>
    <row r="447" spans="1:44" x14ac:dyDescent="0.2">
      <c r="D447" s="77"/>
      <c r="E447" s="2"/>
      <c r="G447" s="2"/>
      <c r="H447" s="7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58"/>
    </row>
    <row r="448" spans="1:44" x14ac:dyDescent="0.2">
      <c r="D448" s="77"/>
      <c r="E448" s="2"/>
      <c r="G448" s="2"/>
      <c r="H448" s="7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58"/>
    </row>
    <row r="449" spans="4:44" x14ac:dyDescent="0.2">
      <c r="D449" s="77"/>
      <c r="E449" s="2"/>
      <c r="G449" s="2"/>
      <c r="H449" s="7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58"/>
    </row>
    <row r="450" spans="4:44" x14ac:dyDescent="0.2">
      <c r="D450" s="77"/>
      <c r="E450" s="2"/>
      <c r="G450" s="2"/>
      <c r="H450" s="7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58"/>
    </row>
    <row r="451" spans="4:44" x14ac:dyDescent="0.2">
      <c r="D451" s="77"/>
      <c r="E451" s="2"/>
      <c r="G451" s="2"/>
      <c r="H451" s="7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58"/>
    </row>
    <row r="452" spans="4:44" x14ac:dyDescent="0.2">
      <c r="D452" s="77"/>
      <c r="E452" s="2"/>
      <c r="G452" s="2"/>
      <c r="H452" s="7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58"/>
    </row>
    <row r="453" spans="4:44" x14ac:dyDescent="0.2">
      <c r="D453" s="77"/>
      <c r="E453" s="2"/>
      <c r="G453" s="2"/>
      <c r="H453" s="7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58"/>
    </row>
    <row r="454" spans="4:44" x14ac:dyDescent="0.2">
      <c r="D454" s="77"/>
      <c r="E454" s="2"/>
      <c r="G454" s="2"/>
      <c r="H454" s="7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58"/>
    </row>
    <row r="455" spans="4:44" x14ac:dyDescent="0.2">
      <c r="D455" s="77"/>
      <c r="E455" s="2"/>
      <c r="G455" s="2"/>
      <c r="H455" s="7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58"/>
    </row>
    <row r="456" spans="4:44" x14ac:dyDescent="0.2">
      <c r="D456" s="77"/>
      <c r="E456" s="2"/>
      <c r="G456" s="2"/>
      <c r="H456" s="7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58"/>
    </row>
    <row r="457" spans="4:44" x14ac:dyDescent="0.2">
      <c r="D457" s="77"/>
      <c r="E457" s="2"/>
      <c r="G457" s="2"/>
      <c r="H457" s="7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58"/>
    </row>
    <row r="458" spans="4:44" x14ac:dyDescent="0.2">
      <c r="D458" s="77"/>
      <c r="E458" s="2"/>
      <c r="G458" s="2"/>
      <c r="H458" s="7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58"/>
    </row>
    <row r="459" spans="4:44" x14ac:dyDescent="0.2">
      <c r="D459" s="77"/>
      <c r="E459" s="2"/>
      <c r="G459" s="2"/>
      <c r="H459" s="7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58"/>
    </row>
    <row r="460" spans="4:44" x14ac:dyDescent="0.2">
      <c r="D460" s="77"/>
      <c r="E460" s="2"/>
      <c r="G460" s="2"/>
      <c r="H460" s="7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58"/>
    </row>
    <row r="461" spans="4:44" x14ac:dyDescent="0.2">
      <c r="D461" s="77"/>
      <c r="E461" s="2"/>
      <c r="G461" s="2"/>
      <c r="H461" s="7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58"/>
    </row>
    <row r="462" spans="4:44" x14ac:dyDescent="0.2">
      <c r="D462" s="77"/>
      <c r="E462" s="2"/>
      <c r="G462" s="2"/>
      <c r="H462" s="7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58"/>
    </row>
    <row r="463" spans="4:44" x14ac:dyDescent="0.2">
      <c r="D463" s="77"/>
      <c r="E463" s="2"/>
      <c r="G463" s="2"/>
      <c r="H463" s="7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58"/>
    </row>
    <row r="464" spans="4:44" x14ac:dyDescent="0.2">
      <c r="D464" s="77"/>
      <c r="E464" s="2"/>
      <c r="G464" s="2"/>
      <c r="H464" s="7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58"/>
    </row>
    <row r="465" spans="4:44" x14ac:dyDescent="0.2">
      <c r="D465" s="77"/>
      <c r="E465" s="2"/>
      <c r="G465" s="2"/>
      <c r="H465" s="7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58"/>
    </row>
    <row r="466" spans="4:44" x14ac:dyDescent="0.2">
      <c r="D466" s="77"/>
      <c r="E466" s="2"/>
      <c r="G466" s="2"/>
      <c r="H466" s="7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58"/>
    </row>
    <row r="467" spans="4:44" x14ac:dyDescent="0.2">
      <c r="D467" s="77"/>
      <c r="E467" s="2"/>
      <c r="G467" s="2"/>
      <c r="H467" s="7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58"/>
    </row>
    <row r="468" spans="4:44" x14ac:dyDescent="0.2">
      <c r="D468" s="77"/>
      <c r="E468" s="2"/>
      <c r="G468" s="2"/>
      <c r="H468" s="7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58"/>
    </row>
    <row r="469" spans="4:44" x14ac:dyDescent="0.2">
      <c r="D469" s="77"/>
      <c r="E469" s="2"/>
      <c r="G469" s="2"/>
      <c r="H469" s="7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58"/>
    </row>
    <row r="470" spans="4:44" x14ac:dyDescent="0.2">
      <c r="D470" s="77"/>
      <c r="E470" s="2"/>
      <c r="G470" s="2"/>
      <c r="H470" s="7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58"/>
    </row>
    <row r="471" spans="4:44" x14ac:dyDescent="0.2">
      <c r="D471" s="77"/>
      <c r="E471" s="2"/>
      <c r="G471" s="2"/>
      <c r="H471" s="7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58"/>
    </row>
    <row r="472" spans="4:44" x14ac:dyDescent="0.2">
      <c r="D472" s="77"/>
      <c r="E472" s="2"/>
      <c r="G472" s="2"/>
      <c r="H472" s="7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58"/>
    </row>
    <row r="473" spans="4:44" x14ac:dyDescent="0.2">
      <c r="D473" s="77"/>
      <c r="E473" s="2"/>
      <c r="G473" s="2"/>
      <c r="H473" s="7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58"/>
    </row>
    <row r="474" spans="4:44" x14ac:dyDescent="0.2">
      <c r="D474" s="77"/>
      <c r="E474" s="2"/>
      <c r="G474" s="2"/>
      <c r="H474" s="7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58"/>
    </row>
    <row r="475" spans="4:44" x14ac:dyDescent="0.2">
      <c r="D475" s="77"/>
      <c r="E475" s="2"/>
      <c r="G475" s="2"/>
      <c r="H475" s="7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58"/>
    </row>
    <row r="476" spans="4:44" x14ac:dyDescent="0.2">
      <c r="D476" s="77"/>
      <c r="E476" s="2"/>
      <c r="G476" s="2"/>
      <c r="H476" s="7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58"/>
    </row>
    <row r="477" spans="4:44" x14ac:dyDescent="0.2">
      <c r="D477" s="77"/>
      <c r="E477" s="2"/>
      <c r="G477" s="2"/>
      <c r="H477" s="7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58"/>
    </row>
    <row r="478" spans="4:44" x14ac:dyDescent="0.2">
      <c r="D478" s="77"/>
      <c r="E478" s="2"/>
      <c r="G478" s="2"/>
      <c r="H478" s="7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58"/>
    </row>
    <row r="479" spans="4:44" x14ac:dyDescent="0.2">
      <c r="D479" s="77"/>
      <c r="E479" s="2"/>
      <c r="G479" s="2"/>
      <c r="H479" s="7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58"/>
    </row>
    <row r="480" spans="4:44" x14ac:dyDescent="0.2">
      <c r="D480" s="77"/>
      <c r="E480" s="2"/>
      <c r="G480" s="2"/>
      <c r="H480" s="7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58"/>
    </row>
    <row r="481" spans="4:44" x14ac:dyDescent="0.2">
      <c r="D481" s="77"/>
      <c r="E481" s="2"/>
      <c r="G481" s="2"/>
      <c r="H481" s="7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58"/>
    </row>
    <row r="482" spans="4:44" x14ac:dyDescent="0.2">
      <c r="D482" s="77"/>
      <c r="E482" s="2"/>
      <c r="G482" s="2"/>
      <c r="H482" s="7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58"/>
    </row>
    <row r="483" spans="4:44" x14ac:dyDescent="0.2">
      <c r="D483" s="77"/>
      <c r="E483" s="2"/>
      <c r="G483" s="2"/>
      <c r="H483" s="7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58"/>
    </row>
    <row r="484" spans="4:44" x14ac:dyDescent="0.2">
      <c r="D484" s="77"/>
      <c r="E484" s="2"/>
      <c r="G484" s="2"/>
      <c r="H484" s="7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58"/>
    </row>
    <row r="485" spans="4:44" x14ac:dyDescent="0.2">
      <c r="D485" s="77"/>
      <c r="E485" s="2"/>
      <c r="G485" s="2"/>
      <c r="H485" s="7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58"/>
    </row>
    <row r="486" spans="4:44" x14ac:dyDescent="0.2">
      <c r="D486" s="77"/>
      <c r="E486" s="2"/>
      <c r="G486" s="2"/>
      <c r="H486" s="7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58"/>
    </row>
    <row r="487" spans="4:44" x14ac:dyDescent="0.2">
      <c r="D487" s="77"/>
      <c r="E487" s="2"/>
      <c r="G487" s="2"/>
      <c r="H487" s="7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58"/>
    </row>
    <row r="488" spans="4:44" x14ac:dyDescent="0.2">
      <c r="D488" s="77"/>
      <c r="E488" s="2"/>
      <c r="G488" s="2"/>
      <c r="H488" s="7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58"/>
    </row>
    <row r="489" spans="4:44" x14ac:dyDescent="0.2">
      <c r="D489" s="77"/>
      <c r="E489" s="2"/>
      <c r="G489" s="2"/>
      <c r="H489" s="7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58"/>
    </row>
    <row r="490" spans="4:44" x14ac:dyDescent="0.2">
      <c r="D490" s="77"/>
      <c r="E490" s="2"/>
      <c r="G490" s="2"/>
      <c r="H490" s="7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58"/>
    </row>
    <row r="491" spans="4:44" x14ac:dyDescent="0.2">
      <c r="D491" s="77"/>
      <c r="E491" s="2"/>
      <c r="G491" s="2"/>
      <c r="H491" s="7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58"/>
    </row>
    <row r="492" spans="4:44" x14ac:dyDescent="0.2">
      <c r="D492" s="77"/>
      <c r="E492" s="2"/>
      <c r="G492" s="2"/>
      <c r="H492" s="7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58"/>
    </row>
    <row r="493" spans="4:44" x14ac:dyDescent="0.2">
      <c r="D493" s="77"/>
      <c r="E493" s="2"/>
      <c r="G493" s="2"/>
      <c r="H493" s="7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58"/>
    </row>
    <row r="494" spans="4:44" x14ac:dyDescent="0.2">
      <c r="D494" s="77"/>
      <c r="E494" s="2"/>
      <c r="G494" s="2"/>
      <c r="H494" s="7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58"/>
    </row>
    <row r="495" spans="4:44" x14ac:dyDescent="0.2">
      <c r="D495" s="77"/>
      <c r="E495" s="2"/>
      <c r="G495" s="2"/>
      <c r="H495" s="7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58"/>
    </row>
    <row r="496" spans="4:44" x14ac:dyDescent="0.2">
      <c r="D496" s="77"/>
      <c r="E496" s="2"/>
      <c r="G496" s="2"/>
      <c r="H496" s="7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58"/>
    </row>
    <row r="497" spans="4:44" x14ac:dyDescent="0.2">
      <c r="D497" s="77"/>
      <c r="E497" s="2"/>
      <c r="G497" s="2"/>
      <c r="H497" s="7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58"/>
    </row>
    <row r="498" spans="4:44" x14ac:dyDescent="0.2">
      <c r="D498" s="77"/>
      <c r="E498" s="2"/>
      <c r="G498" s="2"/>
      <c r="H498" s="7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58"/>
    </row>
    <row r="499" spans="4:44" x14ac:dyDescent="0.2">
      <c r="D499" s="77"/>
      <c r="E499" s="2"/>
      <c r="G499" s="2"/>
      <c r="H499" s="7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58"/>
    </row>
    <row r="500" spans="4:44" x14ac:dyDescent="0.2">
      <c r="D500" s="77"/>
      <c r="E500" s="2"/>
      <c r="G500" s="2"/>
      <c r="H500" s="7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58"/>
    </row>
    <row r="501" spans="4:44" x14ac:dyDescent="0.2">
      <c r="D501" s="77"/>
      <c r="E501" s="2"/>
      <c r="G501" s="2"/>
      <c r="H501" s="7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58"/>
    </row>
    <row r="502" spans="4:44" x14ac:dyDescent="0.2">
      <c r="D502" s="77"/>
      <c r="E502" s="2"/>
      <c r="G502" s="2"/>
      <c r="H502" s="7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58"/>
    </row>
    <row r="503" spans="4:44" x14ac:dyDescent="0.2">
      <c r="D503" s="77"/>
      <c r="E503" s="2"/>
      <c r="G503" s="2"/>
      <c r="H503" s="7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58"/>
    </row>
    <row r="504" spans="4:44" x14ac:dyDescent="0.2">
      <c r="D504" s="77"/>
      <c r="E504" s="2"/>
      <c r="G504" s="2"/>
      <c r="H504" s="7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58"/>
    </row>
    <row r="505" spans="4:44" x14ac:dyDescent="0.2">
      <c r="D505" s="77"/>
      <c r="E505" s="2"/>
      <c r="G505" s="2"/>
      <c r="H505" s="7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58"/>
    </row>
    <row r="506" spans="4:44" x14ac:dyDescent="0.2">
      <c r="D506" s="77"/>
      <c r="E506" s="2"/>
      <c r="G506" s="2"/>
      <c r="H506" s="7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58"/>
    </row>
    <row r="507" spans="4:44" x14ac:dyDescent="0.2">
      <c r="D507" s="77"/>
      <c r="E507" s="2"/>
      <c r="G507" s="2"/>
      <c r="H507" s="7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58"/>
    </row>
    <row r="508" spans="4:44" x14ac:dyDescent="0.2">
      <c r="D508" s="77"/>
      <c r="E508" s="2"/>
      <c r="G508" s="2"/>
      <c r="H508" s="7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58"/>
    </row>
    <row r="509" spans="4:44" x14ac:dyDescent="0.2">
      <c r="D509" s="77"/>
      <c r="E509" s="2"/>
      <c r="G509" s="2"/>
      <c r="H509" s="7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58"/>
    </row>
    <row r="510" spans="4:44" x14ac:dyDescent="0.2">
      <c r="D510" s="77"/>
      <c r="E510" s="2"/>
      <c r="G510" s="2"/>
      <c r="H510" s="7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58"/>
    </row>
    <row r="511" spans="4:44" x14ac:dyDescent="0.2">
      <c r="D511" s="77"/>
      <c r="E511" s="2"/>
      <c r="G511" s="2"/>
      <c r="H511" s="7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58"/>
    </row>
    <row r="512" spans="4:44" x14ac:dyDescent="0.2">
      <c r="D512" s="77"/>
      <c r="E512" s="2"/>
      <c r="G512" s="2"/>
      <c r="H512" s="7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58"/>
    </row>
    <row r="513" spans="4:44" x14ac:dyDescent="0.2">
      <c r="D513" s="77"/>
      <c r="E513" s="2"/>
      <c r="G513" s="2"/>
      <c r="H513" s="7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58"/>
    </row>
    <row r="514" spans="4:44" x14ac:dyDescent="0.2">
      <c r="D514" s="77"/>
      <c r="E514" s="2"/>
      <c r="G514" s="2"/>
      <c r="H514" s="7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58"/>
    </row>
    <row r="515" spans="4:44" x14ac:dyDescent="0.2">
      <c r="D515" s="77"/>
      <c r="E515" s="2"/>
      <c r="G515" s="2"/>
      <c r="H515" s="7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58"/>
    </row>
    <row r="516" spans="4:44" x14ac:dyDescent="0.2">
      <c r="D516" s="77"/>
      <c r="E516" s="2"/>
      <c r="G516" s="2"/>
      <c r="H516" s="7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58"/>
    </row>
    <row r="517" spans="4:44" x14ac:dyDescent="0.2">
      <c r="D517" s="77"/>
      <c r="E517" s="2"/>
      <c r="G517" s="2"/>
      <c r="H517" s="7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58"/>
    </row>
    <row r="518" spans="4:44" x14ac:dyDescent="0.2">
      <c r="D518" s="77"/>
      <c r="E518" s="2"/>
      <c r="G518" s="2"/>
      <c r="H518" s="7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58"/>
    </row>
    <row r="519" spans="4:44" x14ac:dyDescent="0.2">
      <c r="D519" s="77"/>
      <c r="E519" s="2"/>
      <c r="G519" s="2"/>
      <c r="H519" s="7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58"/>
    </row>
    <row r="520" spans="4:44" x14ac:dyDescent="0.2">
      <c r="D520" s="77"/>
      <c r="E520" s="2"/>
      <c r="G520" s="2"/>
      <c r="H520" s="7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58"/>
    </row>
    <row r="521" spans="4:44" x14ac:dyDescent="0.2">
      <c r="D521" s="77"/>
      <c r="E521" s="2"/>
      <c r="G521" s="2"/>
      <c r="H521" s="7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58"/>
    </row>
    <row r="522" spans="4:44" x14ac:dyDescent="0.2">
      <c r="D522" s="77"/>
      <c r="E522" s="2"/>
      <c r="G522" s="2"/>
      <c r="H522" s="7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58"/>
    </row>
    <row r="523" spans="4:44" x14ac:dyDescent="0.2">
      <c r="D523" s="77"/>
      <c r="E523" s="2"/>
      <c r="G523" s="2"/>
      <c r="H523" s="7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58"/>
    </row>
    <row r="524" spans="4:44" x14ac:dyDescent="0.2">
      <c r="D524" s="77"/>
      <c r="E524" s="2"/>
      <c r="G524" s="2"/>
      <c r="H524" s="7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58"/>
    </row>
    <row r="525" spans="4:44" x14ac:dyDescent="0.2">
      <c r="D525" s="77"/>
      <c r="E525" s="2"/>
      <c r="G525" s="2"/>
      <c r="H525" s="7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58"/>
    </row>
    <row r="526" spans="4:44" x14ac:dyDescent="0.2">
      <c r="D526" s="77"/>
      <c r="E526" s="2"/>
      <c r="G526" s="2"/>
      <c r="H526" s="7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58"/>
    </row>
    <row r="527" spans="4:44" x14ac:dyDescent="0.2">
      <c r="D527" s="77"/>
      <c r="E527" s="2"/>
      <c r="G527" s="2"/>
      <c r="H527" s="7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58"/>
    </row>
    <row r="528" spans="4:44" x14ac:dyDescent="0.2">
      <c r="D528" s="77"/>
      <c r="E528" s="2"/>
      <c r="G528" s="2"/>
      <c r="H528" s="7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58"/>
    </row>
    <row r="529" spans="4:44" x14ac:dyDescent="0.2">
      <c r="D529" s="77"/>
      <c r="E529" s="2"/>
      <c r="G529" s="2"/>
      <c r="H529" s="7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58"/>
    </row>
    <row r="530" spans="4:44" x14ac:dyDescent="0.2">
      <c r="D530" s="77"/>
      <c r="E530" s="2"/>
      <c r="G530" s="2"/>
      <c r="H530" s="7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58"/>
    </row>
    <row r="531" spans="4:44" x14ac:dyDescent="0.2">
      <c r="D531" s="77"/>
      <c r="E531" s="2"/>
      <c r="G531" s="2"/>
      <c r="H531" s="7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58"/>
    </row>
    <row r="532" spans="4:44" x14ac:dyDescent="0.2">
      <c r="D532" s="77"/>
      <c r="E532" s="2"/>
      <c r="G532" s="2"/>
      <c r="H532" s="7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58"/>
    </row>
    <row r="533" spans="4:44" x14ac:dyDescent="0.2">
      <c r="D533" s="77"/>
      <c r="E533" s="2"/>
      <c r="G533" s="2"/>
      <c r="H533" s="7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58"/>
    </row>
    <row r="534" spans="4:44" x14ac:dyDescent="0.2">
      <c r="D534" s="77"/>
      <c r="E534" s="2"/>
      <c r="G534" s="2"/>
      <c r="H534" s="7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58"/>
    </row>
    <row r="535" spans="4:44" x14ac:dyDescent="0.2">
      <c r="D535" s="77"/>
      <c r="E535" s="2"/>
      <c r="G535" s="2"/>
      <c r="H535" s="7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58"/>
    </row>
    <row r="536" spans="4:44" x14ac:dyDescent="0.2">
      <c r="D536" s="77"/>
      <c r="E536" s="2"/>
      <c r="G536" s="2"/>
      <c r="H536" s="7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58"/>
    </row>
    <row r="537" spans="4:44" x14ac:dyDescent="0.2">
      <c r="D537" s="77"/>
      <c r="E537" s="2"/>
      <c r="G537" s="2"/>
      <c r="H537" s="7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58"/>
    </row>
    <row r="538" spans="4:44" x14ac:dyDescent="0.2">
      <c r="D538" s="77"/>
      <c r="E538" s="2"/>
      <c r="G538" s="2"/>
      <c r="H538" s="7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58"/>
    </row>
    <row r="539" spans="4:44" x14ac:dyDescent="0.2">
      <c r="D539" s="77"/>
      <c r="E539" s="2"/>
      <c r="G539" s="2"/>
      <c r="H539" s="7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58"/>
    </row>
    <row r="540" spans="4:44" x14ac:dyDescent="0.2">
      <c r="D540" s="77"/>
      <c r="E540" s="2"/>
      <c r="G540" s="2"/>
      <c r="H540" s="7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58"/>
    </row>
    <row r="541" spans="4:44" x14ac:dyDescent="0.2">
      <c r="D541" s="77"/>
      <c r="E541" s="2"/>
      <c r="G541" s="2"/>
      <c r="H541" s="7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58"/>
    </row>
    <row r="542" spans="4:44" x14ac:dyDescent="0.2">
      <c r="D542" s="77"/>
      <c r="E542" s="2"/>
      <c r="G542" s="2"/>
      <c r="H542" s="7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58"/>
    </row>
    <row r="543" spans="4:44" x14ac:dyDescent="0.2">
      <c r="D543" s="77"/>
      <c r="E543" s="2"/>
      <c r="G543" s="2"/>
      <c r="H543" s="7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58"/>
    </row>
    <row r="544" spans="4:44" x14ac:dyDescent="0.2">
      <c r="D544" s="77"/>
      <c r="E544" s="2"/>
      <c r="G544" s="2"/>
      <c r="H544" s="7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58"/>
    </row>
    <row r="545" spans="4:44" x14ac:dyDescent="0.2">
      <c r="D545" s="77"/>
      <c r="E545" s="2"/>
      <c r="G545" s="2"/>
      <c r="H545" s="7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58"/>
    </row>
    <row r="546" spans="4:44" x14ac:dyDescent="0.2">
      <c r="D546" s="77"/>
      <c r="E546" s="2"/>
      <c r="G546" s="2"/>
      <c r="H546" s="7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58"/>
    </row>
    <row r="547" spans="4:44" x14ac:dyDescent="0.2">
      <c r="D547" s="77"/>
      <c r="E547" s="2"/>
      <c r="G547" s="2"/>
      <c r="H547" s="7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58"/>
    </row>
    <row r="548" spans="4:44" x14ac:dyDescent="0.2">
      <c r="D548" s="77"/>
      <c r="E548" s="2"/>
      <c r="G548" s="2"/>
      <c r="H548" s="7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58"/>
    </row>
    <row r="549" spans="4:44" x14ac:dyDescent="0.2">
      <c r="D549" s="77"/>
      <c r="E549" s="2"/>
      <c r="G549" s="2"/>
      <c r="H549" s="7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58"/>
    </row>
    <row r="550" spans="4:44" x14ac:dyDescent="0.2">
      <c r="D550" s="77"/>
      <c r="E550" s="2"/>
      <c r="G550" s="2"/>
      <c r="H550" s="7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58"/>
    </row>
    <row r="551" spans="4:44" x14ac:dyDescent="0.2">
      <c r="D551" s="77"/>
      <c r="E551" s="2"/>
      <c r="G551" s="2"/>
      <c r="H551" s="7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58"/>
    </row>
    <row r="552" spans="4:44" x14ac:dyDescent="0.2">
      <c r="D552" s="77"/>
      <c r="E552" s="2"/>
      <c r="G552" s="2"/>
      <c r="H552" s="7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58"/>
    </row>
    <row r="553" spans="4:44" x14ac:dyDescent="0.2">
      <c r="D553" s="77"/>
      <c r="E553" s="2"/>
      <c r="G553" s="2"/>
      <c r="H553" s="7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58"/>
    </row>
    <row r="554" spans="4:44" x14ac:dyDescent="0.2">
      <c r="D554" s="77"/>
      <c r="E554" s="2"/>
      <c r="G554" s="2"/>
      <c r="H554" s="7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58"/>
    </row>
    <row r="555" spans="4:44" x14ac:dyDescent="0.2">
      <c r="D555" s="77"/>
      <c r="E555" s="2"/>
      <c r="G555" s="2"/>
      <c r="H555" s="7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58"/>
    </row>
    <row r="556" spans="4:44" x14ac:dyDescent="0.2">
      <c r="D556" s="77"/>
      <c r="E556" s="2"/>
      <c r="G556" s="2"/>
      <c r="H556" s="7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58"/>
    </row>
    <row r="557" spans="4:44" x14ac:dyDescent="0.2">
      <c r="D557" s="77"/>
      <c r="E557" s="2"/>
      <c r="G557" s="2"/>
      <c r="H557" s="7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58"/>
    </row>
    <row r="558" spans="4:44" x14ac:dyDescent="0.2">
      <c r="D558" s="77"/>
      <c r="E558" s="2"/>
      <c r="G558" s="2"/>
      <c r="H558" s="7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58"/>
    </row>
    <row r="559" spans="4:44" x14ac:dyDescent="0.2">
      <c r="D559" s="77"/>
      <c r="E559" s="2"/>
      <c r="G559" s="2"/>
      <c r="H559" s="7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58"/>
    </row>
    <row r="560" spans="4:44" x14ac:dyDescent="0.2">
      <c r="D560" s="77"/>
      <c r="E560" s="2"/>
      <c r="G560" s="2"/>
      <c r="H560" s="7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58"/>
    </row>
    <row r="561" spans="4:44" x14ac:dyDescent="0.2">
      <c r="D561" s="77"/>
      <c r="E561" s="2"/>
      <c r="G561" s="2"/>
      <c r="H561" s="7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58"/>
    </row>
    <row r="562" spans="4:44" x14ac:dyDescent="0.2">
      <c r="D562" s="77"/>
      <c r="E562" s="2"/>
      <c r="G562" s="2"/>
      <c r="H562" s="7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58"/>
    </row>
    <row r="563" spans="4:44" x14ac:dyDescent="0.2">
      <c r="D563" s="77"/>
      <c r="E563" s="2"/>
      <c r="G563" s="2"/>
      <c r="H563" s="7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58"/>
    </row>
    <row r="564" spans="4:44" x14ac:dyDescent="0.2">
      <c r="D564" s="78"/>
      <c r="E564" s="79"/>
      <c r="F564" s="79"/>
      <c r="G564" s="79"/>
      <c r="H564" s="78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1"/>
    </row>
  </sheetData>
  <mergeCells count="196">
    <mergeCell ref="H69:AR69"/>
    <mergeCell ref="H70:AR70"/>
    <mergeCell ref="H71:AR71"/>
    <mergeCell ref="H72:AR72"/>
    <mergeCell ref="H73:AR73"/>
    <mergeCell ref="A67:C67"/>
    <mergeCell ref="D67:G67"/>
    <mergeCell ref="H67:AR67"/>
    <mergeCell ref="A68:C68"/>
    <mergeCell ref="D68:G68"/>
    <mergeCell ref="H68:AR68"/>
    <mergeCell ref="A65:C65"/>
    <mergeCell ref="D65:G65"/>
    <mergeCell ref="H65:AR65"/>
    <mergeCell ref="A66:C66"/>
    <mergeCell ref="D66:G66"/>
    <mergeCell ref="H66:AR66"/>
    <mergeCell ref="A63:C63"/>
    <mergeCell ref="D63:G63"/>
    <mergeCell ref="H63:AR63"/>
    <mergeCell ref="A64:C64"/>
    <mergeCell ref="D64:G64"/>
    <mergeCell ref="A61:C61"/>
    <mergeCell ref="D61:G61"/>
    <mergeCell ref="H61:AR61"/>
    <mergeCell ref="A62:C62"/>
    <mergeCell ref="D62:G62"/>
    <mergeCell ref="H62:AR62"/>
    <mergeCell ref="A59:C59"/>
    <mergeCell ref="D59:G59"/>
    <mergeCell ref="H59:AR59"/>
    <mergeCell ref="A60:C60"/>
    <mergeCell ref="D60:G60"/>
    <mergeCell ref="H60:AR60"/>
    <mergeCell ref="A57:C57"/>
    <mergeCell ref="D57:G57"/>
    <mergeCell ref="H57:AR57"/>
    <mergeCell ref="A58:C58"/>
    <mergeCell ref="D58:G58"/>
    <mergeCell ref="H58:AR58"/>
    <mergeCell ref="A55:C55"/>
    <mergeCell ref="D55:G55"/>
    <mergeCell ref="H55:AR55"/>
    <mergeCell ref="A56:C56"/>
    <mergeCell ref="D56:G56"/>
    <mergeCell ref="H56:AR56"/>
    <mergeCell ref="A53:C53"/>
    <mergeCell ref="D53:G53"/>
    <mergeCell ref="H53:AR53"/>
    <mergeCell ref="A54:C54"/>
    <mergeCell ref="D54:G54"/>
    <mergeCell ref="A51:C51"/>
    <mergeCell ref="D51:G51"/>
    <mergeCell ref="H51:AR51"/>
    <mergeCell ref="A52:C52"/>
    <mergeCell ref="D52:G52"/>
    <mergeCell ref="H52:AR52"/>
    <mergeCell ref="A50:C50"/>
    <mergeCell ref="D50:G50"/>
    <mergeCell ref="H50:AR50"/>
    <mergeCell ref="A48:C48"/>
    <mergeCell ref="D48:G48"/>
    <mergeCell ref="H48:AR48"/>
    <mergeCell ref="A49:C49"/>
    <mergeCell ref="D49:G49"/>
    <mergeCell ref="H49:AR49"/>
    <mergeCell ref="A46:C46"/>
    <mergeCell ref="D46:G46"/>
    <mergeCell ref="H46:AR46"/>
    <mergeCell ref="A47:C47"/>
    <mergeCell ref="D47:G47"/>
    <mergeCell ref="H47:AR47"/>
    <mergeCell ref="A44:C44"/>
    <mergeCell ref="D44:G44"/>
    <mergeCell ref="H44:AR44"/>
    <mergeCell ref="A45:C45"/>
    <mergeCell ref="D45:G45"/>
    <mergeCell ref="H45:AR45"/>
    <mergeCell ref="A42:C42"/>
    <mergeCell ref="D42:G42"/>
    <mergeCell ref="A43:C43"/>
    <mergeCell ref="D43:G43"/>
    <mergeCell ref="H43:AR43"/>
    <mergeCell ref="A40:C40"/>
    <mergeCell ref="D40:G40"/>
    <mergeCell ref="H40:AR40"/>
    <mergeCell ref="A41:C41"/>
    <mergeCell ref="D41:G41"/>
    <mergeCell ref="H41:AR41"/>
    <mergeCell ref="A38:C38"/>
    <mergeCell ref="D38:G38"/>
    <mergeCell ref="H38:AR38"/>
    <mergeCell ref="A39:C39"/>
    <mergeCell ref="D39:G39"/>
    <mergeCell ref="H39:AR39"/>
    <mergeCell ref="A36:C36"/>
    <mergeCell ref="D36:G36"/>
    <mergeCell ref="H36:AR36"/>
    <mergeCell ref="A37:C37"/>
    <mergeCell ref="D37:G37"/>
    <mergeCell ref="H37:AR37"/>
    <mergeCell ref="A34:C34"/>
    <mergeCell ref="D34:G34"/>
    <mergeCell ref="H34:AR34"/>
    <mergeCell ref="A35:C35"/>
    <mergeCell ref="D35:G35"/>
    <mergeCell ref="H35:AR35"/>
    <mergeCell ref="A32:C32"/>
    <mergeCell ref="D32:G32"/>
    <mergeCell ref="H32:AR32"/>
    <mergeCell ref="A33:C33"/>
    <mergeCell ref="D33:G33"/>
    <mergeCell ref="H33:AR33"/>
    <mergeCell ref="A30:C30"/>
    <mergeCell ref="D30:G30"/>
    <mergeCell ref="H30:AR30"/>
    <mergeCell ref="A31:C31"/>
    <mergeCell ref="D31:G31"/>
    <mergeCell ref="A28:C28"/>
    <mergeCell ref="D28:G28"/>
    <mergeCell ref="H28:AR28"/>
    <mergeCell ref="A29:C29"/>
    <mergeCell ref="D29:G29"/>
    <mergeCell ref="H29:AR29"/>
    <mergeCell ref="A26:C26"/>
    <mergeCell ref="D26:G26"/>
    <mergeCell ref="H26:AR26"/>
    <mergeCell ref="A27:C27"/>
    <mergeCell ref="D27:G27"/>
    <mergeCell ref="H27:AR27"/>
    <mergeCell ref="A24:C24"/>
    <mergeCell ref="D24:G24"/>
    <mergeCell ref="H24:AR24"/>
    <mergeCell ref="A25:C25"/>
    <mergeCell ref="D25:G25"/>
    <mergeCell ref="H25:AR25"/>
    <mergeCell ref="A22:C22"/>
    <mergeCell ref="D22:G22"/>
    <mergeCell ref="H22:AR22"/>
    <mergeCell ref="A23:C23"/>
    <mergeCell ref="D23:G23"/>
    <mergeCell ref="H23:AR23"/>
    <mergeCell ref="A20:C20"/>
    <mergeCell ref="D20:G20"/>
    <mergeCell ref="A21:C21"/>
    <mergeCell ref="D21:G21"/>
    <mergeCell ref="H21:AR21"/>
    <mergeCell ref="A18:C18"/>
    <mergeCell ref="D18:G18"/>
    <mergeCell ref="H18:AR18"/>
    <mergeCell ref="A19:C19"/>
    <mergeCell ref="D19:G19"/>
    <mergeCell ref="H19:AR19"/>
    <mergeCell ref="A16:C16"/>
    <mergeCell ref="D16:G16"/>
    <mergeCell ref="H16:AR16"/>
    <mergeCell ref="A17:C17"/>
    <mergeCell ref="D17:G17"/>
    <mergeCell ref="H17:AR17"/>
    <mergeCell ref="A14:C14"/>
    <mergeCell ref="D14:G14"/>
    <mergeCell ref="H14:AR14"/>
    <mergeCell ref="A15:C15"/>
    <mergeCell ref="D15:G15"/>
    <mergeCell ref="H15:AR15"/>
    <mergeCell ref="A12:C12"/>
    <mergeCell ref="D12:G12"/>
    <mergeCell ref="H12:AR12"/>
    <mergeCell ref="A13:C13"/>
    <mergeCell ref="D13:G13"/>
    <mergeCell ref="H13:AR13"/>
    <mergeCell ref="A10:C10"/>
    <mergeCell ref="D10:G10"/>
    <mergeCell ref="H10:AR10"/>
    <mergeCell ref="A11:C11"/>
    <mergeCell ref="D11:G11"/>
    <mergeCell ref="H11:AR11"/>
    <mergeCell ref="A8:C8"/>
    <mergeCell ref="D8:G8"/>
    <mergeCell ref="H8:AR8"/>
    <mergeCell ref="A9:C9"/>
    <mergeCell ref="D9:G9"/>
    <mergeCell ref="H9:AR9"/>
    <mergeCell ref="A6:F6"/>
    <mergeCell ref="G6:O6"/>
    <mergeCell ref="P6:U6"/>
    <mergeCell ref="V6:AD6"/>
    <mergeCell ref="AE6:AJ6"/>
    <mergeCell ref="AK6:AR6"/>
    <mergeCell ref="A1:AR1"/>
    <mergeCell ref="A3:F4"/>
    <mergeCell ref="G3:O4"/>
    <mergeCell ref="P3:U4"/>
    <mergeCell ref="V3:AD4"/>
    <mergeCell ref="AE3:AJ4"/>
    <mergeCell ref="AK3:AR4"/>
  </mergeCells>
  <phoneticPr fontId="117" type="noConversion"/>
  <printOptions horizontalCentered="1" verticalCentered="1"/>
  <pageMargins left="0.15748031496062992" right="0.15748031496062992" top="0.39370078740157483" bottom="0.39370078740157483" header="0.51181102362204722" footer="0.51181102362204722"/>
  <pageSetup paperSize="9" scale="67" firstPageNumber="0" fitToHeight="0" orientation="landscape" r:id="rId1"/>
  <headerFooter alignWithMargins="0"/>
  <rowBreaks count="1" manualBreakCount="1">
    <brk id="42" max="4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C7" sqref="C7"/>
    </sheetView>
  </sheetViews>
  <sheetFormatPr defaultColWidth="11.42578125" defaultRowHeight="12.75" x14ac:dyDescent="0.2"/>
  <cols>
    <col min="1" max="1" width="38" customWidth="1"/>
    <col min="4" max="4" width="23.28515625" customWidth="1"/>
    <col min="5" max="5" width="44.42578125" customWidth="1"/>
  </cols>
  <sheetData>
    <row r="1" spans="1:5" ht="15.75" x14ac:dyDescent="0.25">
      <c r="A1" s="63" t="s">
        <v>33</v>
      </c>
      <c r="B1" s="63" t="s">
        <v>6</v>
      </c>
      <c r="C1" s="63" t="s">
        <v>70</v>
      </c>
      <c r="D1" s="63" t="s">
        <v>73</v>
      </c>
      <c r="E1" s="63" t="s">
        <v>78</v>
      </c>
    </row>
    <row r="2" spans="1:5" ht="31.5" x14ac:dyDescent="0.25">
      <c r="A2" s="195" t="s">
        <v>22</v>
      </c>
      <c r="B2" s="65" t="s">
        <v>65</v>
      </c>
      <c r="C2" s="65" t="s">
        <v>56</v>
      </c>
      <c r="D2" s="62" t="s">
        <v>74</v>
      </c>
      <c r="E2" s="61" t="s">
        <v>195</v>
      </c>
    </row>
    <row r="3" spans="1:5" ht="23.25" customHeight="1" x14ac:dyDescent="0.25">
      <c r="A3" s="64" t="s">
        <v>79</v>
      </c>
      <c r="B3" s="65" t="s">
        <v>66</v>
      </c>
      <c r="C3" s="65" t="s">
        <v>71</v>
      </c>
      <c r="D3" s="62" t="s">
        <v>75</v>
      </c>
      <c r="E3" s="61" t="s">
        <v>196</v>
      </c>
    </row>
    <row r="4" spans="1:5" ht="24" customHeight="1" x14ac:dyDescent="0.25">
      <c r="A4" s="64" t="s">
        <v>68</v>
      </c>
      <c r="B4" s="65" t="s">
        <v>67</v>
      </c>
      <c r="C4" s="65" t="s">
        <v>72</v>
      </c>
      <c r="D4" s="62" t="s">
        <v>76</v>
      </c>
      <c r="E4" s="61" t="s">
        <v>200</v>
      </c>
    </row>
    <row r="5" spans="1:5" ht="15.75" x14ac:dyDescent="0.25">
      <c r="A5" s="64" t="s">
        <v>69</v>
      </c>
      <c r="B5" s="65"/>
      <c r="C5" s="65" t="s">
        <v>201</v>
      </c>
      <c r="D5" s="62" t="s">
        <v>77</v>
      </c>
      <c r="E5" s="61" t="s">
        <v>197</v>
      </c>
    </row>
    <row r="6" spans="1:5" ht="15.75" x14ac:dyDescent="0.25">
      <c r="A6" s="64"/>
      <c r="B6" s="65"/>
      <c r="C6" s="65"/>
      <c r="D6" s="66"/>
      <c r="E6" s="61" t="s">
        <v>198</v>
      </c>
    </row>
    <row r="7" spans="1:5" ht="28.5" customHeight="1" x14ac:dyDescent="0.25">
      <c r="A7" s="64"/>
      <c r="B7" s="65"/>
      <c r="C7" s="65"/>
      <c r="D7" s="68"/>
      <c r="E7" s="61" t="s">
        <v>199</v>
      </c>
    </row>
    <row r="8" spans="1:5" ht="15.75" x14ac:dyDescent="0.25">
      <c r="A8" s="64"/>
      <c r="B8" s="65"/>
      <c r="C8" s="65"/>
      <c r="D8" s="44"/>
      <c r="E8" s="67"/>
    </row>
    <row r="9" spans="1:5" ht="15.75" x14ac:dyDescent="0.25">
      <c r="A9" s="64"/>
      <c r="B9" s="65"/>
      <c r="C9" s="65"/>
      <c r="D9" s="44"/>
      <c r="E9" s="69"/>
    </row>
    <row r="10" spans="1:5" x14ac:dyDescent="0.2">
      <c r="A10" s="43"/>
      <c r="D10" s="44"/>
      <c r="E10" s="48"/>
    </row>
    <row r="11" spans="1:5" x14ac:dyDescent="0.2">
      <c r="A11" s="43"/>
      <c r="D11" s="44"/>
      <c r="E11" s="48"/>
    </row>
    <row r="12" spans="1:5" x14ac:dyDescent="0.2">
      <c r="D12" s="44"/>
      <c r="E12" s="48"/>
    </row>
    <row r="13" spans="1:5" x14ac:dyDescent="0.2">
      <c r="D13" s="44"/>
      <c r="E13" s="48"/>
    </row>
    <row r="14" spans="1:5" x14ac:dyDescent="0.2">
      <c r="D14" s="44"/>
      <c r="E14" s="49"/>
    </row>
    <row r="15" spans="1:5" x14ac:dyDescent="0.2">
      <c r="D15" s="44"/>
      <c r="E15" s="49"/>
    </row>
    <row r="16" spans="1:5" x14ac:dyDescent="0.2">
      <c r="D16" s="44"/>
      <c r="E16" s="48"/>
    </row>
    <row r="17" spans="4:5" x14ac:dyDescent="0.2">
      <c r="D17" s="44"/>
      <c r="E17" s="49"/>
    </row>
    <row r="18" spans="4:5" x14ac:dyDescent="0.2">
      <c r="D18" s="44"/>
      <c r="E18" s="48"/>
    </row>
    <row r="19" spans="4:5" x14ac:dyDescent="0.2">
      <c r="D19" s="44"/>
      <c r="E19" s="49"/>
    </row>
    <row r="20" spans="4:5" x14ac:dyDescent="0.2">
      <c r="D20" s="44"/>
      <c r="E20" s="48"/>
    </row>
    <row r="21" spans="4:5" x14ac:dyDescent="0.2">
      <c r="D21" s="44"/>
      <c r="E21" s="46"/>
    </row>
    <row r="22" spans="4:5" x14ac:dyDescent="0.2">
      <c r="D22" s="44"/>
      <c r="E22" s="46"/>
    </row>
    <row r="23" spans="4:5" x14ac:dyDescent="0.2">
      <c r="D23" s="44"/>
      <c r="E23" s="46"/>
    </row>
    <row r="24" spans="4:5" x14ac:dyDescent="0.2">
      <c r="D24" s="44"/>
      <c r="E24" s="46"/>
    </row>
    <row r="25" spans="4:5" x14ac:dyDescent="0.2">
      <c r="D25" s="44"/>
      <c r="E25" s="46"/>
    </row>
    <row r="26" spans="4:5" x14ac:dyDescent="0.2">
      <c r="D26" s="44"/>
      <c r="E26" s="46"/>
    </row>
    <row r="27" spans="4:5" x14ac:dyDescent="0.2">
      <c r="D27" s="44"/>
      <c r="E27" s="46"/>
    </row>
    <row r="28" spans="4:5" x14ac:dyDescent="0.2">
      <c r="D28" s="44"/>
      <c r="E28" s="46"/>
    </row>
    <row r="29" spans="4:5" x14ac:dyDescent="0.2">
      <c r="D29" s="44"/>
      <c r="E29" s="46"/>
    </row>
    <row r="30" spans="4:5" x14ac:dyDescent="0.2">
      <c r="D30" s="44"/>
      <c r="E30" s="46"/>
    </row>
    <row r="31" spans="4:5" x14ac:dyDescent="0.2">
      <c r="D31" s="44"/>
      <c r="E31" s="46"/>
    </row>
    <row r="32" spans="4:5" x14ac:dyDescent="0.2">
      <c r="D32" s="45"/>
      <c r="E32" s="46"/>
    </row>
    <row r="33" spans="4:5" x14ac:dyDescent="0.2">
      <c r="D33" s="45"/>
      <c r="E33" s="46"/>
    </row>
    <row r="34" spans="4:5" x14ac:dyDescent="0.2">
      <c r="D34" s="44"/>
      <c r="E34" s="47"/>
    </row>
    <row r="35" spans="4:5" x14ac:dyDescent="0.2">
      <c r="D35" s="44"/>
      <c r="E35" s="47"/>
    </row>
    <row r="36" spans="4:5" x14ac:dyDescent="0.2">
      <c r="D36" s="44"/>
      <c r="E36" s="48"/>
    </row>
    <row r="37" spans="4:5" x14ac:dyDescent="0.2">
      <c r="D37" s="44"/>
      <c r="E37" s="48"/>
    </row>
    <row r="38" spans="4:5" x14ac:dyDescent="0.2">
      <c r="D38" s="44"/>
      <c r="E38" s="48"/>
    </row>
    <row r="39" spans="4:5" x14ac:dyDescent="0.2">
      <c r="D39" s="44"/>
      <c r="E39" s="48"/>
    </row>
    <row r="40" spans="4:5" x14ac:dyDescent="0.2">
      <c r="D40" s="44"/>
      <c r="E40" s="49"/>
    </row>
    <row r="41" spans="4:5" x14ac:dyDescent="0.2">
      <c r="D41" s="44"/>
      <c r="E41" s="48"/>
    </row>
    <row r="42" spans="4:5" x14ac:dyDescent="0.2">
      <c r="D42" s="44"/>
      <c r="E42" s="49"/>
    </row>
    <row r="43" spans="4:5" x14ac:dyDescent="0.2">
      <c r="D43" s="44"/>
      <c r="E43" s="49"/>
    </row>
    <row r="44" spans="4:5" x14ac:dyDescent="0.2">
      <c r="D44" s="44"/>
      <c r="E44" s="49"/>
    </row>
    <row r="45" spans="4:5" x14ac:dyDescent="0.2">
      <c r="D45" s="44"/>
      <c r="E45" s="49"/>
    </row>
    <row r="46" spans="4:5" x14ac:dyDescent="0.2">
      <c r="D46" s="44"/>
      <c r="E46" s="48"/>
    </row>
    <row r="47" spans="4:5" x14ac:dyDescent="0.2">
      <c r="D47" s="44"/>
      <c r="E47" s="48"/>
    </row>
    <row r="48" spans="4:5" x14ac:dyDescent="0.2">
      <c r="D48" s="44"/>
      <c r="E48" s="48"/>
    </row>
    <row r="49" spans="4:5" x14ac:dyDescent="0.2">
      <c r="D49" s="44"/>
      <c r="E49" s="48"/>
    </row>
    <row r="50" spans="4:5" x14ac:dyDescent="0.2">
      <c r="D50" s="44"/>
      <c r="E50" s="46"/>
    </row>
    <row r="51" spans="4:5" x14ac:dyDescent="0.2">
      <c r="D51" s="44"/>
      <c r="E51" s="46"/>
    </row>
    <row r="52" spans="4:5" x14ac:dyDescent="0.2">
      <c r="D52" s="44"/>
      <c r="E52" s="46"/>
    </row>
    <row r="53" spans="4:5" x14ac:dyDescent="0.2">
      <c r="D53" s="44"/>
      <c r="E53" s="46"/>
    </row>
    <row r="54" spans="4:5" x14ac:dyDescent="0.2">
      <c r="D54" s="44"/>
      <c r="E54" s="46"/>
    </row>
    <row r="55" spans="4:5" x14ac:dyDescent="0.2">
      <c r="D55" s="44"/>
      <c r="E55" s="46"/>
    </row>
    <row r="56" spans="4:5" x14ac:dyDescent="0.2">
      <c r="D56" s="44"/>
      <c r="E56" s="46"/>
    </row>
    <row r="57" spans="4:5" x14ac:dyDescent="0.2">
      <c r="D57" s="44"/>
      <c r="E57" s="46"/>
    </row>
    <row r="58" spans="4:5" x14ac:dyDescent="0.2">
      <c r="D58" s="44"/>
      <c r="E58" s="46"/>
    </row>
    <row r="59" spans="4:5" x14ac:dyDescent="0.2">
      <c r="D59" s="44"/>
      <c r="E59" s="46"/>
    </row>
    <row r="60" spans="4:5" x14ac:dyDescent="0.2">
      <c r="D60" s="44"/>
      <c r="E60" s="46"/>
    </row>
    <row r="61" spans="4:5" x14ac:dyDescent="0.2">
      <c r="D61" s="44"/>
      <c r="E61" s="46"/>
    </row>
    <row r="62" spans="4:5" x14ac:dyDescent="0.2">
      <c r="D62" s="44"/>
      <c r="E62" s="46"/>
    </row>
    <row r="63" spans="4:5" x14ac:dyDescent="0.2">
      <c r="D63" s="44"/>
      <c r="E63" s="46"/>
    </row>
    <row r="64" spans="4:5" x14ac:dyDescent="0.2">
      <c r="D64" s="44"/>
      <c r="E64" s="46"/>
    </row>
    <row r="65" spans="4:5" x14ac:dyDescent="0.2">
      <c r="D65" s="44"/>
      <c r="E65" s="49"/>
    </row>
    <row r="66" spans="4:5" x14ac:dyDescent="0.2">
      <c r="D66" s="44"/>
      <c r="E66" s="49"/>
    </row>
    <row r="67" spans="4:5" x14ac:dyDescent="0.2">
      <c r="D67" s="44"/>
      <c r="E67" s="49"/>
    </row>
    <row r="68" spans="4:5" x14ac:dyDescent="0.2">
      <c r="D68" s="44"/>
      <c r="E68" s="49"/>
    </row>
    <row r="69" spans="4:5" x14ac:dyDescent="0.2">
      <c r="D69" s="44"/>
      <c r="E69" s="49"/>
    </row>
    <row r="70" spans="4:5" x14ac:dyDescent="0.2">
      <c r="D70" s="44"/>
      <c r="E70" s="46"/>
    </row>
    <row r="71" spans="4:5" x14ac:dyDescent="0.2">
      <c r="D71" s="44"/>
      <c r="E71" s="46"/>
    </row>
    <row r="72" spans="4:5" x14ac:dyDescent="0.2">
      <c r="D72" s="44"/>
      <c r="E72" s="46"/>
    </row>
    <row r="73" spans="4:5" x14ac:dyDescent="0.2">
      <c r="D73" s="44"/>
      <c r="E73" s="46"/>
    </row>
    <row r="74" spans="4:5" x14ac:dyDescent="0.2">
      <c r="D74" s="44"/>
      <c r="E74" s="46"/>
    </row>
    <row r="75" spans="4:5" x14ac:dyDescent="0.2">
      <c r="D75" s="44"/>
      <c r="E75" s="46"/>
    </row>
    <row r="76" spans="4:5" x14ac:dyDescent="0.2">
      <c r="D76" s="44"/>
      <c r="E76" s="46"/>
    </row>
    <row r="77" spans="4:5" x14ac:dyDescent="0.2">
      <c r="D77" s="44"/>
      <c r="E77" s="50"/>
    </row>
    <row r="78" spans="4:5" x14ac:dyDescent="0.2">
      <c r="D78" s="44"/>
      <c r="E78" s="50"/>
    </row>
    <row r="79" spans="4:5" x14ac:dyDescent="0.2">
      <c r="D79" s="44"/>
      <c r="E79" s="50"/>
    </row>
    <row r="80" spans="4:5" x14ac:dyDescent="0.2">
      <c r="D80" s="44"/>
      <c r="E80" s="50"/>
    </row>
    <row r="81" spans="4:5" x14ac:dyDescent="0.2">
      <c r="D81" s="44"/>
      <c r="E81" s="50"/>
    </row>
    <row r="82" spans="4:5" x14ac:dyDescent="0.2">
      <c r="D82" s="44"/>
      <c r="E82" s="50"/>
    </row>
    <row r="83" spans="4:5" x14ac:dyDescent="0.2">
      <c r="D83" s="44"/>
      <c r="E83" s="49"/>
    </row>
    <row r="84" spans="4:5" x14ac:dyDescent="0.2">
      <c r="D84" s="44"/>
      <c r="E84" s="49"/>
    </row>
    <row r="85" spans="4:5" x14ac:dyDescent="0.2">
      <c r="D85" s="44"/>
      <c r="E85" s="49"/>
    </row>
    <row r="86" spans="4:5" x14ac:dyDescent="0.2">
      <c r="D86" s="44"/>
      <c r="E86" s="49"/>
    </row>
    <row r="87" spans="4:5" x14ac:dyDescent="0.2">
      <c r="D87" s="44"/>
      <c r="E87" s="50"/>
    </row>
    <row r="88" spans="4:5" x14ac:dyDescent="0.2">
      <c r="D88" s="44"/>
      <c r="E88" s="50"/>
    </row>
    <row r="89" spans="4:5" x14ac:dyDescent="0.2">
      <c r="D89" s="44"/>
      <c r="E89" s="51"/>
    </row>
    <row r="90" spans="4:5" x14ac:dyDescent="0.2">
      <c r="D90" s="44"/>
      <c r="E90" s="51"/>
    </row>
    <row r="91" spans="4:5" x14ac:dyDescent="0.2">
      <c r="D91" s="44"/>
      <c r="E91" s="51"/>
    </row>
    <row r="92" spans="4:5" x14ac:dyDescent="0.2">
      <c r="D92" s="44"/>
      <c r="E92" s="51"/>
    </row>
    <row r="93" spans="4:5" x14ac:dyDescent="0.2">
      <c r="D93" s="44"/>
      <c r="E93" s="51"/>
    </row>
    <row r="94" spans="4:5" x14ac:dyDescent="0.2">
      <c r="D94" s="44"/>
      <c r="E94" s="51"/>
    </row>
    <row r="95" spans="4:5" x14ac:dyDescent="0.2">
      <c r="D95" s="44"/>
      <c r="E95" s="51"/>
    </row>
    <row r="96" spans="4:5" x14ac:dyDescent="0.2">
      <c r="D96" s="44"/>
      <c r="E96" s="49"/>
    </row>
    <row r="97" spans="5:5" x14ac:dyDescent="0.2">
      <c r="E97" s="49"/>
    </row>
    <row r="98" spans="5:5" x14ac:dyDescent="0.2">
      <c r="E98" s="49"/>
    </row>
  </sheetData>
  <protectedRanges>
    <protectedRange sqref="D2 D4" name="SAISIES_1"/>
    <protectedRange sqref="D3 D5" name="SAISIES_2"/>
    <protectedRange sqref="D6" name="SAISIES_6"/>
    <protectedRange sqref="D7" name="SAISIES_7"/>
    <protectedRange sqref="D8" name="SAISIES_8"/>
    <protectedRange sqref="D9" name="SAISIES_9"/>
    <protectedRange sqref="D10" name="SAISIES_10"/>
    <protectedRange sqref="D11" name="SAISIES_11"/>
    <protectedRange sqref="D12" name="SAISIES_12"/>
    <protectedRange sqref="D13" name="SAISIES_13"/>
    <protectedRange sqref="D14" name="SAISIES_14"/>
    <protectedRange sqref="D15" name="SAISIES_15"/>
    <protectedRange sqref="D16" name="SAISIES_16"/>
    <protectedRange sqref="D17" name="SAISIES_17"/>
    <protectedRange sqref="D18" name="SAISIES_18"/>
    <protectedRange sqref="D19" name="SAISIES_19"/>
    <protectedRange sqref="D20" name="SAISIES_20"/>
    <protectedRange sqref="D21" name="SAISIES_21"/>
    <protectedRange sqref="D22" name="SAISIES_22"/>
    <protectedRange sqref="D23" name="SAISIES_23"/>
    <protectedRange sqref="D24" name="SAISIES_24"/>
    <protectedRange sqref="D25" name="SAISIES_25"/>
    <protectedRange sqref="D26" name="SAISIES_26"/>
    <protectedRange sqref="D27" name="SAISIES_27"/>
    <protectedRange sqref="D28" name="SAISIES_28"/>
    <protectedRange sqref="D29" name="SAISIES_29"/>
    <protectedRange sqref="D30" name="SAISIES_30"/>
    <protectedRange sqref="D31" name="SAISIES_31"/>
    <protectedRange sqref="D32" name="SAISIES_32"/>
    <protectedRange sqref="D33" name="SAISIES_33"/>
    <protectedRange sqref="D34" name="SAISIES_34"/>
    <protectedRange sqref="D35" name="SAISIES_35"/>
    <protectedRange sqref="D36" name="SAISIES_36"/>
    <protectedRange sqref="D37" name="SAISIES_37"/>
    <protectedRange sqref="D38" name="SAISIES_38"/>
    <protectedRange sqref="D39" name="SAISIES_39"/>
    <protectedRange sqref="D40" name="SAISIES_40"/>
    <protectedRange sqref="D41" name="SAISIES_41"/>
    <protectedRange sqref="D42" name="SAISIES_42"/>
    <protectedRange sqref="D43" name="SAISIES_43"/>
    <protectedRange sqref="D44" name="SAISIES_9_1"/>
    <protectedRange sqref="D45" name="SAISIES_14_1"/>
    <protectedRange sqref="D46" name="SAISIES_44"/>
    <protectedRange sqref="D47" name="SAISIES_15_1"/>
    <protectedRange sqref="D48" name="SAISIES_45"/>
    <protectedRange sqref="D49" name="SAISIES_46"/>
    <protectedRange sqref="D50" name="SAISIES_47"/>
    <protectedRange sqref="D51" name="SAISIES_48"/>
    <protectedRange sqref="D52" name="SAISIES_49"/>
    <protectedRange sqref="D53" name="SAISIES_50"/>
    <protectedRange sqref="D54" name="SAISIES_51"/>
    <protectedRange sqref="D55" name="SAISIES_52"/>
    <protectedRange sqref="D56" name="SAISIES_53"/>
    <protectedRange sqref="D57" name="SAISIES_54"/>
    <protectedRange sqref="D58" name="SAISIES_55"/>
    <protectedRange sqref="D59" name="SAISIES_56"/>
    <protectedRange sqref="D60" name="SAISIES_57"/>
    <protectedRange sqref="D61" name="SAISIES_58"/>
    <protectedRange sqref="D62" name="SAISIES_59"/>
    <protectedRange sqref="D63" name="SAISIES_60"/>
    <protectedRange sqref="D64" name="SAISIES_61"/>
    <protectedRange sqref="D65" name="SAISIES_62"/>
    <protectedRange sqref="D66" name="SAISIES_63"/>
    <protectedRange sqref="D67" name="SAISIES_64"/>
    <protectedRange sqref="D68" name="SAISIES_65"/>
    <protectedRange sqref="D69" name="SAISIES_66"/>
    <protectedRange sqref="D70" name="SAISIES_67"/>
    <protectedRange sqref="D71" name="SAISIES_68"/>
    <protectedRange sqref="D72" name="SAISIES_69"/>
    <protectedRange sqref="D73" name="SAISIES_70"/>
    <protectedRange sqref="D74" name="SAISIES_71"/>
    <protectedRange sqref="D75" name="SAISIES_20_1"/>
    <protectedRange sqref="D76" name="SAISIES_72"/>
    <protectedRange sqref="D77" name="SAISIES_73"/>
    <protectedRange sqref="D78" name="SAISIES_74"/>
    <protectedRange sqref="D79" name="SAISIES_75"/>
    <protectedRange sqref="D80" name="SAISIES_24_1"/>
    <protectedRange sqref="D81" name="SAISIES_76"/>
    <protectedRange sqref="D82" name="SAISIES_77"/>
    <protectedRange sqref="D83" name="SAISIES_78"/>
    <protectedRange sqref="D84" name="SAISIES_79"/>
    <protectedRange sqref="D85" name="SAISIES_80"/>
    <protectedRange sqref="D86" name="SAISIES_81"/>
    <protectedRange sqref="D87" name="SAISIES_82"/>
    <protectedRange sqref="D88" name="SAISIES_83"/>
    <protectedRange sqref="D89" name="SAISIES_84"/>
    <protectedRange sqref="D90" name="SAISIES_85"/>
    <protectedRange sqref="D91" name="SAISIES_86"/>
    <protectedRange sqref="D92" name="SAISIES_87"/>
    <protectedRange sqref="D93" name="SAISIES_88"/>
    <protectedRange sqref="D94" name="SAISIES_23_1"/>
    <protectedRange sqref="D95" name="SAISIES_89"/>
    <protectedRange sqref="D96" name="SAISIES_90"/>
  </protectedRanges>
  <sortState ref="A2:A5">
    <sortCondition ref="A2"/>
  </sortState>
  <dataConsolidate/>
  <phoneticPr fontId="11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45"/>
  <sheetViews>
    <sheetView tabSelected="1" view="pageBreakPreview" topLeftCell="A5" zoomScale="80" zoomScaleNormal="100" zoomScaleSheetLayoutView="80" workbookViewId="0">
      <selection activeCell="U23" sqref="U23"/>
    </sheetView>
  </sheetViews>
  <sheetFormatPr defaultColWidth="11.42578125" defaultRowHeight="18.75" x14ac:dyDescent="0.3"/>
  <cols>
    <col min="5" max="5" width="17.28515625" customWidth="1"/>
    <col min="6" max="6" width="31.7109375" style="509" customWidth="1"/>
    <col min="7" max="7" width="13.85546875" customWidth="1"/>
    <col min="8" max="8" width="10.28515625" hidden="1" customWidth="1"/>
    <col min="9" max="9" width="9.42578125" hidden="1" customWidth="1"/>
    <col min="10" max="10" width="7.85546875" hidden="1" customWidth="1"/>
    <col min="11" max="11" width="11.42578125" style="388"/>
    <col min="12" max="12" width="0" hidden="1" customWidth="1"/>
    <col min="13" max="13" width="0" style="366" hidden="1" customWidth="1"/>
    <col min="14" max="14" width="0" hidden="1" customWidth="1"/>
    <col min="15" max="15" width="11.42578125" style="417"/>
    <col min="17" max="18" width="0" hidden="1" customWidth="1"/>
    <col min="19" max="19" width="11.42578125" style="366"/>
    <col min="21" max="21" width="9.5703125" style="529" customWidth="1"/>
  </cols>
  <sheetData>
    <row r="1" spans="1:22" ht="30" x14ac:dyDescent="0.3">
      <c r="A1" s="281"/>
      <c r="B1" s="281"/>
      <c r="C1" s="281"/>
      <c r="D1" s="281"/>
      <c r="E1" s="281"/>
      <c r="F1" s="507"/>
      <c r="G1" s="281"/>
      <c r="H1" s="281"/>
      <c r="I1" s="281"/>
      <c r="J1" s="281"/>
      <c r="K1" s="383"/>
      <c r="L1" s="281"/>
      <c r="M1" s="364" t="s">
        <v>121</v>
      </c>
      <c r="N1" s="281"/>
      <c r="O1" s="436"/>
      <c r="P1" s="281"/>
      <c r="Q1" s="281"/>
      <c r="R1" s="281"/>
      <c r="S1" s="469"/>
      <c r="T1" s="281"/>
      <c r="U1" s="527"/>
    </row>
    <row r="2" spans="1:22" ht="26.25" x14ac:dyDescent="0.4">
      <c r="A2" s="554" t="s">
        <v>537</v>
      </c>
      <c r="B2" s="283"/>
      <c r="C2" s="285" t="s">
        <v>43</v>
      </c>
      <c r="D2" s="283"/>
      <c r="E2" s="283"/>
      <c r="F2" s="508"/>
      <c r="G2" s="283"/>
      <c r="H2" s="342"/>
      <c r="I2" s="342"/>
      <c r="J2" s="342"/>
      <c r="K2" s="384" t="s">
        <v>122</v>
      </c>
      <c r="L2" s="285" t="s">
        <v>122</v>
      </c>
      <c r="M2" s="365"/>
      <c r="N2" s="283"/>
      <c r="O2" s="437"/>
      <c r="P2" s="285" t="s">
        <v>70</v>
      </c>
      <c r="Q2" s="283"/>
      <c r="R2" s="283"/>
      <c r="S2" s="365"/>
      <c r="T2" s="285" t="s">
        <v>21</v>
      </c>
      <c r="U2" s="528"/>
    </row>
    <row r="3" spans="1:22" x14ac:dyDescent="0.3">
      <c r="H3" s="1387" t="s">
        <v>205</v>
      </c>
      <c r="I3" s="1387"/>
      <c r="J3" s="1387"/>
      <c r="K3" s="1387"/>
      <c r="L3" s="1387"/>
    </row>
    <row r="4" spans="1:22" ht="19.5" x14ac:dyDescent="0.25">
      <c r="A4" s="1391" t="s">
        <v>115</v>
      </c>
      <c r="B4" s="1391"/>
      <c r="C4" s="1391"/>
      <c r="D4" s="1391"/>
      <c r="E4" s="1391"/>
      <c r="F4" s="1392"/>
      <c r="G4" s="1391"/>
      <c r="H4" s="345"/>
      <c r="I4" s="345"/>
      <c r="J4" s="345"/>
      <c r="K4" s="385"/>
      <c r="L4" s="287"/>
      <c r="M4" s="367"/>
      <c r="N4" s="288"/>
      <c r="O4" s="438"/>
      <c r="P4" s="288"/>
      <c r="Q4" s="288"/>
      <c r="R4" s="288"/>
      <c r="S4" s="367"/>
      <c r="T4" s="289"/>
      <c r="U4" s="530"/>
    </row>
    <row r="5" spans="1:22" ht="87" customHeight="1" x14ac:dyDescent="0.2">
      <c r="A5" s="1393" t="s">
        <v>191</v>
      </c>
      <c r="B5" s="1394"/>
      <c r="C5" s="1394"/>
      <c r="D5" s="1394"/>
      <c r="E5" s="1395"/>
      <c r="F5" s="510"/>
      <c r="G5" s="272" t="s">
        <v>110</v>
      </c>
      <c r="H5" s="343" t="s">
        <v>203</v>
      </c>
      <c r="I5" s="343" t="s">
        <v>204</v>
      </c>
      <c r="J5" s="343" t="s">
        <v>202</v>
      </c>
      <c r="K5" s="273" t="s">
        <v>393</v>
      </c>
      <c r="L5" s="273" t="s">
        <v>189</v>
      </c>
      <c r="M5" s="274" t="s">
        <v>349</v>
      </c>
      <c r="N5" s="274" t="s">
        <v>350</v>
      </c>
      <c r="O5" s="274" t="s">
        <v>351</v>
      </c>
      <c r="P5" s="274" t="s">
        <v>352</v>
      </c>
      <c r="Q5" s="274" t="s">
        <v>353</v>
      </c>
      <c r="R5" s="274" t="s">
        <v>350</v>
      </c>
      <c r="S5" s="526" t="s">
        <v>539</v>
      </c>
      <c r="T5" s="525" t="s">
        <v>538</v>
      </c>
      <c r="U5" s="548" t="s">
        <v>570</v>
      </c>
    </row>
    <row r="6" spans="1:22" x14ac:dyDescent="0.2">
      <c r="A6" s="1396" t="s">
        <v>123</v>
      </c>
      <c r="B6" s="1397"/>
      <c r="C6" s="1397"/>
      <c r="D6" s="1397"/>
      <c r="E6" s="1398"/>
      <c r="F6" s="511"/>
      <c r="G6" s="302"/>
      <c r="H6" s="382"/>
      <c r="I6" s="302"/>
      <c r="J6" s="302"/>
      <c r="K6" s="295"/>
      <c r="L6" s="295"/>
      <c r="M6" s="296"/>
      <c r="N6" s="296"/>
      <c r="O6" s="296"/>
      <c r="P6" s="296"/>
      <c r="Q6" s="297"/>
      <c r="R6" s="296"/>
      <c r="S6" s="297"/>
      <c r="T6" s="296"/>
      <c r="U6" s="549"/>
    </row>
    <row r="7" spans="1:22" ht="23.25" customHeight="1" x14ac:dyDescent="0.25">
      <c r="A7" s="275" t="s">
        <v>124</v>
      </c>
      <c r="B7" s="1388" t="s">
        <v>345</v>
      </c>
      <c r="C7" s="1389"/>
      <c r="D7" s="1389"/>
      <c r="E7" s="1390"/>
      <c r="F7" s="543" t="s">
        <v>540</v>
      </c>
      <c r="G7" s="301" t="s">
        <v>112</v>
      </c>
      <c r="H7" s="346">
        <v>425.77</v>
      </c>
      <c r="I7" s="346"/>
      <c r="J7" s="348">
        <v>-0.02</v>
      </c>
      <c r="K7" s="386">
        <f>H7*(1+J7)/10</f>
        <v>41.725459999999998</v>
      </c>
      <c r="L7" s="344">
        <f t="shared" ref="L7:L19" si="0">I7+(I7*J7)</f>
        <v>0</v>
      </c>
      <c r="M7" s="381">
        <v>44</v>
      </c>
      <c r="N7" s="380" t="s">
        <v>390</v>
      </c>
      <c r="O7" s="439">
        <v>42</v>
      </c>
      <c r="P7" s="290"/>
      <c r="Q7" s="290"/>
      <c r="R7" s="290"/>
      <c r="S7" s="533"/>
      <c r="T7" s="516">
        <v>41.725459999999998</v>
      </c>
      <c r="U7" s="530"/>
    </row>
    <row r="8" spans="1:22" ht="23.25" customHeight="1" x14ac:dyDescent="0.25">
      <c r="A8" s="275" t="s">
        <v>126</v>
      </c>
      <c r="B8" s="1388" t="s">
        <v>127</v>
      </c>
      <c r="C8" s="1389"/>
      <c r="D8" s="1389"/>
      <c r="E8" s="1390"/>
      <c r="F8" s="544" t="s">
        <v>541</v>
      </c>
      <c r="G8" s="301" t="s">
        <v>111</v>
      </c>
      <c r="H8" s="346">
        <v>604.07000000000005</v>
      </c>
      <c r="I8" s="346"/>
      <c r="J8" s="348">
        <v>-0.02</v>
      </c>
      <c r="K8" s="386">
        <f t="shared" ref="K8:K42" si="1">H8*(1+J8)/10</f>
        <v>59.198860000000003</v>
      </c>
      <c r="L8" s="344">
        <f t="shared" si="0"/>
        <v>0</v>
      </c>
      <c r="M8" s="368">
        <v>60</v>
      </c>
      <c r="N8" s="290"/>
      <c r="O8" s="439">
        <v>60</v>
      </c>
      <c r="P8" s="290"/>
      <c r="Q8" s="290"/>
      <c r="R8" s="290"/>
      <c r="S8" s="533">
        <v>60</v>
      </c>
      <c r="T8" s="516">
        <v>59.198860000000003</v>
      </c>
      <c r="U8" s="531">
        <v>0.8</v>
      </c>
    </row>
    <row r="9" spans="1:22" ht="23.25" customHeight="1" x14ac:dyDescent="0.25">
      <c r="A9" s="279" t="s">
        <v>128</v>
      </c>
      <c r="B9" s="1388" t="s">
        <v>346</v>
      </c>
      <c r="C9" s="1389"/>
      <c r="D9" s="1389"/>
      <c r="E9" s="1390"/>
      <c r="F9" s="543" t="s">
        <v>542</v>
      </c>
      <c r="G9" s="301" t="s">
        <v>111</v>
      </c>
      <c r="H9" s="346">
        <v>590.53</v>
      </c>
      <c r="I9" s="346"/>
      <c r="J9" s="348">
        <v>-0.02</v>
      </c>
      <c r="K9" s="386">
        <f t="shared" si="1"/>
        <v>57.871939999999995</v>
      </c>
      <c r="L9" s="344">
        <f t="shared" si="0"/>
        <v>0</v>
      </c>
      <c r="M9" s="368">
        <v>58.5</v>
      </c>
      <c r="N9" s="290"/>
      <c r="O9" s="381">
        <v>59</v>
      </c>
      <c r="P9" s="290"/>
      <c r="Q9" s="290"/>
      <c r="R9" s="290"/>
      <c r="S9" s="533"/>
      <c r="T9" s="516">
        <v>57.871939999999995</v>
      </c>
      <c r="U9" s="530"/>
      <c r="V9" s="349"/>
    </row>
    <row r="10" spans="1:22" ht="19.5" hidden="1" x14ac:dyDescent="0.25">
      <c r="A10" s="279" t="s">
        <v>113</v>
      </c>
      <c r="B10" s="1388" t="s">
        <v>130</v>
      </c>
      <c r="C10" s="1389"/>
      <c r="D10" s="1389"/>
      <c r="E10" s="1390"/>
      <c r="F10" s="543" t="s">
        <v>543</v>
      </c>
      <c r="G10" s="301" t="s">
        <v>111</v>
      </c>
      <c r="H10" s="346"/>
      <c r="I10" s="346"/>
      <c r="J10" s="348">
        <v>-0.02</v>
      </c>
      <c r="K10" s="386">
        <f t="shared" si="1"/>
        <v>0</v>
      </c>
      <c r="L10" s="344">
        <f t="shared" si="0"/>
        <v>0</v>
      </c>
      <c r="M10" s="368"/>
      <c r="N10" s="290"/>
      <c r="O10" s="439"/>
      <c r="P10" s="290"/>
      <c r="Q10" s="290"/>
      <c r="R10" s="290"/>
      <c r="S10" s="533"/>
      <c r="T10" s="516"/>
      <c r="U10" s="530"/>
    </row>
    <row r="11" spans="1:22" ht="23.25" customHeight="1" x14ac:dyDescent="0.2">
      <c r="A11" s="279" t="s">
        <v>114</v>
      </c>
      <c r="B11" s="1388" t="s">
        <v>551</v>
      </c>
      <c r="C11" s="1389"/>
      <c r="D11" s="1389"/>
      <c r="E11" s="1390"/>
      <c r="F11" s="543" t="s">
        <v>543</v>
      </c>
      <c r="G11" s="301" t="s">
        <v>111</v>
      </c>
      <c r="H11" s="346">
        <v>585.37</v>
      </c>
      <c r="I11" s="346"/>
      <c r="J11" s="348">
        <v>-0.02</v>
      </c>
      <c r="K11" s="386">
        <f t="shared" si="1"/>
        <v>57.366259999999997</v>
      </c>
      <c r="L11" s="344">
        <f t="shared" si="0"/>
        <v>0</v>
      </c>
      <c r="M11" s="291">
        <v>58</v>
      </c>
      <c r="N11" s="291"/>
      <c r="O11" s="291">
        <v>57.5</v>
      </c>
      <c r="P11" s="291"/>
      <c r="Q11" s="291"/>
      <c r="R11" s="291"/>
      <c r="S11" s="370">
        <v>58</v>
      </c>
      <c r="T11" s="539">
        <v>57.366259999999997</v>
      </c>
      <c r="U11" s="550" t="s">
        <v>567</v>
      </c>
    </row>
    <row r="12" spans="1:22" ht="19.5" hidden="1" x14ac:dyDescent="0.2">
      <c r="A12" s="279" t="s">
        <v>180</v>
      </c>
      <c r="B12" s="1388" t="s">
        <v>192</v>
      </c>
      <c r="C12" s="1389"/>
      <c r="D12" s="1389"/>
      <c r="E12" s="1390"/>
      <c r="F12" s="543" t="s">
        <v>544</v>
      </c>
      <c r="G12" s="301" t="s">
        <v>111</v>
      </c>
      <c r="H12" s="346"/>
      <c r="I12" s="346"/>
      <c r="J12" s="348">
        <v>-0.02</v>
      </c>
      <c r="K12" s="386">
        <f t="shared" si="1"/>
        <v>0</v>
      </c>
      <c r="L12" s="344">
        <f t="shared" si="0"/>
        <v>0</v>
      </c>
      <c r="M12" s="291"/>
      <c r="N12" s="291"/>
      <c r="O12" s="291"/>
      <c r="P12" s="291"/>
      <c r="Q12" s="291"/>
      <c r="R12" s="291"/>
      <c r="S12" s="370"/>
      <c r="T12" s="539">
        <v>0</v>
      </c>
      <c r="U12" s="551"/>
    </row>
    <row r="13" spans="1:22" ht="23.25" customHeight="1" x14ac:dyDescent="0.2">
      <c r="A13" s="279" t="s">
        <v>131</v>
      </c>
      <c r="B13" s="1388" t="s">
        <v>132</v>
      </c>
      <c r="C13" s="1389"/>
      <c r="D13" s="1389"/>
      <c r="E13" s="1390"/>
      <c r="F13" s="544" t="s">
        <v>545</v>
      </c>
      <c r="G13" s="301" t="s">
        <v>111</v>
      </c>
      <c r="H13" s="346">
        <v>743.93</v>
      </c>
      <c r="I13" s="346"/>
      <c r="J13" s="348">
        <v>-0.01</v>
      </c>
      <c r="K13" s="386">
        <f t="shared" si="1"/>
        <v>73.649069999999995</v>
      </c>
      <c r="L13" s="344">
        <f t="shared" si="0"/>
        <v>0</v>
      </c>
      <c r="M13" s="363">
        <v>73.5</v>
      </c>
      <c r="N13" s="292"/>
      <c r="O13" s="440">
        <v>73.599999999999994</v>
      </c>
      <c r="P13" s="292"/>
      <c r="Q13" s="292"/>
      <c r="R13" s="292"/>
      <c r="S13" s="534">
        <v>74</v>
      </c>
      <c r="T13" s="517">
        <v>73.649069999999995</v>
      </c>
      <c r="U13" s="532" t="s">
        <v>568</v>
      </c>
    </row>
    <row r="14" spans="1:22" ht="23.25" customHeight="1" x14ac:dyDescent="0.2">
      <c r="A14" s="279" t="s">
        <v>133</v>
      </c>
      <c r="B14" s="1388" t="s">
        <v>134</v>
      </c>
      <c r="C14" s="1389"/>
      <c r="D14" s="1389"/>
      <c r="E14" s="1390"/>
      <c r="F14" s="543" t="s">
        <v>546</v>
      </c>
      <c r="G14" s="301" t="s">
        <v>112</v>
      </c>
      <c r="H14" s="346">
        <v>154.5</v>
      </c>
      <c r="I14" s="346"/>
      <c r="J14" s="348">
        <v>-0.02</v>
      </c>
      <c r="K14" s="386">
        <f t="shared" si="1"/>
        <v>15.141</v>
      </c>
      <c r="L14" s="344">
        <f t="shared" si="0"/>
        <v>0</v>
      </c>
      <c r="M14" s="293">
        <v>15.9</v>
      </c>
      <c r="N14" s="293"/>
      <c r="O14" s="293">
        <v>15.1</v>
      </c>
      <c r="P14" s="293"/>
      <c r="Q14" s="294"/>
      <c r="R14" s="293"/>
      <c r="S14" s="294"/>
      <c r="T14" s="517">
        <v>15.141</v>
      </c>
      <c r="U14" s="549"/>
    </row>
    <row r="15" spans="1:22" ht="23.25" customHeight="1" x14ac:dyDescent="0.2">
      <c r="A15" s="279" t="s">
        <v>135</v>
      </c>
      <c r="B15" s="1388" t="s">
        <v>193</v>
      </c>
      <c r="C15" s="1389"/>
      <c r="D15" s="1389"/>
      <c r="E15" s="1390"/>
      <c r="F15" s="544" t="s">
        <v>547</v>
      </c>
      <c r="G15" s="301" t="s">
        <v>112</v>
      </c>
      <c r="H15" s="346">
        <v>258.43</v>
      </c>
      <c r="I15" s="346"/>
      <c r="J15" s="348">
        <v>-0.02</v>
      </c>
      <c r="K15" s="386">
        <f t="shared" si="1"/>
        <v>25.326140000000002</v>
      </c>
      <c r="L15" s="344">
        <f t="shared" si="0"/>
        <v>0</v>
      </c>
      <c r="M15" s="293">
        <v>25.1</v>
      </c>
      <c r="N15" s="293"/>
      <c r="O15" s="293">
        <v>25.3</v>
      </c>
      <c r="P15" s="293"/>
      <c r="Q15" s="294"/>
      <c r="R15" s="293"/>
      <c r="S15" s="472">
        <v>26</v>
      </c>
      <c r="T15" s="517">
        <v>25.326140000000002</v>
      </c>
      <c r="U15" s="552" t="s">
        <v>569</v>
      </c>
    </row>
    <row r="16" spans="1:22" ht="23.25" customHeight="1" x14ac:dyDescent="0.2">
      <c r="A16" s="279" t="s">
        <v>136</v>
      </c>
      <c r="B16" s="1388" t="s">
        <v>347</v>
      </c>
      <c r="C16" s="1389"/>
      <c r="D16" s="1389"/>
      <c r="E16" s="1390"/>
      <c r="F16" s="544" t="s">
        <v>548</v>
      </c>
      <c r="G16" s="301" t="s">
        <v>112</v>
      </c>
      <c r="H16" s="346">
        <v>191.02</v>
      </c>
      <c r="I16" s="346"/>
      <c r="J16" s="348">
        <v>-0.02</v>
      </c>
      <c r="K16" s="386">
        <f t="shared" si="1"/>
        <v>18.71996</v>
      </c>
      <c r="L16" s="344">
        <f t="shared" si="0"/>
        <v>0</v>
      </c>
      <c r="M16" s="293">
        <v>18.399999999999999</v>
      </c>
      <c r="N16" s="293"/>
      <c r="O16" s="293">
        <v>19</v>
      </c>
      <c r="P16" s="293"/>
      <c r="Q16" s="294"/>
      <c r="R16" s="293"/>
      <c r="S16" s="294"/>
      <c r="T16" s="517">
        <v>18.71996</v>
      </c>
      <c r="U16" s="549"/>
    </row>
    <row r="17" spans="1:21" ht="19.5" hidden="1" x14ac:dyDescent="0.2">
      <c r="A17" s="279" t="s">
        <v>138</v>
      </c>
      <c r="B17" s="1388" t="s">
        <v>139</v>
      </c>
      <c r="C17" s="1389"/>
      <c r="D17" s="1389"/>
      <c r="E17" s="1390"/>
      <c r="F17" s="543" t="s">
        <v>549</v>
      </c>
      <c r="G17" s="301" t="s">
        <v>112</v>
      </c>
      <c r="H17" s="346"/>
      <c r="I17" s="346"/>
      <c r="J17" s="348">
        <v>-0.02</v>
      </c>
      <c r="K17" s="386">
        <f t="shared" si="1"/>
        <v>0</v>
      </c>
      <c r="L17" s="344">
        <f t="shared" si="0"/>
        <v>0</v>
      </c>
      <c r="M17" s="293"/>
      <c r="N17" s="293"/>
      <c r="O17" s="293"/>
      <c r="P17" s="293"/>
      <c r="Q17" s="294"/>
      <c r="R17" s="293"/>
      <c r="S17" s="294"/>
      <c r="T17" s="517"/>
      <c r="U17" s="549"/>
    </row>
    <row r="18" spans="1:21" ht="23.25" customHeight="1" x14ac:dyDescent="0.2">
      <c r="A18" s="279" t="s">
        <v>140</v>
      </c>
      <c r="B18" s="1388" t="s">
        <v>552</v>
      </c>
      <c r="C18" s="1389"/>
      <c r="D18" s="1389"/>
      <c r="E18" s="1390"/>
      <c r="F18" s="543" t="s">
        <v>549</v>
      </c>
      <c r="G18" s="301" t="s">
        <v>112</v>
      </c>
      <c r="H18" s="346">
        <v>158.75</v>
      </c>
      <c r="I18" s="346"/>
      <c r="J18" s="348">
        <v>-0.02</v>
      </c>
      <c r="K18" s="386">
        <f t="shared" si="1"/>
        <v>15.557499999999999</v>
      </c>
      <c r="L18" s="344">
        <f t="shared" si="0"/>
        <v>0</v>
      </c>
      <c r="M18" s="293">
        <v>16</v>
      </c>
      <c r="N18" s="293"/>
      <c r="O18" s="293">
        <v>16</v>
      </c>
      <c r="P18" s="293"/>
      <c r="Q18" s="294"/>
      <c r="R18" s="293"/>
      <c r="S18" s="294"/>
      <c r="T18" s="517">
        <v>15.557499999999999</v>
      </c>
      <c r="U18" s="549"/>
    </row>
    <row r="19" spans="1:21" ht="23.25" customHeight="1" x14ac:dyDescent="0.2">
      <c r="A19" s="279" t="s">
        <v>141</v>
      </c>
      <c r="B19" s="1388" t="s">
        <v>142</v>
      </c>
      <c r="C19" s="1389"/>
      <c r="D19" s="1389"/>
      <c r="E19" s="1390"/>
      <c r="F19" s="544" t="s">
        <v>550</v>
      </c>
      <c r="G19" s="301" t="s">
        <v>111</v>
      </c>
      <c r="H19" s="346">
        <v>850.2</v>
      </c>
      <c r="I19" s="346"/>
      <c r="J19" s="348">
        <v>-0.02</v>
      </c>
      <c r="K19" s="386">
        <f t="shared" si="1"/>
        <v>83.319600000000008</v>
      </c>
      <c r="L19" s="344">
        <f t="shared" si="0"/>
        <v>0</v>
      </c>
      <c r="M19" s="293">
        <v>84.8</v>
      </c>
      <c r="N19" s="293"/>
      <c r="O19" s="293">
        <v>83.5</v>
      </c>
      <c r="P19" s="293"/>
      <c r="Q19" s="294"/>
      <c r="R19" s="293"/>
      <c r="S19" s="294">
        <v>84</v>
      </c>
      <c r="T19" s="517">
        <v>83.319600000000008</v>
      </c>
      <c r="U19" s="532" t="s">
        <v>571</v>
      </c>
    </row>
    <row r="20" spans="1:21" x14ac:dyDescent="0.2">
      <c r="A20" s="1396" t="s">
        <v>143</v>
      </c>
      <c r="B20" s="1397"/>
      <c r="C20" s="1397"/>
      <c r="D20" s="1397"/>
      <c r="E20" s="1398"/>
      <c r="F20" s="511"/>
      <c r="G20" s="302"/>
      <c r="H20" s="382"/>
      <c r="I20" s="382"/>
      <c r="J20" s="382"/>
      <c r="K20" s="382"/>
      <c r="L20" s="295"/>
      <c r="M20" s="296"/>
      <c r="N20" s="296"/>
      <c r="O20" s="296"/>
      <c r="P20" s="296"/>
      <c r="Q20" s="297"/>
      <c r="R20" s="296"/>
      <c r="S20" s="297"/>
      <c r="T20" s="540"/>
      <c r="U20" s="549"/>
    </row>
    <row r="21" spans="1:21" ht="22.5" customHeight="1" x14ac:dyDescent="0.2">
      <c r="A21" s="279" t="s">
        <v>144</v>
      </c>
      <c r="B21" s="1400" t="s">
        <v>348</v>
      </c>
      <c r="C21" s="1400"/>
      <c r="D21" s="1400"/>
      <c r="E21" s="1400"/>
      <c r="F21" s="545" t="s">
        <v>553</v>
      </c>
      <c r="G21" s="301" t="s">
        <v>112</v>
      </c>
      <c r="H21" s="346">
        <v>448.76</v>
      </c>
      <c r="I21" s="346"/>
      <c r="J21" s="348">
        <v>-0.02</v>
      </c>
      <c r="K21" s="386">
        <f t="shared" si="1"/>
        <v>43.978479999999998</v>
      </c>
      <c r="L21" s="344">
        <f>I21+(I21*J21)</f>
        <v>0</v>
      </c>
      <c r="M21" s="293">
        <v>45.2</v>
      </c>
      <c r="N21" s="293"/>
      <c r="O21" s="379">
        <v>45.2</v>
      </c>
      <c r="P21" s="293"/>
      <c r="Q21" s="294"/>
      <c r="R21" s="293"/>
      <c r="S21" s="294"/>
      <c r="T21" s="517">
        <v>43.978479999999998</v>
      </c>
      <c r="U21" s="549"/>
    </row>
    <row r="22" spans="1:21" ht="22.5" customHeight="1" x14ac:dyDescent="0.2">
      <c r="A22" s="279" t="s">
        <v>117</v>
      </c>
      <c r="B22" s="1399" t="s">
        <v>146</v>
      </c>
      <c r="C22" s="1399"/>
      <c r="D22" s="1399"/>
      <c r="E22" s="1399"/>
      <c r="F22" s="546" t="s">
        <v>554</v>
      </c>
      <c r="G22" s="301" t="s">
        <v>111</v>
      </c>
      <c r="H22" s="346">
        <v>753.23</v>
      </c>
      <c r="I22" s="346"/>
      <c r="J22" s="348">
        <v>-0.02</v>
      </c>
      <c r="K22" s="386">
        <f>H22*(1+J22)/10+3</f>
        <v>76.816540000000003</v>
      </c>
      <c r="L22" s="344">
        <f>I22+(I22*J22)</f>
        <v>0</v>
      </c>
      <c r="M22" s="379">
        <v>74.8</v>
      </c>
      <c r="N22" s="380" t="s">
        <v>391</v>
      </c>
      <c r="O22" s="293">
        <v>76</v>
      </c>
      <c r="P22" s="293"/>
      <c r="Q22" s="294"/>
      <c r="R22" s="293"/>
      <c r="S22" s="294">
        <v>77</v>
      </c>
      <c r="T22" s="553">
        <v>73.816540000000003</v>
      </c>
      <c r="U22" s="1409" t="s">
        <v>608</v>
      </c>
    </row>
    <row r="23" spans="1:21" x14ac:dyDescent="0.2">
      <c r="A23" s="1404" t="s">
        <v>147</v>
      </c>
      <c r="B23" s="1404"/>
      <c r="C23" s="1404"/>
      <c r="D23" s="1404"/>
      <c r="E23" s="1404"/>
      <c r="F23" s="513"/>
      <c r="G23" s="277"/>
      <c r="H23" s="347"/>
      <c r="I23" s="347"/>
      <c r="J23" s="347"/>
      <c r="K23" s="347"/>
      <c r="L23" s="347"/>
      <c r="M23" s="347"/>
      <c r="N23" s="347"/>
      <c r="O23" s="296"/>
      <c r="P23" s="296"/>
      <c r="Q23" s="297"/>
      <c r="R23" s="296"/>
      <c r="S23" s="297"/>
      <c r="T23" s="540"/>
      <c r="U23" s="549"/>
    </row>
    <row r="24" spans="1:21" ht="22.5" customHeight="1" x14ac:dyDescent="0.2">
      <c r="A24" s="362" t="s">
        <v>148</v>
      </c>
      <c r="B24" s="1401" t="s">
        <v>149</v>
      </c>
      <c r="C24" s="1402"/>
      <c r="D24" s="1402"/>
      <c r="E24" s="1403"/>
      <c r="F24" s="546" t="s">
        <v>555</v>
      </c>
      <c r="G24" s="301" t="s">
        <v>112</v>
      </c>
      <c r="H24" s="346">
        <v>100</v>
      </c>
      <c r="I24" s="346"/>
      <c r="J24" s="348">
        <v>-0.02</v>
      </c>
      <c r="K24" s="386">
        <f t="shared" si="1"/>
        <v>9.8000000000000007</v>
      </c>
      <c r="L24" s="344">
        <f t="shared" ref="L24:L29" si="2">I24+(I24*J24)</f>
        <v>0</v>
      </c>
      <c r="M24" s="293">
        <v>9.9</v>
      </c>
      <c r="N24" s="293"/>
      <c r="O24" s="293">
        <v>10</v>
      </c>
      <c r="P24" s="293"/>
      <c r="Q24" s="294"/>
      <c r="R24" s="293"/>
      <c r="S24" s="294"/>
      <c r="T24" s="517">
        <v>9.8000000000000007</v>
      </c>
      <c r="U24" s="549"/>
    </row>
    <row r="25" spans="1:21" ht="22.5" customHeight="1" x14ac:dyDescent="0.2">
      <c r="A25" s="362" t="s">
        <v>150</v>
      </c>
      <c r="B25" s="1401" t="s">
        <v>151</v>
      </c>
      <c r="C25" s="1402"/>
      <c r="D25" s="1402"/>
      <c r="E25" s="1403"/>
      <c r="F25" s="546" t="s">
        <v>556</v>
      </c>
      <c r="G25" s="301" t="s">
        <v>111</v>
      </c>
      <c r="H25" s="346">
        <v>230.02</v>
      </c>
      <c r="I25" s="346"/>
      <c r="J25" s="348">
        <v>-0.02</v>
      </c>
      <c r="K25" s="386">
        <f t="shared" si="1"/>
        <v>22.54196</v>
      </c>
      <c r="L25" s="344">
        <f t="shared" si="2"/>
        <v>0</v>
      </c>
      <c r="M25" s="379">
        <v>21</v>
      </c>
      <c r="N25" s="380" t="s">
        <v>354</v>
      </c>
      <c r="O25" s="293">
        <v>23</v>
      </c>
      <c r="P25" s="293"/>
      <c r="Q25" s="294"/>
      <c r="R25" s="293"/>
      <c r="S25" s="294"/>
      <c r="T25" s="517">
        <v>22.54196</v>
      </c>
      <c r="U25" s="549"/>
    </row>
    <row r="26" spans="1:21" ht="22.5" customHeight="1" x14ac:dyDescent="0.2">
      <c r="A26" s="362" t="s">
        <v>152</v>
      </c>
      <c r="B26" s="1401" t="s">
        <v>153</v>
      </c>
      <c r="C26" s="1402"/>
      <c r="D26" s="1402"/>
      <c r="E26" s="1403"/>
      <c r="F26" s="546" t="s">
        <v>557</v>
      </c>
      <c r="G26" s="301" t="s">
        <v>112</v>
      </c>
      <c r="H26" s="346">
        <v>140.03</v>
      </c>
      <c r="I26" s="346"/>
      <c r="J26" s="348">
        <v>-0.02</v>
      </c>
      <c r="K26" s="386">
        <f t="shared" si="1"/>
        <v>13.722939999999999</v>
      </c>
      <c r="L26" s="344">
        <f t="shared" si="2"/>
        <v>0</v>
      </c>
      <c r="M26" s="293">
        <v>13.9</v>
      </c>
      <c r="N26" s="293"/>
      <c r="O26" s="293">
        <v>13.7</v>
      </c>
      <c r="P26" s="293"/>
      <c r="Q26" s="294"/>
      <c r="R26" s="293"/>
      <c r="S26" s="294"/>
      <c r="T26" s="517">
        <v>13.722939999999999</v>
      </c>
      <c r="U26" s="549"/>
    </row>
    <row r="27" spans="1:21" ht="37.5" x14ac:dyDescent="0.2">
      <c r="A27" s="362" t="s">
        <v>154</v>
      </c>
      <c r="B27" s="1401" t="s">
        <v>155</v>
      </c>
      <c r="C27" s="1402"/>
      <c r="D27" s="1402"/>
      <c r="E27" s="1403"/>
      <c r="F27" s="547" t="s">
        <v>558</v>
      </c>
      <c r="G27" s="301" t="s">
        <v>112</v>
      </c>
      <c r="H27" s="346">
        <v>180</v>
      </c>
      <c r="I27" s="346"/>
      <c r="J27" s="348">
        <v>-0.02</v>
      </c>
      <c r="K27" s="386">
        <f t="shared" si="1"/>
        <v>17.64</v>
      </c>
      <c r="L27" s="344">
        <f t="shared" si="2"/>
        <v>0</v>
      </c>
      <c r="M27" s="293">
        <v>17.5</v>
      </c>
      <c r="N27" s="293"/>
      <c r="O27" s="293">
        <v>17.5</v>
      </c>
      <c r="P27" s="293"/>
      <c r="Q27" s="294"/>
      <c r="R27" s="293"/>
      <c r="S27" s="294"/>
      <c r="T27" s="517">
        <v>17.64</v>
      </c>
      <c r="U27" s="549"/>
    </row>
    <row r="28" spans="1:21" ht="49.5" hidden="1" x14ac:dyDescent="0.2">
      <c r="A28" s="371" t="s">
        <v>156</v>
      </c>
      <c r="B28" s="1401" t="s">
        <v>157</v>
      </c>
      <c r="C28" s="1402"/>
      <c r="D28" s="1402"/>
      <c r="E28" s="1403"/>
      <c r="F28" s="512"/>
      <c r="G28" s="301" t="s">
        <v>158</v>
      </c>
      <c r="H28" s="346">
        <v>20</v>
      </c>
      <c r="I28" s="346"/>
      <c r="J28" s="348">
        <v>-0.02</v>
      </c>
      <c r="K28" s="386">
        <f t="shared" si="1"/>
        <v>1.9600000000000002</v>
      </c>
      <c r="L28" s="344">
        <f t="shared" si="2"/>
        <v>0</v>
      </c>
      <c r="M28" s="370" t="s">
        <v>355</v>
      </c>
      <c r="N28" s="370"/>
      <c r="O28" s="293" t="s">
        <v>465</v>
      </c>
      <c r="P28" s="293"/>
      <c r="Q28" s="294"/>
      <c r="R28" s="293"/>
      <c r="S28" s="294"/>
      <c r="T28" s="517"/>
      <c r="U28" s="549"/>
    </row>
    <row r="29" spans="1:21" ht="49.5" hidden="1" x14ac:dyDescent="0.2">
      <c r="A29" s="362" t="s">
        <v>159</v>
      </c>
      <c r="B29" s="1401" t="s">
        <v>160</v>
      </c>
      <c r="C29" s="1402"/>
      <c r="D29" s="1402"/>
      <c r="E29" s="1403"/>
      <c r="F29" s="512"/>
      <c r="G29" s="301" t="s">
        <v>158</v>
      </c>
      <c r="H29" s="346">
        <v>65</v>
      </c>
      <c r="I29" s="346"/>
      <c r="J29" s="348">
        <v>-0.02</v>
      </c>
      <c r="K29" s="386">
        <f t="shared" si="1"/>
        <v>6.3699999999999992</v>
      </c>
      <c r="L29" s="344">
        <f t="shared" si="2"/>
        <v>0</v>
      </c>
      <c r="M29" s="370" t="s">
        <v>355</v>
      </c>
      <c r="N29" s="370"/>
      <c r="O29" s="293" t="s">
        <v>465</v>
      </c>
      <c r="P29" s="293"/>
      <c r="Q29" s="294"/>
      <c r="R29" s="293"/>
      <c r="S29" s="294"/>
      <c r="T29" s="517"/>
      <c r="U29" s="549"/>
    </row>
    <row r="30" spans="1:21" x14ac:dyDescent="0.2">
      <c r="A30" s="1396" t="s">
        <v>161</v>
      </c>
      <c r="B30" s="1397"/>
      <c r="C30" s="1397"/>
      <c r="D30" s="1397"/>
      <c r="E30" s="1398"/>
      <c r="F30" s="514"/>
      <c r="G30" s="277"/>
      <c r="H30" s="347"/>
      <c r="I30" s="347"/>
      <c r="J30" s="347"/>
      <c r="K30" s="347"/>
      <c r="L30" s="295"/>
      <c r="M30" s="296"/>
      <c r="N30" s="296"/>
      <c r="O30" s="296"/>
      <c r="P30" s="296"/>
      <c r="Q30" s="297"/>
      <c r="R30" s="296"/>
      <c r="S30" s="297"/>
      <c r="T30" s="540"/>
      <c r="U30" s="549"/>
    </row>
    <row r="31" spans="1:21" ht="19.5" hidden="1" x14ac:dyDescent="0.2">
      <c r="A31" s="279" t="s">
        <v>181</v>
      </c>
      <c r="B31" s="1401" t="s">
        <v>182</v>
      </c>
      <c r="C31" s="1402"/>
      <c r="D31" s="1402"/>
      <c r="E31" s="1403"/>
      <c r="F31" s="512"/>
      <c r="G31" s="301" t="s">
        <v>111</v>
      </c>
      <c r="H31" s="346"/>
      <c r="I31" s="346"/>
      <c r="J31" s="348">
        <v>-0.02</v>
      </c>
      <c r="K31" s="386">
        <f t="shared" si="1"/>
        <v>0</v>
      </c>
      <c r="L31" s="344">
        <f t="shared" ref="L31:L36" si="3">I31+(I31*J31)</f>
        <v>0</v>
      </c>
      <c r="M31" s="293"/>
      <c r="N31" s="293"/>
      <c r="O31" s="293"/>
      <c r="P31" s="293"/>
      <c r="Q31" s="294"/>
      <c r="R31" s="293"/>
      <c r="S31" s="294"/>
      <c r="T31" s="517"/>
      <c r="U31" s="549"/>
    </row>
    <row r="32" spans="1:21" ht="19.5" hidden="1" x14ac:dyDescent="0.2">
      <c r="A32" s="279" t="s">
        <v>183</v>
      </c>
      <c r="B32" s="1401" t="s">
        <v>184</v>
      </c>
      <c r="C32" s="1402"/>
      <c r="D32" s="1402"/>
      <c r="E32" s="1403"/>
      <c r="F32" s="512"/>
      <c r="G32" s="301" t="s">
        <v>111</v>
      </c>
      <c r="H32" s="346"/>
      <c r="I32" s="346"/>
      <c r="J32" s="348">
        <v>-0.02</v>
      </c>
      <c r="K32" s="386">
        <f t="shared" si="1"/>
        <v>0</v>
      </c>
      <c r="L32" s="344">
        <f t="shared" si="3"/>
        <v>0</v>
      </c>
      <c r="M32" s="293"/>
      <c r="N32" s="293"/>
      <c r="O32" s="293"/>
      <c r="P32" s="293"/>
      <c r="Q32" s="294"/>
      <c r="R32" s="293"/>
      <c r="S32" s="294"/>
      <c r="T32" s="517"/>
      <c r="U32" s="549"/>
    </row>
    <row r="33" spans="1:21" ht="22.5" customHeight="1" x14ac:dyDescent="0.2">
      <c r="A33" s="279" t="s">
        <v>162</v>
      </c>
      <c r="B33" s="1401" t="s">
        <v>163</v>
      </c>
      <c r="C33" s="1402"/>
      <c r="D33" s="1402"/>
      <c r="E33" s="1403"/>
      <c r="F33" s="544" t="s">
        <v>559</v>
      </c>
      <c r="G33" s="301" t="s">
        <v>111</v>
      </c>
      <c r="H33" s="346">
        <v>562.27</v>
      </c>
      <c r="I33" s="346"/>
      <c r="J33" s="348">
        <v>-0.02</v>
      </c>
      <c r="K33" s="386">
        <f t="shared" si="1"/>
        <v>55.102459999999994</v>
      </c>
      <c r="L33" s="344">
        <f t="shared" si="3"/>
        <v>0</v>
      </c>
      <c r="M33" s="293">
        <v>56.6</v>
      </c>
      <c r="N33" s="293"/>
      <c r="O33" s="379">
        <v>57</v>
      </c>
      <c r="P33" s="293"/>
      <c r="Q33" s="294"/>
      <c r="R33" s="293"/>
      <c r="S33" s="472">
        <v>57</v>
      </c>
      <c r="T33" s="517">
        <v>55.102459999999994</v>
      </c>
      <c r="U33" s="552" t="s">
        <v>572</v>
      </c>
    </row>
    <row r="34" spans="1:21" ht="22.5" customHeight="1" x14ac:dyDescent="0.2">
      <c r="A34" s="279" t="s">
        <v>164</v>
      </c>
      <c r="B34" s="1401" t="s">
        <v>165</v>
      </c>
      <c r="C34" s="1402"/>
      <c r="D34" s="1402"/>
      <c r="E34" s="1403"/>
      <c r="F34" s="544" t="s">
        <v>560</v>
      </c>
      <c r="G34" s="301" t="s">
        <v>111</v>
      </c>
      <c r="H34" s="346">
        <v>646.39</v>
      </c>
      <c r="I34" s="346"/>
      <c r="J34" s="348">
        <v>-0.02</v>
      </c>
      <c r="K34" s="386">
        <f t="shared" si="1"/>
        <v>63.346219999999995</v>
      </c>
      <c r="L34" s="344">
        <f t="shared" si="3"/>
        <v>0</v>
      </c>
      <c r="M34" s="293">
        <v>63</v>
      </c>
      <c r="N34" s="293"/>
      <c r="O34" s="293"/>
      <c r="P34" s="293"/>
      <c r="Q34" s="294"/>
      <c r="R34" s="293"/>
      <c r="S34" s="472">
        <v>62</v>
      </c>
      <c r="T34" s="517">
        <v>63.346219999999995</v>
      </c>
      <c r="U34" s="552" t="s">
        <v>573</v>
      </c>
    </row>
    <row r="35" spans="1:21" ht="22.5" customHeight="1" x14ac:dyDescent="0.2">
      <c r="A35" s="279" t="s">
        <v>166</v>
      </c>
      <c r="B35" s="1401" t="s">
        <v>167</v>
      </c>
      <c r="C35" s="1402"/>
      <c r="D35" s="1402"/>
      <c r="E35" s="1403"/>
      <c r="F35" s="544" t="s">
        <v>561</v>
      </c>
      <c r="G35" s="301" t="s">
        <v>112</v>
      </c>
      <c r="H35" s="346">
        <v>115</v>
      </c>
      <c r="I35" s="346"/>
      <c r="J35" s="348">
        <v>-0.02</v>
      </c>
      <c r="K35" s="386">
        <f t="shared" si="1"/>
        <v>11.27</v>
      </c>
      <c r="L35" s="344">
        <f t="shared" si="3"/>
        <v>0</v>
      </c>
      <c r="M35" s="293">
        <v>11.5</v>
      </c>
      <c r="N35" s="293"/>
      <c r="O35" s="293"/>
      <c r="P35" s="293"/>
      <c r="Q35" s="294"/>
      <c r="R35" s="293"/>
      <c r="S35" s="294">
        <v>11.8</v>
      </c>
      <c r="T35" s="517">
        <v>11.27</v>
      </c>
      <c r="U35" s="532" t="s">
        <v>574</v>
      </c>
    </row>
    <row r="36" spans="1:21" ht="22.5" customHeight="1" x14ac:dyDescent="0.2">
      <c r="A36" s="279" t="s">
        <v>168</v>
      </c>
      <c r="B36" s="1401" t="s">
        <v>169</v>
      </c>
      <c r="C36" s="1402"/>
      <c r="D36" s="1402"/>
      <c r="E36" s="1403"/>
      <c r="F36" s="543" t="s">
        <v>562</v>
      </c>
      <c r="G36" s="301" t="s">
        <v>112</v>
      </c>
      <c r="H36" s="346">
        <v>120.54</v>
      </c>
      <c r="I36" s="346"/>
      <c r="J36" s="348">
        <v>-0.02</v>
      </c>
      <c r="K36" s="386">
        <f t="shared" si="1"/>
        <v>11.81292</v>
      </c>
      <c r="L36" s="344">
        <f t="shared" si="3"/>
        <v>0</v>
      </c>
      <c r="M36" s="293">
        <v>11.8</v>
      </c>
      <c r="N36" s="293"/>
      <c r="O36" s="293">
        <v>12</v>
      </c>
      <c r="P36" s="293"/>
      <c r="Q36" s="294"/>
      <c r="R36" s="293"/>
      <c r="S36" s="294"/>
      <c r="T36" s="517">
        <v>11.81292</v>
      </c>
      <c r="U36" s="549"/>
    </row>
    <row r="37" spans="1:21" x14ac:dyDescent="0.2">
      <c r="A37" s="1396" t="s">
        <v>170</v>
      </c>
      <c r="B37" s="1397"/>
      <c r="C37" s="1397"/>
      <c r="D37" s="1397"/>
      <c r="E37" s="1398"/>
      <c r="F37" s="514"/>
      <c r="G37" s="277"/>
      <c r="H37" s="347"/>
      <c r="I37" s="347"/>
      <c r="J37" s="347"/>
      <c r="K37" s="347"/>
      <c r="L37" s="295"/>
      <c r="M37" s="296"/>
      <c r="N37" s="296"/>
      <c r="O37" s="296"/>
      <c r="P37" s="296"/>
      <c r="Q37" s="297"/>
      <c r="R37" s="296"/>
      <c r="S37" s="297"/>
      <c r="T37" s="540"/>
      <c r="U37" s="549"/>
    </row>
    <row r="38" spans="1:21" ht="22.5" customHeight="1" x14ac:dyDescent="0.2">
      <c r="A38" s="279" t="s">
        <v>171</v>
      </c>
      <c r="B38" s="1405" t="s">
        <v>172</v>
      </c>
      <c r="C38" s="1406"/>
      <c r="D38" s="1406"/>
      <c r="E38" s="1407"/>
      <c r="F38" s="543" t="s">
        <v>563</v>
      </c>
      <c r="G38" s="301" t="s">
        <v>111</v>
      </c>
      <c r="H38" s="346">
        <v>518.94000000000005</v>
      </c>
      <c r="I38" s="346"/>
      <c r="J38" s="348">
        <v>-0.02</v>
      </c>
      <c r="K38" s="386">
        <f t="shared" si="1"/>
        <v>50.856120000000004</v>
      </c>
      <c r="L38" s="344">
        <f>I38+(I38*J38)</f>
        <v>0</v>
      </c>
      <c r="M38" s="293">
        <v>51.9</v>
      </c>
      <c r="N38" s="293"/>
      <c r="O38" s="293">
        <v>50.3</v>
      </c>
      <c r="P38" s="293"/>
      <c r="Q38" s="294"/>
      <c r="R38" s="293"/>
      <c r="S38" s="294">
        <v>50</v>
      </c>
      <c r="T38" s="541">
        <v>50.856120000000004</v>
      </c>
      <c r="U38" s="552" t="s">
        <v>575</v>
      </c>
    </row>
    <row r="39" spans="1:21" ht="22.5" customHeight="1" x14ac:dyDescent="0.2">
      <c r="A39" s="279" t="s">
        <v>173</v>
      </c>
      <c r="B39" s="1405" t="s">
        <v>174</v>
      </c>
      <c r="C39" s="1406"/>
      <c r="D39" s="1406"/>
      <c r="E39" s="1407"/>
      <c r="F39" s="543" t="s">
        <v>564</v>
      </c>
      <c r="G39" s="301" t="s">
        <v>112</v>
      </c>
      <c r="H39" s="346">
        <v>263.12</v>
      </c>
      <c r="I39" s="346"/>
      <c r="J39" s="348">
        <v>-0.02</v>
      </c>
      <c r="K39" s="386">
        <f t="shared" si="1"/>
        <v>25.78576</v>
      </c>
      <c r="L39" s="344">
        <f>I39+(I39*J39)</f>
        <v>0</v>
      </c>
      <c r="M39" s="293">
        <v>25.5</v>
      </c>
      <c r="N39" s="293"/>
      <c r="O39" s="293">
        <v>25.5</v>
      </c>
      <c r="P39" s="293"/>
      <c r="Q39" s="294"/>
      <c r="R39" s="293"/>
      <c r="S39" s="294">
        <v>26</v>
      </c>
      <c r="T39" s="517">
        <v>25.78576</v>
      </c>
      <c r="U39" s="532" t="s">
        <v>576</v>
      </c>
    </row>
    <row r="40" spans="1:21" ht="22.5" customHeight="1" x14ac:dyDescent="0.2">
      <c r="A40" s="279" t="s">
        <v>185</v>
      </c>
      <c r="B40" s="1405" t="s">
        <v>194</v>
      </c>
      <c r="C40" s="1406"/>
      <c r="D40" s="1406"/>
      <c r="E40" s="1407"/>
      <c r="F40" s="543" t="s">
        <v>565</v>
      </c>
      <c r="G40" s="301" t="s">
        <v>112</v>
      </c>
      <c r="H40" s="346"/>
      <c r="I40" s="346"/>
      <c r="J40" s="348">
        <v>-0.02</v>
      </c>
      <c r="K40" s="386">
        <f t="shared" si="1"/>
        <v>0</v>
      </c>
      <c r="L40" s="344">
        <f>I40+(I40*J40)</f>
        <v>0</v>
      </c>
      <c r="M40" s="293"/>
      <c r="N40" s="293"/>
      <c r="O40" s="293"/>
      <c r="P40" s="293"/>
      <c r="Q40" s="294"/>
      <c r="R40" s="293"/>
      <c r="S40" s="294"/>
      <c r="T40" s="517"/>
      <c r="U40" s="549"/>
    </row>
    <row r="41" spans="1:21" ht="22.5" customHeight="1" x14ac:dyDescent="0.2">
      <c r="A41" s="279" t="s">
        <v>175</v>
      </c>
      <c r="B41" s="1405" t="s">
        <v>176</v>
      </c>
      <c r="C41" s="1406"/>
      <c r="D41" s="1406"/>
      <c r="E41" s="1407"/>
      <c r="F41" s="543" t="s">
        <v>566</v>
      </c>
      <c r="G41" s="301" t="s">
        <v>112</v>
      </c>
      <c r="H41" s="346">
        <v>345.06</v>
      </c>
      <c r="I41" s="346"/>
      <c r="J41" s="348">
        <v>-0.02</v>
      </c>
      <c r="K41" s="386">
        <f t="shared" si="1"/>
        <v>33.81588</v>
      </c>
      <c r="L41" s="344">
        <f>I41+(I41*J41)</f>
        <v>0</v>
      </c>
      <c r="M41" s="379">
        <v>35</v>
      </c>
      <c r="N41" s="380" t="s">
        <v>392</v>
      </c>
      <c r="O41" s="293">
        <v>33.5</v>
      </c>
      <c r="P41" s="293"/>
      <c r="Q41" s="294"/>
      <c r="R41" s="293"/>
      <c r="S41" s="294">
        <v>33.5</v>
      </c>
      <c r="T41" s="517">
        <v>33.81588</v>
      </c>
      <c r="U41" s="532" t="s">
        <v>577</v>
      </c>
    </row>
    <row r="42" spans="1:21" ht="19.5" hidden="1" x14ac:dyDescent="0.2">
      <c r="A42" s="279" t="s">
        <v>177</v>
      </c>
      <c r="B42" s="1405" t="s">
        <v>178</v>
      </c>
      <c r="C42" s="1406"/>
      <c r="D42" s="1406"/>
      <c r="E42" s="1407"/>
      <c r="F42" s="515"/>
      <c r="G42" s="301" t="s">
        <v>112</v>
      </c>
      <c r="H42" s="346"/>
      <c r="I42" s="346"/>
      <c r="J42" s="348">
        <v>-0.02</v>
      </c>
      <c r="K42" s="386">
        <f t="shared" si="1"/>
        <v>0</v>
      </c>
      <c r="L42" s="344">
        <f>I42+(I42*J42)</f>
        <v>0</v>
      </c>
      <c r="M42" s="293"/>
      <c r="N42" s="293"/>
      <c r="O42" s="293"/>
      <c r="P42" s="293"/>
      <c r="Q42" s="294"/>
      <c r="R42" s="293"/>
      <c r="S42" s="294"/>
      <c r="T42" s="542"/>
      <c r="U42" s="549"/>
    </row>
    <row r="43" spans="1:21" x14ac:dyDescent="0.3">
      <c r="K43" s="387"/>
      <c r="L43" s="286"/>
      <c r="M43" s="369"/>
      <c r="N43" s="286"/>
      <c r="O43" s="441"/>
      <c r="P43" s="286"/>
      <c r="Q43" s="286"/>
      <c r="R43" s="286"/>
      <c r="S43" s="535"/>
      <c r="T43" s="518"/>
    </row>
    <row r="44" spans="1:21" x14ac:dyDescent="0.3">
      <c r="K44" s="387"/>
      <c r="L44" s="286"/>
      <c r="M44" s="369"/>
      <c r="N44" s="286"/>
      <c r="O44" s="441"/>
      <c r="P44" s="286"/>
      <c r="Q44" s="286"/>
      <c r="R44" s="286"/>
      <c r="S44" s="535"/>
      <c r="T44" s="518"/>
    </row>
    <row r="45" spans="1:21" x14ac:dyDescent="0.3">
      <c r="T45" s="538"/>
    </row>
  </sheetData>
  <mergeCells count="40">
    <mergeCell ref="B41:E41"/>
    <mergeCell ref="B42:E42"/>
    <mergeCell ref="B35:E35"/>
    <mergeCell ref="B36:E36"/>
    <mergeCell ref="A37:E37"/>
    <mergeCell ref="B38:E38"/>
    <mergeCell ref="B39:E39"/>
    <mergeCell ref="B40:E40"/>
    <mergeCell ref="B34:E34"/>
    <mergeCell ref="A23:E23"/>
    <mergeCell ref="B24:E24"/>
    <mergeCell ref="B25:E25"/>
    <mergeCell ref="B26:E26"/>
    <mergeCell ref="B27:E27"/>
    <mergeCell ref="B28:E28"/>
    <mergeCell ref="B29:E29"/>
    <mergeCell ref="A30:E30"/>
    <mergeCell ref="B31:E31"/>
    <mergeCell ref="B32:E32"/>
    <mergeCell ref="B33:E33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A20:E20"/>
    <mergeCell ref="B21:E21"/>
    <mergeCell ref="H3:L3"/>
    <mergeCell ref="B10:E10"/>
    <mergeCell ref="A4:G4"/>
    <mergeCell ref="A5:E5"/>
    <mergeCell ref="B7:E7"/>
    <mergeCell ref="B8:E8"/>
    <mergeCell ref="B9:E9"/>
    <mergeCell ref="A6:E6"/>
  </mergeCells>
  <phoneticPr fontId="117" type="noConversion"/>
  <pageMargins left="0.39370078740157483" right="0.15748031496062992" top="0.74803149606299213" bottom="0.74803149606299213" header="0.31496062992125984" footer="0.31496062992125984"/>
  <pageSetup paperSize="9" scale="55"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149"/>
  <sheetViews>
    <sheetView view="pageBreakPreview" topLeftCell="A20" zoomScale="70" zoomScaleNormal="100" zoomScaleSheetLayoutView="70" workbookViewId="0">
      <selection activeCell="E48" sqref="E48"/>
    </sheetView>
  </sheetViews>
  <sheetFormatPr defaultColWidth="11.42578125" defaultRowHeight="12.75" x14ac:dyDescent="0.2"/>
  <cols>
    <col min="6" max="6" width="19" customWidth="1"/>
    <col min="7" max="7" width="32.140625" customWidth="1"/>
    <col min="19" max="19" width="6.7109375" customWidth="1"/>
  </cols>
  <sheetData>
    <row r="1" spans="1:19" ht="30" x14ac:dyDescent="0.45">
      <c r="A1" s="281"/>
      <c r="B1" s="281"/>
      <c r="C1" s="281"/>
      <c r="D1" s="281"/>
      <c r="E1" s="281"/>
      <c r="F1" s="282" t="s">
        <v>190</v>
      </c>
      <c r="G1" s="282"/>
      <c r="H1" s="281"/>
      <c r="I1" s="281"/>
      <c r="J1" s="281"/>
      <c r="K1" s="282"/>
      <c r="L1" s="281"/>
      <c r="M1" s="281"/>
      <c r="N1" s="281"/>
      <c r="O1" s="281"/>
      <c r="P1" s="281"/>
      <c r="Q1" s="281"/>
      <c r="R1" s="281"/>
      <c r="S1" s="281"/>
    </row>
    <row r="2" spans="1:19" ht="26.25" x14ac:dyDescent="0.4">
      <c r="A2" s="554" t="s">
        <v>578</v>
      </c>
      <c r="B2" s="283"/>
      <c r="C2" s="285" t="s">
        <v>43</v>
      </c>
      <c r="D2" s="283"/>
      <c r="E2" s="283"/>
      <c r="F2" s="283"/>
      <c r="G2" s="342"/>
      <c r="H2" s="285" t="s">
        <v>122</v>
      </c>
      <c r="I2" s="285"/>
      <c r="J2" s="285"/>
      <c r="K2" s="283"/>
      <c r="L2" s="283"/>
      <c r="M2" s="283"/>
      <c r="N2" s="285" t="s">
        <v>70</v>
      </c>
      <c r="O2" s="285"/>
      <c r="P2" s="283"/>
      <c r="Q2" s="283"/>
      <c r="R2" s="285" t="s">
        <v>21</v>
      </c>
      <c r="S2" s="284"/>
    </row>
    <row r="6" spans="1:19" ht="19.5" x14ac:dyDescent="0.2">
      <c r="B6" s="1391" t="s">
        <v>115</v>
      </c>
      <c r="C6" s="1391"/>
      <c r="D6" s="1391"/>
      <c r="E6" s="1391"/>
      <c r="F6" s="1391"/>
      <c r="G6" s="1392"/>
      <c r="H6" s="1391"/>
      <c r="I6" s="280"/>
      <c r="J6" s="280"/>
      <c r="K6" s="1408"/>
      <c r="L6" s="1408"/>
      <c r="M6" s="1408"/>
      <c r="N6" s="1408"/>
      <c r="O6" s="1408"/>
      <c r="P6" s="1408"/>
    </row>
    <row r="7" spans="1:19" ht="21" x14ac:dyDescent="0.2">
      <c r="B7" s="1393" t="s">
        <v>191</v>
      </c>
      <c r="C7" s="1394"/>
      <c r="D7" s="1394"/>
      <c r="E7" s="1394"/>
      <c r="F7" s="1395"/>
      <c r="G7" s="572"/>
      <c r="H7" s="272" t="s">
        <v>110</v>
      </c>
      <c r="I7" s="298" t="s">
        <v>187</v>
      </c>
      <c r="J7" s="298" t="s">
        <v>116</v>
      </c>
      <c r="K7" s="298" t="s">
        <v>117</v>
      </c>
      <c r="L7" s="299" t="s">
        <v>118</v>
      </c>
      <c r="M7" s="300" t="s">
        <v>119</v>
      </c>
      <c r="N7" s="307" t="s">
        <v>120</v>
      </c>
      <c r="O7" s="278" t="s">
        <v>186</v>
      </c>
      <c r="P7" s="278" t="s">
        <v>188</v>
      </c>
    </row>
    <row r="8" spans="1:19" ht="18" x14ac:dyDescent="0.2">
      <c r="B8" s="1396" t="s">
        <v>123</v>
      </c>
      <c r="C8" s="1397"/>
      <c r="D8" s="1397"/>
      <c r="E8" s="1397"/>
      <c r="F8" s="1398"/>
      <c r="G8" s="573"/>
      <c r="H8" s="302"/>
      <c r="I8" s="555"/>
      <c r="J8" s="555"/>
      <c r="K8" s="555"/>
      <c r="L8" s="556"/>
      <c r="M8" s="555"/>
      <c r="N8" s="557"/>
      <c r="O8" s="558"/>
      <c r="P8" s="558"/>
    </row>
    <row r="9" spans="1:19" ht="19.5" x14ac:dyDescent="0.2">
      <c r="B9" s="275" t="s">
        <v>124</v>
      </c>
      <c r="C9" s="1401" t="s">
        <v>125</v>
      </c>
      <c r="D9" s="1402"/>
      <c r="E9" s="1402"/>
      <c r="F9" s="1403"/>
      <c r="G9" s="543" t="s">
        <v>540</v>
      </c>
      <c r="H9" s="301" t="s">
        <v>112</v>
      </c>
      <c r="I9" s="562">
        <f>J9-1.8</f>
        <v>36.325460000000007</v>
      </c>
      <c r="J9" s="562">
        <f>K9-1.8</f>
        <v>38.125460000000004</v>
      </c>
      <c r="K9" s="563">
        <f>L9-1.8</f>
        <v>39.925460000000001</v>
      </c>
      <c r="L9" s="536">
        <v>41.725459999999998</v>
      </c>
      <c r="M9" s="563">
        <f>L9+1.8</f>
        <v>43.525459999999995</v>
      </c>
      <c r="N9" s="563">
        <f t="shared" ref="N9:P9" si="0">M9+1.8</f>
        <v>45.325459999999993</v>
      </c>
      <c r="O9" s="563">
        <f t="shared" si="0"/>
        <v>47.12545999999999</v>
      </c>
      <c r="P9" s="563">
        <f t="shared" si="0"/>
        <v>48.925459999999987</v>
      </c>
    </row>
    <row r="10" spans="1:19" ht="19.5" x14ac:dyDescent="0.2">
      <c r="B10" s="275" t="s">
        <v>126</v>
      </c>
      <c r="C10" s="1401" t="s">
        <v>127</v>
      </c>
      <c r="D10" s="1402"/>
      <c r="E10" s="1402"/>
      <c r="F10" s="1403"/>
      <c r="G10" s="544" t="s">
        <v>541</v>
      </c>
      <c r="H10" s="301" t="s">
        <v>111</v>
      </c>
      <c r="I10" s="564">
        <f>SUM(L10-9)</f>
        <v>50.198860000000003</v>
      </c>
      <c r="J10" s="565">
        <f>SUM(L10-6)</f>
        <v>53.198860000000003</v>
      </c>
      <c r="K10" s="566">
        <f>SUM(L10-3)</f>
        <v>56.198860000000003</v>
      </c>
      <c r="L10" s="536">
        <v>59.198860000000003</v>
      </c>
      <c r="M10" s="566">
        <f>SUM(L10+3)</f>
        <v>62.198860000000003</v>
      </c>
      <c r="N10" s="567">
        <f t="shared" ref="N10:P13" si="1">SUM(M10+3)</f>
        <v>65.198859999999996</v>
      </c>
      <c r="O10" s="567">
        <f t="shared" si="1"/>
        <v>68.198859999999996</v>
      </c>
      <c r="P10" s="567">
        <f t="shared" si="1"/>
        <v>71.198859999999996</v>
      </c>
    </row>
    <row r="11" spans="1:19" ht="19.5" x14ac:dyDescent="0.2">
      <c r="B11" s="279" t="s">
        <v>128</v>
      </c>
      <c r="C11" s="1401" t="s">
        <v>129</v>
      </c>
      <c r="D11" s="1402"/>
      <c r="E11" s="1402"/>
      <c r="F11" s="1403"/>
      <c r="G11" s="543" t="s">
        <v>542</v>
      </c>
      <c r="H11" s="301" t="s">
        <v>111</v>
      </c>
      <c r="I11" s="564">
        <f>SUM(L11-9)</f>
        <v>48.871939999999995</v>
      </c>
      <c r="J11" s="565">
        <f>SUM(L11-6)</f>
        <v>51.871939999999995</v>
      </c>
      <c r="K11" s="566">
        <f>SUM(L11-3)</f>
        <v>54.871939999999995</v>
      </c>
      <c r="L11" s="536">
        <v>57.871939999999995</v>
      </c>
      <c r="M11" s="566">
        <f>SUM(L11+3)</f>
        <v>60.871939999999995</v>
      </c>
      <c r="N11" s="567">
        <f t="shared" si="1"/>
        <v>63.871939999999995</v>
      </c>
      <c r="O11" s="567">
        <f t="shared" si="1"/>
        <v>66.871939999999995</v>
      </c>
      <c r="P11" s="567">
        <f t="shared" si="1"/>
        <v>69.871939999999995</v>
      </c>
    </row>
    <row r="12" spans="1:19" ht="19.5" hidden="1" x14ac:dyDescent="0.2">
      <c r="B12" s="279" t="s">
        <v>113</v>
      </c>
      <c r="C12" s="1401" t="s">
        <v>130</v>
      </c>
      <c r="D12" s="1402"/>
      <c r="E12" s="1402"/>
      <c r="F12" s="1403"/>
      <c r="G12" s="543" t="s">
        <v>543</v>
      </c>
      <c r="H12" s="301" t="s">
        <v>111</v>
      </c>
      <c r="I12" s="564">
        <f>SUM(L12-9)</f>
        <v>-9</v>
      </c>
      <c r="J12" s="565">
        <f>SUM(L12-6)</f>
        <v>-6</v>
      </c>
      <c r="K12" s="566">
        <f>SUM(L12-3)</f>
        <v>-3</v>
      </c>
      <c r="L12" s="536"/>
      <c r="M12" s="566">
        <f>SUM(L12+3)</f>
        <v>3</v>
      </c>
      <c r="N12" s="567">
        <f t="shared" si="1"/>
        <v>6</v>
      </c>
      <c r="O12" s="567">
        <f t="shared" si="1"/>
        <v>9</v>
      </c>
      <c r="P12" s="567">
        <f t="shared" si="1"/>
        <v>12</v>
      </c>
    </row>
    <row r="13" spans="1:19" ht="19.5" x14ac:dyDescent="0.2">
      <c r="B13" s="279" t="s">
        <v>114</v>
      </c>
      <c r="C13" s="1401" t="s">
        <v>579</v>
      </c>
      <c r="D13" s="1402"/>
      <c r="E13" s="1402"/>
      <c r="F13" s="1403"/>
      <c r="G13" s="543" t="s">
        <v>543</v>
      </c>
      <c r="H13" s="301" t="s">
        <v>111</v>
      </c>
      <c r="I13" s="564">
        <f>SUM(L13-9)</f>
        <v>48.366259999999997</v>
      </c>
      <c r="J13" s="565">
        <f>SUM(L13-6)</f>
        <v>51.366259999999997</v>
      </c>
      <c r="K13" s="566">
        <f>SUM(L13-3)</f>
        <v>54.366259999999997</v>
      </c>
      <c r="L13" s="568">
        <v>57.366259999999997</v>
      </c>
      <c r="M13" s="566">
        <f>SUM(L13+3)</f>
        <v>60.366259999999997</v>
      </c>
      <c r="N13" s="567">
        <f t="shared" si="1"/>
        <v>63.366259999999997</v>
      </c>
      <c r="O13" s="567">
        <f t="shared" si="1"/>
        <v>66.366259999999997</v>
      </c>
      <c r="P13" s="567">
        <f t="shared" si="1"/>
        <v>69.366259999999997</v>
      </c>
    </row>
    <row r="14" spans="1:19" ht="19.5" hidden="1" x14ac:dyDescent="0.2">
      <c r="B14" s="279" t="s">
        <v>180</v>
      </c>
      <c r="C14" s="1401" t="s">
        <v>192</v>
      </c>
      <c r="D14" s="1402"/>
      <c r="E14" s="1402"/>
      <c r="F14" s="1403"/>
      <c r="G14" s="543" t="s">
        <v>544</v>
      </c>
      <c r="H14" s="301" t="s">
        <v>111</v>
      </c>
      <c r="I14" s="562">
        <f>L14-4</f>
        <v>-4</v>
      </c>
      <c r="J14" s="562">
        <f>L14-2</f>
        <v>-2</v>
      </c>
      <c r="K14" s="563">
        <f>SUM(L14)</f>
        <v>0</v>
      </c>
      <c r="L14" s="568">
        <v>0</v>
      </c>
      <c r="M14" s="563">
        <f>L14</f>
        <v>0</v>
      </c>
      <c r="N14" s="563">
        <f>SUM(L14+2)</f>
        <v>2</v>
      </c>
      <c r="O14" s="563">
        <f>L14+4</f>
        <v>4</v>
      </c>
      <c r="P14" s="563">
        <f>L14+6</f>
        <v>6</v>
      </c>
    </row>
    <row r="15" spans="1:19" ht="19.5" x14ac:dyDescent="0.2">
      <c r="B15" s="279" t="s">
        <v>131</v>
      </c>
      <c r="C15" s="1401" t="s">
        <v>132</v>
      </c>
      <c r="D15" s="1402"/>
      <c r="E15" s="1402"/>
      <c r="F15" s="1403"/>
      <c r="G15" s="544" t="s">
        <v>545</v>
      </c>
      <c r="H15" s="301" t="s">
        <v>111</v>
      </c>
      <c r="I15" s="562">
        <f>L15-4</f>
        <v>69.649069999999995</v>
      </c>
      <c r="J15" s="562">
        <f>L15-2</f>
        <v>71.649069999999995</v>
      </c>
      <c r="K15" s="563">
        <f>SUM(L15)</f>
        <v>73.649069999999995</v>
      </c>
      <c r="L15" s="537">
        <v>73.649069999999995</v>
      </c>
      <c r="M15" s="563">
        <f>L15</f>
        <v>73.649069999999995</v>
      </c>
      <c r="N15" s="563">
        <f>SUM(L15+2)</f>
        <v>75.649069999999995</v>
      </c>
      <c r="O15" s="563">
        <f>L15+4</f>
        <v>77.649069999999995</v>
      </c>
      <c r="P15" s="563">
        <f>L15+6</f>
        <v>79.649069999999995</v>
      </c>
    </row>
    <row r="16" spans="1:19" ht="19.5" x14ac:dyDescent="0.2">
      <c r="B16" s="279" t="s">
        <v>133</v>
      </c>
      <c r="C16" s="1401" t="s">
        <v>134</v>
      </c>
      <c r="D16" s="1402"/>
      <c r="E16" s="1402"/>
      <c r="F16" s="1403"/>
      <c r="G16" s="543" t="s">
        <v>546</v>
      </c>
      <c r="H16" s="301" t="s">
        <v>112</v>
      </c>
      <c r="I16" s="566">
        <f t="shared" ref="I16:J16" si="2">SUM(J16-0.45)</f>
        <v>13.791000000000002</v>
      </c>
      <c r="J16" s="566">
        <f t="shared" si="2"/>
        <v>14.241000000000001</v>
      </c>
      <c r="K16" s="566">
        <f>SUM(L16-0.45)</f>
        <v>14.691000000000001</v>
      </c>
      <c r="L16" s="537">
        <v>15.141</v>
      </c>
      <c r="M16" s="566">
        <f>SUM(L16+0.45)</f>
        <v>15.590999999999999</v>
      </c>
      <c r="N16" s="566">
        <f t="shared" ref="N16:P16" si="3">SUM(M16+0.45)</f>
        <v>16.041</v>
      </c>
      <c r="O16" s="566">
        <f t="shared" si="3"/>
        <v>16.491</v>
      </c>
      <c r="P16" s="566">
        <f t="shared" si="3"/>
        <v>16.940999999999999</v>
      </c>
    </row>
    <row r="17" spans="2:16" ht="19.5" x14ac:dyDescent="0.2">
      <c r="B17" s="279" t="s">
        <v>135</v>
      </c>
      <c r="C17" s="1401" t="s">
        <v>193</v>
      </c>
      <c r="D17" s="1402"/>
      <c r="E17" s="1402"/>
      <c r="F17" s="1403"/>
      <c r="G17" s="544" t="s">
        <v>547</v>
      </c>
      <c r="H17" s="301" t="s">
        <v>112</v>
      </c>
      <c r="I17" s="565">
        <f>SUM(L17-3)</f>
        <v>22.326140000000002</v>
      </c>
      <c r="J17" s="565">
        <f>SUM(L17-2)</f>
        <v>23.326140000000002</v>
      </c>
      <c r="K17" s="566">
        <f>SUM(L17-1)</f>
        <v>24.326140000000002</v>
      </c>
      <c r="L17" s="537">
        <v>25.326140000000002</v>
      </c>
      <c r="M17" s="566">
        <f>SUM(L17+1)</f>
        <v>26.326140000000002</v>
      </c>
      <c r="N17" s="566">
        <f t="shared" ref="N17:P17" si="4">SUM(L17+2)</f>
        <v>27.326140000000002</v>
      </c>
      <c r="O17" s="567">
        <f t="shared" si="4"/>
        <v>28.326140000000002</v>
      </c>
      <c r="P17" s="567">
        <f t="shared" si="4"/>
        <v>29.326140000000002</v>
      </c>
    </row>
    <row r="18" spans="2:16" ht="19.5" x14ac:dyDescent="0.2">
      <c r="B18" s="279" t="s">
        <v>136</v>
      </c>
      <c r="C18" s="1401" t="s">
        <v>137</v>
      </c>
      <c r="D18" s="1402"/>
      <c r="E18" s="1402"/>
      <c r="F18" s="1403"/>
      <c r="G18" s="544" t="s">
        <v>548</v>
      </c>
      <c r="H18" s="301" t="s">
        <v>112</v>
      </c>
      <c r="I18" s="565">
        <f>SUM(L18-2.25)</f>
        <v>16.46996</v>
      </c>
      <c r="J18" s="565">
        <f>SUM(L18-1.5)</f>
        <v>17.21996</v>
      </c>
      <c r="K18" s="566">
        <f>SUM(L18-0.75)</f>
        <v>17.96996</v>
      </c>
      <c r="L18" s="537">
        <v>18.71996</v>
      </c>
      <c r="M18" s="566">
        <f>SUM(L18+0.75)</f>
        <v>19.46996</v>
      </c>
      <c r="N18" s="566">
        <f>SUM(L18+1.5)</f>
        <v>20.21996</v>
      </c>
      <c r="O18" s="567">
        <f>SUM(M18+1.5)</f>
        <v>20.96996</v>
      </c>
      <c r="P18" s="567">
        <f>SUM(N18+1.5)</f>
        <v>21.71996</v>
      </c>
    </row>
    <row r="19" spans="2:16" ht="19.5" hidden="1" x14ac:dyDescent="0.2">
      <c r="B19" s="279" t="s">
        <v>138</v>
      </c>
      <c r="C19" s="1401" t="s">
        <v>139</v>
      </c>
      <c r="D19" s="1402"/>
      <c r="E19" s="1402"/>
      <c r="F19" s="1403"/>
      <c r="G19" s="543" t="s">
        <v>549</v>
      </c>
      <c r="H19" s="301" t="s">
        <v>112</v>
      </c>
      <c r="I19" s="563">
        <f t="shared" ref="I19:J20" si="5">SUM(J19-0.6)</f>
        <v>-1.7999999999999998</v>
      </c>
      <c r="J19" s="563">
        <f t="shared" si="5"/>
        <v>-1.2</v>
      </c>
      <c r="K19" s="563">
        <f>SUM(L19-0.6)</f>
        <v>-0.6</v>
      </c>
      <c r="L19" s="537"/>
      <c r="M19" s="563">
        <f>SUM(L19+0.6)</f>
        <v>0.6</v>
      </c>
      <c r="N19" s="563">
        <f t="shared" ref="N19:P20" si="6">SUM(M19+0.6)</f>
        <v>1.2</v>
      </c>
      <c r="O19" s="563">
        <f t="shared" si="6"/>
        <v>1.7999999999999998</v>
      </c>
      <c r="P19" s="563">
        <f t="shared" si="6"/>
        <v>2.4</v>
      </c>
    </row>
    <row r="20" spans="2:16" ht="19.5" x14ac:dyDescent="0.2">
      <c r="B20" s="279" t="s">
        <v>140</v>
      </c>
      <c r="C20" s="1401" t="s">
        <v>580</v>
      </c>
      <c r="D20" s="1402"/>
      <c r="E20" s="1402"/>
      <c r="F20" s="1403"/>
      <c r="G20" s="543" t="s">
        <v>549</v>
      </c>
      <c r="H20" s="301" t="s">
        <v>112</v>
      </c>
      <c r="I20" s="563">
        <f t="shared" si="5"/>
        <v>13.7575</v>
      </c>
      <c r="J20" s="563">
        <f t="shared" si="5"/>
        <v>14.3575</v>
      </c>
      <c r="K20" s="563">
        <f>SUM(L20-0.6)</f>
        <v>14.9575</v>
      </c>
      <c r="L20" s="537">
        <v>15.557499999999999</v>
      </c>
      <c r="M20" s="563">
        <f>SUM(L20+0.6)</f>
        <v>16.157499999999999</v>
      </c>
      <c r="N20" s="563">
        <f t="shared" si="6"/>
        <v>16.7575</v>
      </c>
      <c r="O20" s="563">
        <f t="shared" si="6"/>
        <v>17.357500000000002</v>
      </c>
      <c r="P20" s="563">
        <f t="shared" si="6"/>
        <v>17.957500000000003</v>
      </c>
    </row>
    <row r="21" spans="2:16" ht="19.5" x14ac:dyDescent="0.2">
      <c r="B21" s="279" t="s">
        <v>141</v>
      </c>
      <c r="C21" s="1401" t="s">
        <v>142</v>
      </c>
      <c r="D21" s="1402"/>
      <c r="E21" s="1402"/>
      <c r="F21" s="1403"/>
      <c r="G21" s="544" t="s">
        <v>550</v>
      </c>
      <c r="H21" s="301" t="s">
        <v>111</v>
      </c>
      <c r="I21" s="563">
        <f t="shared" ref="I21:J21" si="7">SUM(J21-1.25)</f>
        <v>79.569600000000008</v>
      </c>
      <c r="J21" s="563">
        <f t="shared" si="7"/>
        <v>80.819600000000008</v>
      </c>
      <c r="K21" s="563">
        <f>SUM(L21-1.25)</f>
        <v>82.069600000000008</v>
      </c>
      <c r="L21" s="537">
        <v>83.319600000000008</v>
      </c>
      <c r="M21" s="563">
        <f>SUM(L21+1.25)</f>
        <v>84.569600000000008</v>
      </c>
      <c r="N21" s="563">
        <f t="shared" ref="N21:P21" si="8">SUM(M21+1.25)</f>
        <v>85.819600000000008</v>
      </c>
      <c r="O21" s="563">
        <f t="shared" si="8"/>
        <v>87.069600000000008</v>
      </c>
      <c r="P21" s="563">
        <f t="shared" si="8"/>
        <v>88.319600000000008</v>
      </c>
    </row>
    <row r="22" spans="2:16" ht="18" x14ac:dyDescent="0.2">
      <c r="B22" s="1396" t="s">
        <v>143</v>
      </c>
      <c r="C22" s="1397"/>
      <c r="D22" s="1397"/>
      <c r="E22" s="1397"/>
      <c r="F22" s="1398"/>
      <c r="G22" s="573"/>
      <c r="H22" s="302"/>
      <c r="I22" s="559"/>
      <c r="J22" s="559"/>
      <c r="K22" s="559"/>
      <c r="L22" s="569"/>
      <c r="M22" s="559"/>
      <c r="N22" s="560"/>
      <c r="O22" s="561"/>
      <c r="P22" s="561"/>
    </row>
    <row r="23" spans="2:16" ht="19.5" x14ac:dyDescent="0.2">
      <c r="B23" s="279" t="s">
        <v>144</v>
      </c>
      <c r="C23" s="1399" t="s">
        <v>145</v>
      </c>
      <c r="D23" s="1399"/>
      <c r="E23" s="1399"/>
      <c r="F23" s="1399"/>
      <c r="G23" s="545" t="s">
        <v>581</v>
      </c>
      <c r="H23" s="301" t="s">
        <v>112</v>
      </c>
      <c r="I23" s="562">
        <f>J23-1.8</f>
        <v>38.578480000000006</v>
      </c>
      <c r="J23" s="562">
        <f>K23-1.8</f>
        <v>40.378480000000003</v>
      </c>
      <c r="K23" s="563">
        <f>L23-1.8</f>
        <v>42.17848</v>
      </c>
      <c r="L23" s="537">
        <v>43.978479999999998</v>
      </c>
      <c r="M23" s="563">
        <f>L23+1.8</f>
        <v>45.778479999999995</v>
      </c>
      <c r="N23" s="563">
        <f t="shared" ref="N23:P23" si="9">M23+1.8</f>
        <v>47.578479999999992</v>
      </c>
      <c r="O23" s="563">
        <f t="shared" si="9"/>
        <v>49.378479999999989</v>
      </c>
      <c r="P23" s="563">
        <f t="shared" si="9"/>
        <v>51.178479999999986</v>
      </c>
    </row>
    <row r="24" spans="2:16" ht="19.5" x14ac:dyDescent="0.2">
      <c r="B24" s="279" t="s">
        <v>117</v>
      </c>
      <c r="C24" s="1399" t="s">
        <v>146</v>
      </c>
      <c r="D24" s="1399"/>
      <c r="E24" s="1399"/>
      <c r="F24" s="1399"/>
      <c r="G24" s="546" t="s">
        <v>582</v>
      </c>
      <c r="H24" s="301" t="s">
        <v>111</v>
      </c>
      <c r="I24" s="562">
        <f>L24-4</f>
        <v>69.816540000000003</v>
      </c>
      <c r="J24" s="562">
        <f>L24-2</f>
        <v>71.816540000000003</v>
      </c>
      <c r="K24" s="563">
        <f>SUM(L24)</f>
        <v>73.816540000000003</v>
      </c>
      <c r="L24" s="537">
        <v>73.816540000000003</v>
      </c>
      <c r="M24" s="563">
        <f>L24</f>
        <v>73.816540000000003</v>
      </c>
      <c r="N24" s="563">
        <f>SUM(L24+2)</f>
        <v>75.816540000000003</v>
      </c>
      <c r="O24" s="563">
        <f>L24+4</f>
        <v>77.816540000000003</v>
      </c>
      <c r="P24" s="563">
        <f>L24+6</f>
        <v>79.816540000000003</v>
      </c>
    </row>
    <row r="25" spans="2:16" ht="18" x14ac:dyDescent="0.2">
      <c r="B25" s="1404" t="s">
        <v>147</v>
      </c>
      <c r="C25" s="1404"/>
      <c r="D25" s="1404"/>
      <c r="E25" s="1404"/>
      <c r="F25" s="1404"/>
      <c r="G25" s="574"/>
      <c r="H25" s="302"/>
      <c r="I25" s="559"/>
      <c r="J25" s="559"/>
      <c r="K25" s="559"/>
      <c r="L25" s="569"/>
      <c r="M25" s="559"/>
      <c r="N25" s="560"/>
      <c r="O25" s="561"/>
      <c r="P25" s="561"/>
    </row>
    <row r="26" spans="2:16" ht="19.5" x14ac:dyDescent="0.2">
      <c r="B26" s="279" t="s">
        <v>148</v>
      </c>
      <c r="C26" s="1401" t="s">
        <v>149</v>
      </c>
      <c r="D26" s="1402"/>
      <c r="E26" s="1402"/>
      <c r="F26" s="1403"/>
      <c r="G26" s="546" t="s">
        <v>555</v>
      </c>
      <c r="H26" s="301" t="s">
        <v>112</v>
      </c>
      <c r="I26" s="565">
        <f>SUM(K26-1)</f>
        <v>8.3000000000000007</v>
      </c>
      <c r="J26" s="565">
        <f>SUM(L26-1)</f>
        <v>8.8000000000000007</v>
      </c>
      <c r="K26" s="566">
        <f>SUM(L26-0.5)</f>
        <v>9.3000000000000007</v>
      </c>
      <c r="L26" s="537">
        <v>9.8000000000000007</v>
      </c>
      <c r="M26" s="566">
        <f>SUM(L26+0.5)</f>
        <v>10.3</v>
      </c>
      <c r="N26" s="566">
        <f>SUM(L26+1)</f>
        <v>10.8</v>
      </c>
      <c r="O26" s="567">
        <f>SUM(M26+1)</f>
        <v>11.3</v>
      </c>
      <c r="P26" s="567">
        <f>SUM(N26+1)</f>
        <v>11.8</v>
      </c>
    </row>
    <row r="27" spans="2:16" ht="19.5" x14ac:dyDescent="0.2">
      <c r="B27" s="279" t="s">
        <v>150</v>
      </c>
      <c r="C27" s="1401" t="s">
        <v>151</v>
      </c>
      <c r="D27" s="1402"/>
      <c r="E27" s="1402"/>
      <c r="F27" s="1403"/>
      <c r="G27" s="546" t="s">
        <v>556</v>
      </c>
      <c r="H27" s="301" t="s">
        <v>111</v>
      </c>
      <c r="I27" s="565">
        <f>SUM(L27)</f>
        <v>22.54196</v>
      </c>
      <c r="J27" s="565">
        <f>SUM(L27)</f>
        <v>22.54196</v>
      </c>
      <c r="K27" s="566">
        <f>SUM(L27)</f>
        <v>22.54196</v>
      </c>
      <c r="L27" s="537">
        <v>22.54196</v>
      </c>
      <c r="M27" s="566">
        <f>SUM(L27)</f>
        <v>22.54196</v>
      </c>
      <c r="N27" s="566">
        <f t="shared" ref="N27:P31" si="10">SUM(L27)</f>
        <v>22.54196</v>
      </c>
      <c r="O27" s="567">
        <f t="shared" si="10"/>
        <v>22.54196</v>
      </c>
      <c r="P27" s="567">
        <f t="shared" si="10"/>
        <v>22.54196</v>
      </c>
    </row>
    <row r="28" spans="2:16" ht="19.5" x14ac:dyDescent="0.2">
      <c r="B28" s="279" t="s">
        <v>152</v>
      </c>
      <c r="C28" s="1401" t="s">
        <v>153</v>
      </c>
      <c r="D28" s="1402"/>
      <c r="E28" s="1402"/>
      <c r="F28" s="1403"/>
      <c r="G28" s="546" t="s">
        <v>557</v>
      </c>
      <c r="H28" s="301" t="s">
        <v>112</v>
      </c>
      <c r="I28" s="565">
        <f>SUM(L28)</f>
        <v>13.722939999999999</v>
      </c>
      <c r="J28" s="565">
        <f>SUM(L28)</f>
        <v>13.722939999999999</v>
      </c>
      <c r="K28" s="566">
        <f>SUM(L28)</f>
        <v>13.722939999999999</v>
      </c>
      <c r="L28" s="537">
        <v>13.722939999999999</v>
      </c>
      <c r="M28" s="566">
        <f>SUM(L28)</f>
        <v>13.722939999999999</v>
      </c>
      <c r="N28" s="566">
        <f t="shared" si="10"/>
        <v>13.722939999999999</v>
      </c>
      <c r="O28" s="567">
        <f t="shared" si="10"/>
        <v>13.722939999999999</v>
      </c>
      <c r="P28" s="567">
        <f t="shared" si="10"/>
        <v>13.722939999999999</v>
      </c>
    </row>
    <row r="29" spans="2:16" ht="37.5" x14ac:dyDescent="0.2">
      <c r="B29" s="279" t="s">
        <v>154</v>
      </c>
      <c r="C29" s="1401" t="s">
        <v>155</v>
      </c>
      <c r="D29" s="1402"/>
      <c r="E29" s="1402"/>
      <c r="F29" s="1403"/>
      <c r="G29" s="547" t="s">
        <v>558</v>
      </c>
      <c r="H29" s="301" t="s">
        <v>112</v>
      </c>
      <c r="I29" s="565">
        <f>SUM(L29)</f>
        <v>17.64</v>
      </c>
      <c r="J29" s="565">
        <f>SUM(L29)</f>
        <v>17.64</v>
      </c>
      <c r="K29" s="566">
        <f>SUM(L29)</f>
        <v>17.64</v>
      </c>
      <c r="L29" s="537">
        <v>17.64</v>
      </c>
      <c r="M29" s="566">
        <f>SUM(L29)</f>
        <v>17.64</v>
      </c>
      <c r="N29" s="566">
        <f t="shared" si="10"/>
        <v>17.64</v>
      </c>
      <c r="O29" s="567">
        <f t="shared" si="10"/>
        <v>17.64</v>
      </c>
      <c r="P29" s="567">
        <f t="shared" si="10"/>
        <v>17.64</v>
      </c>
    </row>
    <row r="30" spans="2:16" ht="19.5" hidden="1" x14ac:dyDescent="0.2">
      <c r="B30" s="308" t="s">
        <v>156</v>
      </c>
      <c r="C30" s="1401" t="s">
        <v>157</v>
      </c>
      <c r="D30" s="1402"/>
      <c r="E30" s="1402"/>
      <c r="F30" s="1403"/>
      <c r="G30" s="519"/>
      <c r="H30" s="301" t="s">
        <v>158</v>
      </c>
      <c r="I30" s="565">
        <f>SUM(L30)</f>
        <v>0</v>
      </c>
      <c r="J30" s="565">
        <f>SUM(L30)</f>
        <v>0</v>
      </c>
      <c r="K30" s="566">
        <f>SUM(L30)</f>
        <v>0</v>
      </c>
      <c r="L30" s="537"/>
      <c r="M30" s="566">
        <f>SUM(L30)</f>
        <v>0</v>
      </c>
      <c r="N30" s="566">
        <f t="shared" si="10"/>
        <v>0</v>
      </c>
      <c r="O30" s="567">
        <f t="shared" si="10"/>
        <v>0</v>
      </c>
      <c r="P30" s="567">
        <f t="shared" si="10"/>
        <v>0</v>
      </c>
    </row>
    <row r="31" spans="2:16" ht="19.5" hidden="1" x14ac:dyDescent="0.2">
      <c r="B31" s="279" t="s">
        <v>159</v>
      </c>
      <c r="C31" s="1401" t="s">
        <v>160</v>
      </c>
      <c r="D31" s="1402"/>
      <c r="E31" s="1402"/>
      <c r="F31" s="1403"/>
      <c r="G31" s="519"/>
      <c r="H31" s="301" t="s">
        <v>158</v>
      </c>
      <c r="I31" s="565">
        <f>SUM(L31)</f>
        <v>0</v>
      </c>
      <c r="J31" s="565">
        <f>SUM(L31)</f>
        <v>0</v>
      </c>
      <c r="K31" s="566">
        <f>SUM(L31)</f>
        <v>0</v>
      </c>
      <c r="L31" s="537"/>
      <c r="M31" s="566">
        <f>SUM(L31)</f>
        <v>0</v>
      </c>
      <c r="N31" s="566">
        <f t="shared" si="10"/>
        <v>0</v>
      </c>
      <c r="O31" s="567">
        <f t="shared" si="10"/>
        <v>0</v>
      </c>
      <c r="P31" s="567">
        <f t="shared" si="10"/>
        <v>0</v>
      </c>
    </row>
    <row r="32" spans="2:16" ht="18" x14ac:dyDescent="0.2">
      <c r="B32" s="1396" t="s">
        <v>161</v>
      </c>
      <c r="C32" s="1397"/>
      <c r="D32" s="1397"/>
      <c r="E32" s="1397"/>
      <c r="F32" s="1398"/>
      <c r="G32" s="573"/>
      <c r="H32" s="302"/>
      <c r="I32" s="559"/>
      <c r="J32" s="559"/>
      <c r="K32" s="559"/>
      <c r="L32" s="569"/>
      <c r="M32" s="559"/>
      <c r="N32" s="560"/>
      <c r="O32" s="561"/>
      <c r="P32" s="561"/>
    </row>
    <row r="33" spans="2:17" ht="19.5" hidden="1" x14ac:dyDescent="0.2">
      <c r="B33" s="279" t="s">
        <v>181</v>
      </c>
      <c r="C33" s="1401" t="s">
        <v>182</v>
      </c>
      <c r="D33" s="1402"/>
      <c r="E33" s="1402"/>
      <c r="F33" s="1403"/>
      <c r="G33" s="520"/>
      <c r="H33" s="276" t="s">
        <v>111</v>
      </c>
      <c r="I33" s="570"/>
      <c r="J33" s="570"/>
      <c r="K33" s="570"/>
      <c r="L33" s="537"/>
      <c r="M33" s="570"/>
      <c r="N33" s="570"/>
      <c r="O33" s="570"/>
      <c r="P33" s="570"/>
    </row>
    <row r="34" spans="2:17" ht="19.5" hidden="1" x14ac:dyDescent="0.2">
      <c r="B34" s="279" t="s">
        <v>183</v>
      </c>
      <c r="C34" s="1401" t="s">
        <v>184</v>
      </c>
      <c r="D34" s="1402"/>
      <c r="E34" s="1402"/>
      <c r="F34" s="1403"/>
      <c r="G34" s="520"/>
      <c r="H34" s="276" t="s">
        <v>111</v>
      </c>
      <c r="I34" s="570"/>
      <c r="J34" s="570"/>
      <c r="K34" s="570"/>
      <c r="L34" s="537"/>
      <c r="M34" s="570"/>
      <c r="N34" s="570"/>
      <c r="O34" s="570"/>
      <c r="P34" s="570"/>
    </row>
    <row r="35" spans="2:17" ht="19.5" x14ac:dyDescent="0.2">
      <c r="B35" s="279" t="s">
        <v>162</v>
      </c>
      <c r="C35" s="1401" t="s">
        <v>163</v>
      </c>
      <c r="D35" s="1402"/>
      <c r="E35" s="1402"/>
      <c r="F35" s="1403"/>
      <c r="G35" s="544" t="s">
        <v>583</v>
      </c>
      <c r="H35" s="276" t="s">
        <v>111</v>
      </c>
      <c r="I35" s="562">
        <f>SUM(L35-4.5)</f>
        <v>50.602459999999994</v>
      </c>
      <c r="J35" s="562">
        <f>SUM(L35-3)</f>
        <v>52.102459999999994</v>
      </c>
      <c r="K35" s="563">
        <f>SUM(L35-1.5)</f>
        <v>53.602459999999994</v>
      </c>
      <c r="L35" s="537">
        <v>55.102459999999994</v>
      </c>
      <c r="M35" s="563">
        <f>SUM(L35+1.5)</f>
        <v>56.602459999999994</v>
      </c>
      <c r="N35" s="563">
        <f>SUM(L35+3)</f>
        <v>58.102459999999994</v>
      </c>
      <c r="O35" s="563">
        <f>SUM(L35+4.5)</f>
        <v>59.602459999999994</v>
      </c>
      <c r="P35" s="563">
        <f>SUM(L35+6)</f>
        <v>61.102459999999994</v>
      </c>
    </row>
    <row r="36" spans="2:17" ht="19.5" x14ac:dyDescent="0.2">
      <c r="B36" s="279" t="s">
        <v>164</v>
      </c>
      <c r="C36" s="1401" t="s">
        <v>165</v>
      </c>
      <c r="D36" s="1402"/>
      <c r="E36" s="1402"/>
      <c r="F36" s="1403"/>
      <c r="G36" s="544" t="s">
        <v>584</v>
      </c>
      <c r="H36" s="276" t="s">
        <v>111</v>
      </c>
      <c r="I36" s="562">
        <f>SUM(L36-4.5)</f>
        <v>58.846219999999995</v>
      </c>
      <c r="J36" s="562">
        <f>SUM(L36-3)</f>
        <v>60.346219999999995</v>
      </c>
      <c r="K36" s="563">
        <f>SUM(L36-1.5)</f>
        <v>61.846219999999995</v>
      </c>
      <c r="L36" s="537">
        <v>63.346219999999995</v>
      </c>
      <c r="M36" s="563">
        <f>SUM(L36+1.5)</f>
        <v>64.846219999999988</v>
      </c>
      <c r="N36" s="563">
        <f>SUM(L36+3)</f>
        <v>66.346219999999988</v>
      </c>
      <c r="O36" s="563">
        <f>SUM(L36+4.5)</f>
        <v>67.846219999999988</v>
      </c>
      <c r="P36" s="563">
        <f>SUM(L36+6)</f>
        <v>69.346219999999988</v>
      </c>
    </row>
    <row r="37" spans="2:17" ht="19.5" x14ac:dyDescent="0.2">
      <c r="B37" s="279" t="s">
        <v>166</v>
      </c>
      <c r="C37" s="1401" t="s">
        <v>167</v>
      </c>
      <c r="D37" s="1402"/>
      <c r="E37" s="1402"/>
      <c r="F37" s="1403"/>
      <c r="G37" s="544" t="s">
        <v>585</v>
      </c>
      <c r="H37" s="276" t="s">
        <v>112</v>
      </c>
      <c r="I37" s="564">
        <f>SUM(K37)</f>
        <v>11.27</v>
      </c>
      <c r="J37" s="564">
        <f>SUM(L37)</f>
        <v>11.27</v>
      </c>
      <c r="K37" s="567">
        <f>SUM(L37)</f>
        <v>11.27</v>
      </c>
      <c r="L37" s="537">
        <v>11.27</v>
      </c>
      <c r="M37" s="567">
        <f>SUM(L37)</f>
        <v>11.27</v>
      </c>
      <c r="N37" s="567">
        <f t="shared" ref="N37:P38" si="11">SUM(L37)</f>
        <v>11.27</v>
      </c>
      <c r="O37" s="567">
        <f t="shared" si="11"/>
        <v>11.27</v>
      </c>
      <c r="P37" s="567">
        <f t="shared" si="11"/>
        <v>11.27</v>
      </c>
    </row>
    <row r="38" spans="2:17" ht="19.5" x14ac:dyDescent="0.2">
      <c r="B38" s="279" t="s">
        <v>168</v>
      </c>
      <c r="C38" s="1401" t="s">
        <v>169</v>
      </c>
      <c r="D38" s="1402"/>
      <c r="E38" s="1402"/>
      <c r="F38" s="1403"/>
      <c r="G38" s="543" t="s">
        <v>586</v>
      </c>
      <c r="H38" s="276" t="s">
        <v>112</v>
      </c>
      <c r="I38" s="565">
        <f>SUM(K38)</f>
        <v>11.81292</v>
      </c>
      <c r="J38" s="565">
        <f>SUM(L38)</f>
        <v>11.81292</v>
      </c>
      <c r="K38" s="566">
        <f>SUM(L38)</f>
        <v>11.81292</v>
      </c>
      <c r="L38" s="537">
        <v>11.81292</v>
      </c>
      <c r="M38" s="566">
        <f>SUM(L38)</f>
        <v>11.81292</v>
      </c>
      <c r="N38" s="566">
        <f t="shared" si="11"/>
        <v>11.81292</v>
      </c>
      <c r="O38" s="567">
        <f t="shared" si="11"/>
        <v>11.81292</v>
      </c>
      <c r="P38" s="567">
        <f t="shared" si="11"/>
        <v>11.81292</v>
      </c>
    </row>
    <row r="39" spans="2:17" ht="18" x14ac:dyDescent="0.2">
      <c r="B39" s="1396" t="s">
        <v>170</v>
      </c>
      <c r="C39" s="1397"/>
      <c r="D39" s="1397"/>
      <c r="E39" s="1397"/>
      <c r="F39" s="1398"/>
      <c r="G39" s="573"/>
      <c r="H39" s="302"/>
      <c r="I39" s="559"/>
      <c r="J39" s="559"/>
      <c r="K39" s="559"/>
      <c r="L39" s="569"/>
      <c r="M39" s="559"/>
      <c r="N39" s="560"/>
      <c r="O39" s="561"/>
      <c r="P39" s="561"/>
    </row>
    <row r="40" spans="2:17" ht="19.5" x14ac:dyDescent="0.2">
      <c r="B40" s="279" t="s">
        <v>171</v>
      </c>
      <c r="C40" s="1405" t="s">
        <v>172</v>
      </c>
      <c r="D40" s="1406"/>
      <c r="E40" s="1406"/>
      <c r="F40" s="1407"/>
      <c r="G40" s="543" t="s">
        <v>587</v>
      </c>
      <c r="H40" s="276" t="s">
        <v>111</v>
      </c>
      <c r="I40" s="562">
        <f>SUM(L40-1.8)</f>
        <v>49.056120000000007</v>
      </c>
      <c r="J40" s="562">
        <f>SUM(L40-1.2)</f>
        <v>49.656120000000001</v>
      </c>
      <c r="K40" s="563">
        <f>SUM(L40-0.6)</f>
        <v>50.256120000000003</v>
      </c>
      <c r="L40" s="537">
        <v>50.856120000000004</v>
      </c>
      <c r="M40" s="563">
        <f>SUM(L40+0.6)</f>
        <v>51.456120000000006</v>
      </c>
      <c r="N40" s="563">
        <f>SUM(L40+1.2)</f>
        <v>52.056120000000007</v>
      </c>
      <c r="O40" s="563">
        <f>SUM(L40+1.8)</f>
        <v>52.656120000000001</v>
      </c>
      <c r="P40" s="563">
        <f>SUM(L40+2.4)</f>
        <v>53.256120000000003</v>
      </c>
    </row>
    <row r="41" spans="2:17" ht="19.5" x14ac:dyDescent="0.2">
      <c r="B41" s="279" t="s">
        <v>173</v>
      </c>
      <c r="C41" s="1405" t="s">
        <v>174</v>
      </c>
      <c r="D41" s="1406"/>
      <c r="E41" s="1406"/>
      <c r="F41" s="1407"/>
      <c r="G41" s="543" t="s">
        <v>588</v>
      </c>
      <c r="H41" s="276" t="s">
        <v>112</v>
      </c>
      <c r="I41" s="562">
        <f>SUM(L41-2.1)</f>
        <v>23.685759999999998</v>
      </c>
      <c r="J41" s="562">
        <f>SUM(L41-1.4)</f>
        <v>24.385760000000001</v>
      </c>
      <c r="K41" s="563">
        <f>SUM(L41-0.7)</f>
        <v>25.085760000000001</v>
      </c>
      <c r="L41" s="537">
        <v>25.78576</v>
      </c>
      <c r="M41" s="563">
        <f>SUM(L41+0.7)</f>
        <v>26.485759999999999</v>
      </c>
      <c r="N41" s="563">
        <f>SUM(L41+1.4)</f>
        <v>27.185759999999998</v>
      </c>
      <c r="O41" s="563">
        <f>SUM(L41+2.1)</f>
        <v>27.885760000000001</v>
      </c>
      <c r="P41" s="563">
        <f>SUM(L41+2.8)</f>
        <v>28.585760000000001</v>
      </c>
    </row>
    <row r="42" spans="2:17" ht="19.5" hidden="1" x14ac:dyDescent="0.2">
      <c r="B42" s="279" t="s">
        <v>185</v>
      </c>
      <c r="C42" s="1405" t="s">
        <v>194</v>
      </c>
      <c r="D42" s="1406"/>
      <c r="E42" s="1406"/>
      <c r="F42" s="1407"/>
      <c r="G42" s="543" t="s">
        <v>589</v>
      </c>
      <c r="H42" s="276" t="s">
        <v>112</v>
      </c>
      <c r="I42" s="562">
        <f>SUM(L42-2.1)</f>
        <v>-2.1</v>
      </c>
      <c r="J42" s="562">
        <f>SUM(L42-1.4)</f>
        <v>-1.4</v>
      </c>
      <c r="K42" s="563">
        <f>SUM(L42-0.7)</f>
        <v>-0.7</v>
      </c>
      <c r="L42" s="537"/>
      <c r="M42" s="563">
        <f>SUM(L42+0.7)</f>
        <v>0.7</v>
      </c>
      <c r="N42" s="563">
        <f>SUM(L42+1.4)</f>
        <v>1.4</v>
      </c>
      <c r="O42" s="563">
        <f>SUM(L42+2.1)</f>
        <v>2.1</v>
      </c>
      <c r="P42" s="563">
        <f>SUM(L42+2.8)</f>
        <v>2.8</v>
      </c>
    </row>
    <row r="43" spans="2:17" ht="19.5" x14ac:dyDescent="0.2">
      <c r="B43" s="279" t="s">
        <v>175</v>
      </c>
      <c r="C43" s="1405" t="s">
        <v>176</v>
      </c>
      <c r="D43" s="1406"/>
      <c r="E43" s="1406"/>
      <c r="F43" s="1407"/>
      <c r="G43" s="543" t="s">
        <v>590</v>
      </c>
      <c r="H43" s="276" t="s">
        <v>112</v>
      </c>
      <c r="I43" s="565">
        <f>SUM(L43)</f>
        <v>33.81588</v>
      </c>
      <c r="J43" s="565">
        <f>SUM(L43)</f>
        <v>33.81588</v>
      </c>
      <c r="K43" s="566">
        <f>SUM(L43)</f>
        <v>33.81588</v>
      </c>
      <c r="L43" s="537">
        <v>33.81588</v>
      </c>
      <c r="M43" s="566">
        <f>SUM(L43+0.45)</f>
        <v>34.265880000000003</v>
      </c>
      <c r="N43" s="566">
        <f>SUM(L43+0.9)</f>
        <v>34.715879999999999</v>
      </c>
      <c r="O43" s="567">
        <f>SUM(L43+1.35)</f>
        <v>35.165880000000001</v>
      </c>
      <c r="P43" s="567">
        <f>SUM(L43+1.8)</f>
        <v>35.615879999999997</v>
      </c>
    </row>
    <row r="44" spans="2:17" ht="19.5" hidden="1" x14ac:dyDescent="0.2">
      <c r="B44" s="279" t="s">
        <v>177</v>
      </c>
      <c r="C44" s="1405" t="s">
        <v>178</v>
      </c>
      <c r="D44" s="1406"/>
      <c r="E44" s="1406"/>
      <c r="F44" s="1407"/>
      <c r="G44" s="575"/>
      <c r="H44" s="276" t="s">
        <v>112</v>
      </c>
      <c r="I44" s="565">
        <f>SUM(L44)</f>
        <v>0</v>
      </c>
      <c r="J44" s="565">
        <f>SUM(L44)</f>
        <v>0</v>
      </c>
      <c r="K44" s="566">
        <f>SUM(L44)</f>
        <v>0</v>
      </c>
      <c r="L44" s="571"/>
      <c r="M44" s="566">
        <f>SUM(L44+0.45)</f>
        <v>0.45</v>
      </c>
      <c r="N44" s="566">
        <f>SUM(L44+0.9)</f>
        <v>0.9</v>
      </c>
      <c r="O44" s="567">
        <f>SUM(L44+1.35)</f>
        <v>1.35</v>
      </c>
      <c r="P44" s="567">
        <f>SUM(L44+1.8)</f>
        <v>1.8</v>
      </c>
    </row>
    <row r="45" spans="2:17" ht="18" x14ac:dyDescent="0.25">
      <c r="I45" s="349"/>
      <c r="J45" s="349"/>
      <c r="K45" s="349"/>
      <c r="L45" s="349"/>
      <c r="M45" s="349"/>
      <c r="N45" s="349"/>
      <c r="O45" s="349"/>
      <c r="P45" s="349"/>
    </row>
    <row r="46" spans="2:17" s="576" customFormat="1" ht="21" x14ac:dyDescent="0.3">
      <c r="C46" s="577"/>
      <c r="G46" s="578" t="s">
        <v>591</v>
      </c>
      <c r="H46" s="579"/>
      <c r="I46" s="580">
        <v>69.5</v>
      </c>
      <c r="J46" s="580">
        <v>71.5</v>
      </c>
      <c r="K46" s="580">
        <v>73.5</v>
      </c>
      <c r="L46" s="580">
        <v>73.5</v>
      </c>
      <c r="M46" s="580">
        <v>73.5</v>
      </c>
      <c r="N46" s="580">
        <v>75.5</v>
      </c>
      <c r="O46" s="580">
        <v>77.5</v>
      </c>
      <c r="P46" s="580">
        <v>79.5</v>
      </c>
      <c r="Q46" s="576" t="s">
        <v>592</v>
      </c>
    </row>
    <row r="47" spans="2:17" s="576" customFormat="1" ht="20.25" x14ac:dyDescent="0.3">
      <c r="G47" s="581" t="s">
        <v>593</v>
      </c>
      <c r="H47" s="579"/>
      <c r="I47" s="580"/>
      <c r="J47" s="580"/>
      <c r="K47" s="580"/>
      <c r="L47" s="580">
        <v>20</v>
      </c>
      <c r="M47" s="580"/>
      <c r="N47" s="580"/>
      <c r="O47" s="580"/>
      <c r="P47" s="580"/>
    </row>
    <row r="48" spans="2:17" s="576" customFormat="1" ht="24" x14ac:dyDescent="0.4">
      <c r="E48" s="582" t="s">
        <v>599</v>
      </c>
      <c r="G48" s="581" t="s">
        <v>594</v>
      </c>
      <c r="H48" s="579"/>
      <c r="I48" s="580"/>
      <c r="J48" s="580"/>
      <c r="K48" s="580"/>
      <c r="L48" s="580">
        <v>21</v>
      </c>
      <c r="M48" s="580"/>
      <c r="N48" s="580"/>
      <c r="O48" s="580"/>
      <c r="P48" s="580"/>
    </row>
    <row r="49" spans="7:16" s="576" customFormat="1" ht="20.25" x14ac:dyDescent="0.3">
      <c r="G49" s="581" t="s">
        <v>595</v>
      </c>
      <c r="H49" s="579"/>
      <c r="I49" s="580"/>
      <c r="J49" s="580"/>
      <c r="K49" s="580"/>
      <c r="L49" s="580">
        <v>14</v>
      </c>
      <c r="M49" s="580"/>
      <c r="N49" s="580"/>
      <c r="O49" s="580"/>
      <c r="P49" s="580"/>
    </row>
    <row r="50" spans="7:16" ht="20.25" x14ac:dyDescent="0.3">
      <c r="G50" s="581" t="s">
        <v>596</v>
      </c>
      <c r="H50" s="583"/>
      <c r="I50" s="584"/>
      <c r="J50" s="584"/>
      <c r="K50" s="584"/>
      <c r="L50" s="584">
        <v>17</v>
      </c>
      <c r="M50" s="584"/>
      <c r="N50" s="584"/>
      <c r="O50" s="584"/>
      <c r="P50" s="584"/>
    </row>
    <row r="51" spans="7:16" ht="18" x14ac:dyDescent="0.25">
      <c r="I51" s="349"/>
      <c r="J51" s="349"/>
      <c r="K51" s="349"/>
      <c r="L51" s="349"/>
      <c r="M51" s="349"/>
      <c r="N51" s="349"/>
      <c r="O51" s="349"/>
      <c r="P51" s="349"/>
    </row>
    <row r="52" spans="7:16" ht="18" x14ac:dyDescent="0.25">
      <c r="I52" s="349"/>
      <c r="J52" s="349"/>
      <c r="K52" s="349"/>
      <c r="L52" s="349"/>
      <c r="M52" s="349"/>
      <c r="N52" s="349"/>
      <c r="O52" s="349"/>
      <c r="P52" s="349"/>
    </row>
    <row r="53" spans="7:16" ht="18" x14ac:dyDescent="0.25">
      <c r="I53" s="349"/>
      <c r="J53" s="349"/>
      <c r="K53" s="349"/>
      <c r="L53" s="349"/>
      <c r="M53" s="349"/>
      <c r="N53" s="349"/>
      <c r="O53" s="349"/>
      <c r="P53" s="349"/>
    </row>
    <row r="54" spans="7:16" ht="18" x14ac:dyDescent="0.25">
      <c r="I54" s="349"/>
      <c r="J54" s="349"/>
      <c r="K54" s="349"/>
      <c r="L54" s="349"/>
      <c r="M54" s="349"/>
      <c r="N54" s="349"/>
      <c r="O54" s="349"/>
      <c r="P54" s="349"/>
    </row>
    <row r="55" spans="7:16" ht="18" x14ac:dyDescent="0.25">
      <c r="I55" s="349"/>
      <c r="J55" s="349"/>
      <c r="K55" s="349"/>
      <c r="L55" s="349"/>
      <c r="M55" s="349"/>
      <c r="N55" s="349"/>
      <c r="O55" s="349"/>
      <c r="P55" s="349"/>
    </row>
    <row r="56" spans="7:16" ht="18" x14ac:dyDescent="0.25">
      <c r="I56" s="349"/>
      <c r="J56" s="349"/>
      <c r="K56" s="349"/>
      <c r="L56" s="349"/>
      <c r="M56" s="349"/>
      <c r="N56" s="349"/>
      <c r="O56" s="349"/>
      <c r="P56" s="349"/>
    </row>
    <row r="57" spans="7:16" ht="18" x14ac:dyDescent="0.25">
      <c r="I57" s="349"/>
      <c r="J57" s="349"/>
      <c r="K57" s="349"/>
      <c r="L57" s="349"/>
      <c r="M57" s="349"/>
      <c r="N57" s="349"/>
      <c r="O57" s="349"/>
      <c r="P57" s="349"/>
    </row>
    <row r="58" spans="7:16" ht="18" x14ac:dyDescent="0.25">
      <c r="I58" s="349"/>
      <c r="J58" s="349"/>
      <c r="K58" s="349"/>
      <c r="L58" s="349"/>
      <c r="M58" s="349"/>
      <c r="N58" s="349"/>
      <c r="O58" s="349"/>
      <c r="P58" s="349"/>
    </row>
    <row r="59" spans="7:16" ht="18" x14ac:dyDescent="0.25">
      <c r="I59" s="349"/>
      <c r="J59" s="349"/>
      <c r="K59" s="349"/>
      <c r="L59" s="349"/>
      <c r="M59" s="349"/>
      <c r="N59" s="349"/>
      <c r="O59" s="349"/>
      <c r="P59" s="349"/>
    </row>
    <row r="60" spans="7:16" ht="18" x14ac:dyDescent="0.25">
      <c r="I60" s="349"/>
      <c r="J60" s="349"/>
      <c r="K60" s="349"/>
      <c r="L60" s="349"/>
      <c r="M60" s="349"/>
      <c r="N60" s="349"/>
      <c r="O60" s="349"/>
      <c r="P60" s="349"/>
    </row>
    <row r="61" spans="7:16" ht="18" x14ac:dyDescent="0.25">
      <c r="I61" s="349"/>
      <c r="J61" s="349"/>
      <c r="K61" s="349"/>
      <c r="L61" s="349"/>
      <c r="M61" s="349"/>
      <c r="N61" s="349"/>
      <c r="O61" s="349"/>
      <c r="P61" s="349"/>
    </row>
    <row r="62" spans="7:16" ht="18" x14ac:dyDescent="0.25">
      <c r="I62" s="349"/>
      <c r="J62" s="349"/>
      <c r="K62" s="349"/>
      <c r="L62" s="349"/>
      <c r="M62" s="349"/>
      <c r="N62" s="349"/>
      <c r="O62" s="349"/>
      <c r="P62" s="349"/>
    </row>
    <row r="63" spans="7:16" ht="18" x14ac:dyDescent="0.25">
      <c r="I63" s="349"/>
      <c r="J63" s="349"/>
      <c r="K63" s="349"/>
      <c r="L63" s="349"/>
      <c r="M63" s="349"/>
      <c r="N63" s="349"/>
      <c r="O63" s="349"/>
      <c r="P63" s="349"/>
    </row>
    <row r="64" spans="7:16" ht="18" x14ac:dyDescent="0.25">
      <c r="I64" s="349"/>
      <c r="J64" s="349"/>
      <c r="K64" s="349"/>
      <c r="L64" s="349"/>
      <c r="M64" s="349"/>
      <c r="N64" s="349"/>
      <c r="O64" s="349"/>
      <c r="P64" s="349"/>
    </row>
    <row r="65" spans="9:16" ht="18" x14ac:dyDescent="0.25">
      <c r="I65" s="349"/>
      <c r="J65" s="349"/>
      <c r="K65" s="349"/>
      <c r="L65" s="349"/>
      <c r="M65" s="349"/>
      <c r="N65" s="349"/>
      <c r="O65" s="349"/>
      <c r="P65" s="349"/>
    </row>
    <row r="66" spans="9:16" ht="18" x14ac:dyDescent="0.25">
      <c r="I66" s="349"/>
      <c r="J66" s="349"/>
      <c r="K66" s="349"/>
      <c r="L66" s="349"/>
      <c r="M66" s="349"/>
      <c r="N66" s="349"/>
      <c r="O66" s="349"/>
      <c r="P66" s="349"/>
    </row>
    <row r="67" spans="9:16" ht="18" x14ac:dyDescent="0.25">
      <c r="I67" s="349"/>
      <c r="J67" s="349"/>
      <c r="K67" s="349"/>
      <c r="L67" s="349"/>
      <c r="M67" s="349"/>
      <c r="N67" s="349"/>
      <c r="O67" s="349"/>
      <c r="P67" s="349"/>
    </row>
    <row r="68" spans="9:16" ht="18" x14ac:dyDescent="0.25">
      <c r="I68" s="349"/>
      <c r="J68" s="349"/>
      <c r="K68" s="349"/>
      <c r="L68" s="349"/>
      <c r="M68" s="349"/>
      <c r="N68" s="349"/>
      <c r="O68" s="349"/>
      <c r="P68" s="349"/>
    </row>
    <row r="69" spans="9:16" ht="18" x14ac:dyDescent="0.25">
      <c r="I69" s="349"/>
      <c r="J69" s="349"/>
      <c r="K69" s="349"/>
      <c r="L69" s="349"/>
      <c r="M69" s="349"/>
      <c r="N69" s="349"/>
      <c r="O69" s="349"/>
      <c r="P69" s="349"/>
    </row>
    <row r="70" spans="9:16" ht="18" x14ac:dyDescent="0.25">
      <c r="I70" s="349"/>
      <c r="J70" s="349"/>
      <c r="K70" s="349"/>
      <c r="L70" s="349"/>
      <c r="M70" s="349"/>
      <c r="N70" s="349"/>
      <c r="O70" s="349"/>
      <c r="P70" s="349"/>
    </row>
    <row r="71" spans="9:16" ht="18" x14ac:dyDescent="0.25">
      <c r="I71" s="349"/>
      <c r="J71" s="349"/>
      <c r="K71" s="349"/>
      <c r="L71" s="349"/>
      <c r="M71" s="349"/>
      <c r="N71" s="349"/>
      <c r="O71" s="349"/>
      <c r="P71" s="349"/>
    </row>
    <row r="72" spans="9:16" ht="18" x14ac:dyDescent="0.25">
      <c r="I72" s="349"/>
      <c r="J72" s="349"/>
      <c r="K72" s="349"/>
      <c r="L72" s="349"/>
      <c r="M72" s="349"/>
      <c r="N72" s="349"/>
      <c r="O72" s="349"/>
      <c r="P72" s="349"/>
    </row>
    <row r="73" spans="9:16" ht="18" x14ac:dyDescent="0.25">
      <c r="I73" s="349"/>
      <c r="J73" s="349"/>
      <c r="K73" s="349"/>
      <c r="L73" s="349"/>
      <c r="M73" s="349"/>
      <c r="N73" s="349"/>
      <c r="O73" s="349"/>
      <c r="P73" s="349"/>
    </row>
    <row r="74" spans="9:16" ht="18" x14ac:dyDescent="0.25">
      <c r="I74" s="349"/>
      <c r="J74" s="349"/>
      <c r="K74" s="349"/>
      <c r="L74" s="349"/>
      <c r="M74" s="349"/>
      <c r="N74" s="349"/>
      <c r="O74" s="349"/>
      <c r="P74" s="349"/>
    </row>
    <row r="75" spans="9:16" ht="18" x14ac:dyDescent="0.25">
      <c r="I75" s="349"/>
      <c r="J75" s="349"/>
      <c r="K75" s="349"/>
      <c r="L75" s="349"/>
      <c r="M75" s="349"/>
      <c r="N75" s="349"/>
      <c r="O75" s="349"/>
      <c r="P75" s="349"/>
    </row>
    <row r="76" spans="9:16" ht="18" x14ac:dyDescent="0.25">
      <c r="I76" s="349"/>
      <c r="J76" s="349"/>
      <c r="K76" s="349"/>
      <c r="L76" s="349"/>
      <c r="M76" s="349"/>
      <c r="N76" s="349"/>
      <c r="O76" s="349"/>
      <c r="P76" s="349"/>
    </row>
    <row r="77" spans="9:16" ht="18" x14ac:dyDescent="0.25">
      <c r="I77" s="349"/>
      <c r="J77" s="349"/>
      <c r="K77" s="349"/>
      <c r="L77" s="349"/>
      <c r="M77" s="349"/>
      <c r="N77" s="349"/>
      <c r="O77" s="349"/>
      <c r="P77" s="349"/>
    </row>
    <row r="78" spans="9:16" ht="18" x14ac:dyDescent="0.25">
      <c r="I78" s="349"/>
      <c r="J78" s="349"/>
      <c r="K78" s="349"/>
      <c r="L78" s="349"/>
      <c r="M78" s="349"/>
      <c r="N78" s="349"/>
      <c r="O78" s="349"/>
      <c r="P78" s="349"/>
    </row>
    <row r="79" spans="9:16" ht="18" x14ac:dyDescent="0.25">
      <c r="I79" s="349"/>
      <c r="J79" s="349"/>
      <c r="K79" s="349"/>
      <c r="L79" s="349"/>
      <c r="M79" s="349"/>
      <c r="N79" s="349"/>
      <c r="O79" s="349"/>
      <c r="P79" s="349"/>
    </row>
    <row r="80" spans="9:16" ht="18" x14ac:dyDescent="0.25">
      <c r="I80" s="349"/>
      <c r="J80" s="349"/>
      <c r="K80" s="349"/>
      <c r="L80" s="349"/>
      <c r="M80" s="349"/>
      <c r="N80" s="349"/>
      <c r="O80" s="349"/>
      <c r="P80" s="349"/>
    </row>
    <row r="81" spans="9:16" ht="18" x14ac:dyDescent="0.25">
      <c r="I81" s="349"/>
      <c r="J81" s="349"/>
      <c r="K81" s="349"/>
      <c r="L81" s="349"/>
      <c r="M81" s="349"/>
      <c r="N81" s="349"/>
      <c r="O81" s="349"/>
      <c r="P81" s="349"/>
    </row>
    <row r="82" spans="9:16" ht="18" x14ac:dyDescent="0.25">
      <c r="I82" s="349"/>
      <c r="J82" s="349"/>
      <c r="K82" s="349"/>
      <c r="L82" s="349"/>
      <c r="M82" s="349"/>
      <c r="N82" s="349"/>
      <c r="O82" s="349"/>
      <c r="P82" s="349"/>
    </row>
    <row r="83" spans="9:16" ht="18" x14ac:dyDescent="0.25">
      <c r="I83" s="349"/>
      <c r="J83" s="349"/>
      <c r="K83" s="349"/>
      <c r="L83" s="349"/>
      <c r="M83" s="349"/>
      <c r="N83" s="349"/>
      <c r="O83" s="349"/>
      <c r="P83" s="349"/>
    </row>
    <row r="84" spans="9:16" ht="18" x14ac:dyDescent="0.25">
      <c r="I84" s="349"/>
      <c r="J84" s="349"/>
      <c r="K84" s="349"/>
      <c r="L84" s="349"/>
      <c r="M84" s="349"/>
      <c r="N84" s="349"/>
      <c r="O84" s="349"/>
      <c r="P84" s="349"/>
    </row>
    <row r="85" spans="9:16" ht="18" x14ac:dyDescent="0.25">
      <c r="I85" s="349"/>
      <c r="J85" s="349"/>
      <c r="K85" s="349"/>
      <c r="L85" s="349"/>
      <c r="M85" s="349"/>
      <c r="N85" s="349"/>
      <c r="O85" s="349"/>
      <c r="P85" s="349"/>
    </row>
    <row r="86" spans="9:16" ht="18" x14ac:dyDescent="0.25">
      <c r="I86" s="349"/>
      <c r="J86" s="349"/>
      <c r="K86" s="349"/>
      <c r="L86" s="349"/>
      <c r="M86" s="349"/>
      <c r="N86" s="349"/>
      <c r="O86" s="349"/>
      <c r="P86" s="349"/>
    </row>
    <row r="87" spans="9:16" ht="18" x14ac:dyDescent="0.25">
      <c r="I87" s="349"/>
      <c r="J87" s="349"/>
      <c r="K87" s="349"/>
      <c r="L87" s="349"/>
      <c r="M87" s="349"/>
      <c r="N87" s="349"/>
      <c r="O87" s="349"/>
      <c r="P87" s="349"/>
    </row>
    <row r="88" spans="9:16" ht="18" x14ac:dyDescent="0.25">
      <c r="I88" s="349"/>
      <c r="J88" s="349"/>
      <c r="K88" s="349"/>
      <c r="L88" s="349"/>
      <c r="M88" s="349"/>
      <c r="N88" s="349"/>
      <c r="O88" s="349"/>
      <c r="P88" s="349"/>
    </row>
    <row r="89" spans="9:16" ht="18" x14ac:dyDescent="0.25">
      <c r="I89" s="349"/>
      <c r="J89" s="349"/>
      <c r="K89" s="349"/>
      <c r="L89" s="349"/>
      <c r="M89" s="349"/>
      <c r="N89" s="349"/>
      <c r="O89" s="349"/>
      <c r="P89" s="349"/>
    </row>
    <row r="90" spans="9:16" ht="18" x14ac:dyDescent="0.25">
      <c r="I90" s="349"/>
      <c r="J90" s="349"/>
      <c r="K90" s="349"/>
      <c r="L90" s="349"/>
      <c r="M90" s="349"/>
      <c r="N90" s="349"/>
      <c r="O90" s="349"/>
      <c r="P90" s="349"/>
    </row>
    <row r="91" spans="9:16" ht="18" x14ac:dyDescent="0.25">
      <c r="I91" s="349"/>
      <c r="J91" s="349"/>
      <c r="K91" s="349"/>
      <c r="L91" s="349"/>
      <c r="M91" s="349"/>
      <c r="N91" s="349"/>
      <c r="O91" s="349"/>
      <c r="P91" s="349"/>
    </row>
    <row r="92" spans="9:16" ht="18" x14ac:dyDescent="0.25">
      <c r="I92" s="349"/>
      <c r="J92" s="349"/>
      <c r="K92" s="349"/>
      <c r="L92" s="349"/>
      <c r="M92" s="349"/>
      <c r="N92" s="349"/>
      <c r="O92" s="349"/>
      <c r="P92" s="349"/>
    </row>
    <row r="93" spans="9:16" ht="18" x14ac:dyDescent="0.25">
      <c r="I93" s="349"/>
      <c r="J93" s="349"/>
      <c r="K93" s="349"/>
      <c r="L93" s="349"/>
      <c r="M93" s="349"/>
      <c r="N93" s="349"/>
      <c r="O93" s="349"/>
      <c r="P93" s="349"/>
    </row>
    <row r="94" spans="9:16" ht="18" x14ac:dyDescent="0.25">
      <c r="I94" s="349"/>
      <c r="J94" s="349"/>
      <c r="K94" s="349"/>
      <c r="L94" s="349"/>
      <c r="M94" s="349"/>
      <c r="N94" s="349"/>
      <c r="O94" s="349"/>
      <c r="P94" s="349"/>
    </row>
    <row r="95" spans="9:16" ht="18" x14ac:dyDescent="0.25">
      <c r="I95" s="349"/>
      <c r="J95" s="349"/>
      <c r="K95" s="349"/>
      <c r="L95" s="349"/>
      <c r="M95" s="349"/>
      <c r="N95" s="349"/>
      <c r="O95" s="349"/>
      <c r="P95" s="349"/>
    </row>
    <row r="96" spans="9:16" ht="18" x14ac:dyDescent="0.25">
      <c r="I96" s="349"/>
      <c r="J96" s="349"/>
      <c r="K96" s="349"/>
      <c r="L96" s="349"/>
      <c r="M96" s="349"/>
      <c r="N96" s="349"/>
      <c r="O96" s="349"/>
      <c r="P96" s="349"/>
    </row>
    <row r="97" spans="9:16" ht="18" x14ac:dyDescent="0.25">
      <c r="I97" s="349"/>
      <c r="J97" s="349"/>
      <c r="K97" s="349"/>
      <c r="L97" s="349"/>
      <c r="M97" s="349"/>
      <c r="N97" s="349"/>
      <c r="O97" s="349"/>
      <c r="P97" s="349"/>
    </row>
    <row r="98" spans="9:16" ht="18" x14ac:dyDescent="0.25">
      <c r="I98" s="349"/>
      <c r="J98" s="349"/>
      <c r="K98" s="349"/>
      <c r="L98" s="349"/>
      <c r="M98" s="349"/>
      <c r="N98" s="349"/>
      <c r="O98" s="349"/>
      <c r="P98" s="349"/>
    </row>
    <row r="99" spans="9:16" ht="18" x14ac:dyDescent="0.25">
      <c r="I99" s="349"/>
      <c r="J99" s="349"/>
      <c r="K99" s="349"/>
      <c r="L99" s="349"/>
      <c r="M99" s="349"/>
      <c r="N99" s="349"/>
      <c r="O99" s="349"/>
      <c r="P99" s="349"/>
    </row>
    <row r="100" spans="9:16" ht="18" x14ac:dyDescent="0.25">
      <c r="I100" s="349"/>
      <c r="J100" s="349"/>
      <c r="K100" s="349"/>
      <c r="L100" s="349"/>
      <c r="M100" s="349"/>
      <c r="N100" s="349"/>
      <c r="O100" s="349"/>
      <c r="P100" s="349"/>
    </row>
    <row r="101" spans="9:16" ht="18" x14ac:dyDescent="0.25">
      <c r="I101" s="349"/>
      <c r="J101" s="349"/>
      <c r="K101" s="349"/>
      <c r="L101" s="349"/>
      <c r="M101" s="349"/>
      <c r="N101" s="349"/>
      <c r="O101" s="349"/>
      <c r="P101" s="349"/>
    </row>
    <row r="102" spans="9:16" ht="18" x14ac:dyDescent="0.25">
      <c r="I102" s="349"/>
      <c r="J102" s="349"/>
      <c r="K102" s="349"/>
      <c r="L102" s="349"/>
      <c r="M102" s="349"/>
      <c r="N102" s="349"/>
      <c r="O102" s="349"/>
      <c r="P102" s="349"/>
    </row>
    <row r="103" spans="9:16" ht="18" x14ac:dyDescent="0.25">
      <c r="I103" s="349"/>
      <c r="J103" s="349"/>
      <c r="K103" s="349"/>
      <c r="L103" s="349"/>
      <c r="M103" s="349"/>
      <c r="N103" s="349"/>
      <c r="O103" s="349"/>
      <c r="P103" s="349"/>
    </row>
    <row r="104" spans="9:16" ht="18" x14ac:dyDescent="0.25">
      <c r="I104" s="349"/>
      <c r="J104" s="349"/>
      <c r="K104" s="349"/>
      <c r="L104" s="349"/>
      <c r="M104" s="349"/>
      <c r="N104" s="349"/>
      <c r="O104" s="349"/>
      <c r="P104" s="349"/>
    </row>
    <row r="105" spans="9:16" ht="18" x14ac:dyDescent="0.25">
      <c r="I105" s="349"/>
      <c r="J105" s="349"/>
      <c r="K105" s="349"/>
      <c r="L105" s="349"/>
      <c r="M105" s="349"/>
      <c r="N105" s="349"/>
      <c r="O105" s="349"/>
      <c r="P105" s="349"/>
    </row>
    <row r="106" spans="9:16" ht="18" x14ac:dyDescent="0.25">
      <c r="I106" s="349"/>
      <c r="J106" s="349"/>
      <c r="K106" s="349"/>
      <c r="L106" s="349"/>
      <c r="M106" s="349"/>
      <c r="N106" s="349"/>
      <c r="O106" s="349"/>
      <c r="P106" s="349"/>
    </row>
    <row r="107" spans="9:16" ht="18" x14ac:dyDescent="0.25">
      <c r="I107" s="349"/>
      <c r="J107" s="349"/>
      <c r="K107" s="349"/>
      <c r="L107" s="349"/>
      <c r="M107" s="349"/>
      <c r="N107" s="349"/>
      <c r="O107" s="349"/>
      <c r="P107" s="349"/>
    </row>
    <row r="108" spans="9:16" ht="18" x14ac:dyDescent="0.25">
      <c r="I108" s="349"/>
      <c r="J108" s="349"/>
      <c r="K108" s="349"/>
      <c r="L108" s="349"/>
      <c r="M108" s="349"/>
      <c r="N108" s="349"/>
      <c r="O108" s="349"/>
      <c r="P108" s="349"/>
    </row>
    <row r="109" spans="9:16" ht="18" x14ac:dyDescent="0.25">
      <c r="I109" s="349"/>
      <c r="J109" s="349"/>
      <c r="K109" s="349"/>
      <c r="L109" s="349"/>
      <c r="M109" s="349"/>
      <c r="N109" s="349"/>
      <c r="O109" s="349"/>
      <c r="P109" s="349"/>
    </row>
    <row r="110" spans="9:16" ht="18" x14ac:dyDescent="0.25">
      <c r="I110" s="349"/>
      <c r="J110" s="349"/>
      <c r="K110" s="349"/>
      <c r="L110" s="349"/>
      <c r="M110" s="349"/>
      <c r="N110" s="349"/>
      <c r="O110" s="349"/>
      <c r="P110" s="349"/>
    </row>
    <row r="111" spans="9:16" ht="18" x14ac:dyDescent="0.25">
      <c r="I111" s="349"/>
      <c r="J111" s="349"/>
      <c r="K111" s="349"/>
      <c r="L111" s="349"/>
      <c r="M111" s="349"/>
      <c r="N111" s="349"/>
      <c r="O111" s="349"/>
      <c r="P111" s="349"/>
    </row>
    <row r="112" spans="9:16" ht="18" x14ac:dyDescent="0.25">
      <c r="I112" s="349"/>
      <c r="J112" s="349"/>
      <c r="K112" s="349"/>
      <c r="L112" s="349"/>
      <c r="M112" s="349"/>
      <c r="N112" s="349"/>
      <c r="O112" s="349"/>
      <c r="P112" s="349"/>
    </row>
    <row r="113" spans="9:16" ht="18" x14ac:dyDescent="0.25">
      <c r="I113" s="349"/>
      <c r="J113" s="349"/>
      <c r="K113" s="349"/>
      <c r="L113" s="349"/>
      <c r="M113" s="349"/>
      <c r="N113" s="349"/>
      <c r="O113" s="349"/>
      <c r="P113" s="349"/>
    </row>
    <row r="114" spans="9:16" ht="18" x14ac:dyDescent="0.25">
      <c r="I114" s="349"/>
      <c r="J114" s="349"/>
      <c r="K114" s="349"/>
      <c r="L114" s="349"/>
      <c r="M114" s="349"/>
      <c r="N114" s="349"/>
      <c r="O114" s="349"/>
      <c r="P114" s="349"/>
    </row>
    <row r="115" spans="9:16" ht="18" x14ac:dyDescent="0.25">
      <c r="I115" s="349"/>
      <c r="J115" s="349"/>
      <c r="K115" s="349"/>
      <c r="L115" s="349"/>
      <c r="M115" s="349"/>
      <c r="N115" s="349"/>
      <c r="O115" s="349"/>
      <c r="P115" s="349"/>
    </row>
    <row r="116" spans="9:16" ht="18" x14ac:dyDescent="0.25">
      <c r="I116" s="349"/>
      <c r="J116" s="349"/>
      <c r="K116" s="349"/>
      <c r="L116" s="349"/>
      <c r="M116" s="349"/>
      <c r="N116" s="349"/>
      <c r="O116" s="349"/>
      <c r="P116" s="349"/>
    </row>
    <row r="117" spans="9:16" ht="18" x14ac:dyDescent="0.25">
      <c r="I117" s="349"/>
      <c r="J117" s="349"/>
      <c r="K117" s="349"/>
      <c r="L117" s="349"/>
      <c r="M117" s="349"/>
      <c r="N117" s="349"/>
      <c r="O117" s="349"/>
      <c r="P117" s="349"/>
    </row>
    <row r="118" spans="9:16" ht="18" x14ac:dyDescent="0.25">
      <c r="I118" s="349"/>
      <c r="J118" s="349"/>
      <c r="K118" s="349"/>
      <c r="L118" s="349"/>
      <c r="M118" s="349"/>
      <c r="N118" s="349"/>
      <c r="O118" s="349"/>
      <c r="P118" s="349"/>
    </row>
    <row r="119" spans="9:16" ht="18" x14ac:dyDescent="0.25">
      <c r="I119" s="349"/>
      <c r="J119" s="349"/>
      <c r="K119" s="349"/>
      <c r="L119" s="349"/>
      <c r="M119" s="349"/>
      <c r="N119" s="349"/>
      <c r="O119" s="349"/>
      <c r="P119" s="349"/>
    </row>
    <row r="120" spans="9:16" ht="18" x14ac:dyDescent="0.25">
      <c r="I120" s="349"/>
      <c r="J120" s="349"/>
      <c r="K120" s="349"/>
      <c r="L120" s="349"/>
      <c r="M120" s="349"/>
      <c r="N120" s="349"/>
      <c r="O120" s="349"/>
      <c r="P120" s="349"/>
    </row>
    <row r="121" spans="9:16" ht="18" x14ac:dyDescent="0.25">
      <c r="I121" s="349"/>
      <c r="J121" s="349"/>
      <c r="K121" s="349"/>
      <c r="L121" s="349"/>
      <c r="M121" s="349"/>
      <c r="N121" s="349"/>
      <c r="O121" s="349"/>
      <c r="P121" s="349"/>
    </row>
    <row r="122" spans="9:16" ht="18" x14ac:dyDescent="0.25">
      <c r="I122" s="349"/>
      <c r="J122" s="349"/>
      <c r="K122" s="349"/>
      <c r="L122" s="349"/>
      <c r="M122" s="349"/>
      <c r="N122" s="349"/>
      <c r="O122" s="349"/>
      <c r="P122" s="349"/>
    </row>
    <row r="123" spans="9:16" ht="18" x14ac:dyDescent="0.25">
      <c r="I123" s="349"/>
      <c r="J123" s="349"/>
      <c r="K123" s="349"/>
      <c r="L123" s="349"/>
      <c r="M123" s="349"/>
      <c r="N123" s="349"/>
      <c r="O123" s="349"/>
      <c r="P123" s="349"/>
    </row>
    <row r="124" spans="9:16" ht="18" x14ac:dyDescent="0.25">
      <c r="I124" s="349"/>
      <c r="J124" s="349"/>
      <c r="K124" s="349"/>
      <c r="L124" s="349"/>
      <c r="M124" s="349"/>
      <c r="N124" s="349"/>
      <c r="O124" s="349"/>
      <c r="P124" s="349"/>
    </row>
    <row r="125" spans="9:16" ht="18" x14ac:dyDescent="0.25">
      <c r="I125" s="349"/>
      <c r="J125" s="349"/>
      <c r="K125" s="349"/>
      <c r="L125" s="349"/>
      <c r="M125" s="349"/>
      <c r="N125" s="349"/>
      <c r="O125" s="349"/>
      <c r="P125" s="349"/>
    </row>
    <row r="126" spans="9:16" ht="18" x14ac:dyDescent="0.25">
      <c r="I126" s="349"/>
      <c r="J126" s="349"/>
      <c r="K126" s="349"/>
      <c r="L126" s="349"/>
      <c r="M126" s="349"/>
      <c r="N126" s="349"/>
      <c r="O126" s="349"/>
      <c r="P126" s="349"/>
    </row>
    <row r="127" spans="9:16" ht="18" x14ac:dyDescent="0.25">
      <c r="I127" s="349"/>
      <c r="J127" s="349"/>
      <c r="K127" s="349"/>
      <c r="L127" s="349"/>
      <c r="M127" s="349"/>
      <c r="N127" s="349"/>
      <c r="O127" s="349"/>
      <c r="P127" s="349"/>
    </row>
    <row r="128" spans="9:16" ht="18" x14ac:dyDescent="0.25">
      <c r="I128" s="349"/>
      <c r="J128" s="349"/>
      <c r="K128" s="349"/>
      <c r="L128" s="349"/>
      <c r="M128" s="349"/>
      <c r="N128" s="349"/>
      <c r="O128" s="349"/>
      <c r="P128" s="349"/>
    </row>
    <row r="129" spans="9:16" ht="18" x14ac:dyDescent="0.25">
      <c r="I129" s="349"/>
      <c r="J129" s="349"/>
      <c r="K129" s="349"/>
      <c r="L129" s="349"/>
      <c r="M129" s="349"/>
      <c r="N129" s="349"/>
      <c r="O129" s="349"/>
      <c r="P129" s="349"/>
    </row>
    <row r="130" spans="9:16" ht="18" x14ac:dyDescent="0.25">
      <c r="I130" s="349"/>
      <c r="J130" s="349"/>
      <c r="K130" s="349"/>
      <c r="L130" s="349"/>
      <c r="M130" s="349"/>
      <c r="N130" s="349"/>
      <c r="O130" s="349"/>
      <c r="P130" s="349"/>
    </row>
    <row r="131" spans="9:16" ht="18" x14ac:dyDescent="0.25">
      <c r="I131" s="349"/>
      <c r="J131" s="349"/>
      <c r="K131" s="349"/>
      <c r="L131" s="349"/>
      <c r="M131" s="349"/>
      <c r="N131" s="349"/>
      <c r="O131" s="349"/>
      <c r="P131" s="349"/>
    </row>
    <row r="132" spans="9:16" ht="18" x14ac:dyDescent="0.25">
      <c r="I132" s="349"/>
      <c r="J132" s="349"/>
      <c r="K132" s="349"/>
      <c r="L132" s="349"/>
      <c r="M132" s="349"/>
      <c r="N132" s="349"/>
      <c r="O132" s="349"/>
      <c r="P132" s="349"/>
    </row>
    <row r="133" spans="9:16" ht="18" x14ac:dyDescent="0.25">
      <c r="I133" s="349"/>
      <c r="J133" s="349"/>
      <c r="K133" s="349"/>
      <c r="L133" s="349"/>
      <c r="M133" s="349"/>
      <c r="N133" s="349"/>
      <c r="O133" s="349"/>
      <c r="P133" s="349"/>
    </row>
    <row r="134" spans="9:16" ht="18" x14ac:dyDescent="0.25">
      <c r="I134" s="349"/>
      <c r="J134" s="349"/>
      <c r="K134" s="349"/>
      <c r="L134" s="349"/>
      <c r="M134" s="349"/>
      <c r="N134" s="349"/>
      <c r="O134" s="349"/>
      <c r="P134" s="349"/>
    </row>
    <row r="135" spans="9:16" ht="18" x14ac:dyDescent="0.25">
      <c r="I135" s="349"/>
      <c r="J135" s="349"/>
      <c r="K135" s="349"/>
      <c r="L135" s="349"/>
      <c r="M135" s="349"/>
      <c r="N135" s="349"/>
      <c r="O135" s="349"/>
      <c r="P135" s="349"/>
    </row>
    <row r="136" spans="9:16" ht="18" x14ac:dyDescent="0.25">
      <c r="I136" s="349"/>
      <c r="J136" s="349"/>
      <c r="K136" s="349"/>
      <c r="L136" s="349"/>
      <c r="M136" s="349"/>
      <c r="N136" s="349"/>
      <c r="O136" s="349"/>
      <c r="P136" s="349"/>
    </row>
    <row r="137" spans="9:16" ht="18" x14ac:dyDescent="0.25">
      <c r="I137" s="349"/>
      <c r="J137" s="349"/>
      <c r="K137" s="349"/>
      <c r="L137" s="349"/>
      <c r="M137" s="349"/>
      <c r="N137" s="349"/>
      <c r="O137" s="349"/>
      <c r="P137" s="349"/>
    </row>
    <row r="138" spans="9:16" ht="18" x14ac:dyDescent="0.25">
      <c r="I138" s="349"/>
      <c r="J138" s="349"/>
      <c r="K138" s="349"/>
      <c r="L138" s="349"/>
      <c r="M138" s="349"/>
      <c r="N138" s="349"/>
      <c r="O138" s="349"/>
      <c r="P138" s="349"/>
    </row>
    <row r="139" spans="9:16" ht="18" x14ac:dyDescent="0.25">
      <c r="I139" s="349"/>
      <c r="J139" s="349"/>
      <c r="K139" s="349"/>
      <c r="L139" s="349"/>
      <c r="M139" s="349"/>
      <c r="N139" s="349"/>
      <c r="O139" s="349"/>
      <c r="P139" s="349"/>
    </row>
    <row r="140" spans="9:16" ht="18" x14ac:dyDescent="0.25">
      <c r="I140" s="349"/>
      <c r="J140" s="349"/>
      <c r="K140" s="349"/>
      <c r="L140" s="349"/>
      <c r="M140" s="349"/>
      <c r="N140" s="349"/>
      <c r="O140" s="349"/>
      <c r="P140" s="349"/>
    </row>
    <row r="141" spans="9:16" ht="18" x14ac:dyDescent="0.25">
      <c r="I141" s="349"/>
      <c r="J141" s="349"/>
      <c r="K141" s="349"/>
      <c r="L141" s="349"/>
      <c r="M141" s="349"/>
      <c r="N141" s="349"/>
      <c r="O141" s="349"/>
      <c r="P141" s="349"/>
    </row>
    <row r="142" spans="9:16" ht="18" x14ac:dyDescent="0.25">
      <c r="I142" s="349"/>
      <c r="J142" s="349"/>
      <c r="K142" s="349"/>
      <c r="L142" s="349"/>
      <c r="M142" s="349"/>
      <c r="N142" s="349"/>
      <c r="O142" s="349"/>
      <c r="P142" s="349"/>
    </row>
    <row r="143" spans="9:16" ht="18" x14ac:dyDescent="0.25">
      <c r="I143" s="349"/>
      <c r="J143" s="349"/>
      <c r="K143" s="349"/>
      <c r="L143" s="349"/>
      <c r="M143" s="349"/>
      <c r="N143" s="349"/>
      <c r="O143" s="349"/>
      <c r="P143" s="349"/>
    </row>
    <row r="144" spans="9:16" ht="18" x14ac:dyDescent="0.25">
      <c r="I144" s="349"/>
      <c r="J144" s="349"/>
      <c r="K144" s="349"/>
      <c r="L144" s="349"/>
      <c r="M144" s="349"/>
      <c r="N144" s="349"/>
      <c r="O144" s="349"/>
      <c r="P144" s="349"/>
    </row>
    <row r="145" spans="9:16" ht="18" x14ac:dyDescent="0.25">
      <c r="I145" s="349"/>
      <c r="J145" s="349"/>
      <c r="K145" s="349"/>
      <c r="L145" s="349"/>
      <c r="M145" s="349"/>
      <c r="N145" s="349"/>
      <c r="O145" s="349"/>
      <c r="P145" s="349"/>
    </row>
    <row r="146" spans="9:16" ht="18" x14ac:dyDescent="0.25">
      <c r="I146" s="349"/>
      <c r="J146" s="349"/>
      <c r="K146" s="349"/>
      <c r="L146" s="349"/>
      <c r="M146" s="349"/>
      <c r="N146" s="349"/>
      <c r="O146" s="349"/>
      <c r="P146" s="349"/>
    </row>
    <row r="147" spans="9:16" ht="18" x14ac:dyDescent="0.25">
      <c r="I147" s="349"/>
      <c r="J147" s="349"/>
      <c r="K147" s="349"/>
      <c r="L147" s="349"/>
      <c r="M147" s="349"/>
      <c r="N147" s="349"/>
      <c r="O147" s="349"/>
      <c r="P147" s="349"/>
    </row>
    <row r="148" spans="9:16" ht="18" x14ac:dyDescent="0.25">
      <c r="I148" s="349"/>
      <c r="J148" s="349"/>
      <c r="K148" s="349"/>
      <c r="L148" s="349"/>
      <c r="M148" s="349"/>
      <c r="N148" s="349"/>
      <c r="O148" s="349"/>
      <c r="P148" s="349"/>
    </row>
    <row r="149" spans="9:16" ht="18" x14ac:dyDescent="0.25">
      <c r="I149" s="349"/>
      <c r="J149" s="349"/>
      <c r="K149" s="349"/>
      <c r="L149" s="349"/>
      <c r="M149" s="349"/>
      <c r="N149" s="349"/>
      <c r="O149" s="349"/>
      <c r="P149" s="349"/>
    </row>
  </sheetData>
  <mergeCells count="40">
    <mergeCell ref="C42:F42"/>
    <mergeCell ref="C43:F43"/>
    <mergeCell ref="C44:F44"/>
    <mergeCell ref="K6:P6"/>
    <mergeCell ref="C36:F36"/>
    <mergeCell ref="C37:F37"/>
    <mergeCell ref="C38:F38"/>
    <mergeCell ref="B39:F39"/>
    <mergeCell ref="C40:F40"/>
    <mergeCell ref="C41:F41"/>
    <mergeCell ref="C30:F30"/>
    <mergeCell ref="C31:F31"/>
    <mergeCell ref="B32:F32"/>
    <mergeCell ref="C33:F33"/>
    <mergeCell ref="C34:F34"/>
    <mergeCell ref="C35:F35"/>
    <mergeCell ref="C29:F29"/>
    <mergeCell ref="C18:F18"/>
    <mergeCell ref="C19:F19"/>
    <mergeCell ref="C20:F20"/>
    <mergeCell ref="C21:F21"/>
    <mergeCell ref="B22:F22"/>
    <mergeCell ref="C23:F23"/>
    <mergeCell ref="C24:F24"/>
    <mergeCell ref="B25:F25"/>
    <mergeCell ref="C26:F26"/>
    <mergeCell ref="C27:F27"/>
    <mergeCell ref="C28:F28"/>
    <mergeCell ref="C17:F17"/>
    <mergeCell ref="B6:H6"/>
    <mergeCell ref="B7:F7"/>
    <mergeCell ref="C9:F9"/>
    <mergeCell ref="C10:F10"/>
    <mergeCell ref="C11:F11"/>
    <mergeCell ref="C12:F12"/>
    <mergeCell ref="C13:F13"/>
    <mergeCell ref="C14:F14"/>
    <mergeCell ref="C15:F15"/>
    <mergeCell ref="C16:F16"/>
    <mergeCell ref="B8:F8"/>
  </mergeCells>
  <phoneticPr fontId="117" type="noConversion"/>
  <pageMargins left="0.23622047244094491" right="0.23622047244094491" top="0.57999999999999996" bottom="0.2" header="0.31496062992125984" footer="0.17"/>
  <pageSetup paperSize="9" scale="60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view="pageBreakPreview" zoomScale="85" zoomScaleNormal="100" zoomScaleSheetLayoutView="85" workbookViewId="0">
      <selection activeCell="J46" sqref="J46"/>
    </sheetView>
  </sheetViews>
  <sheetFormatPr defaultColWidth="11.42578125" defaultRowHeight="12.75" x14ac:dyDescent="0.2"/>
  <sheetData>
    <row r="1" spans="1:7" ht="30" x14ac:dyDescent="0.45">
      <c r="A1" s="303"/>
      <c r="B1" s="304" t="s">
        <v>179</v>
      </c>
      <c r="C1" s="304"/>
      <c r="D1" s="305"/>
      <c r="E1" s="305"/>
      <c r="F1" s="305"/>
      <c r="G1" s="306"/>
    </row>
  </sheetData>
  <phoneticPr fontId="117" type="noConversion"/>
  <pageMargins left="0.7" right="0.7" top="0.75" bottom="0.75" header="0.3" footer="0.3"/>
  <pageSetup paperSize="9" orientation="portrait" horizontalDpi="1200" verticalDpi="1200" r:id="rId1"/>
  <rowBreaks count="1" manualBreakCount="1">
    <brk id="56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view="pageBreakPreview" zoomScale="55" zoomScaleNormal="75" zoomScaleSheetLayoutView="55" zoomScalePageLayoutView="40" workbookViewId="0">
      <selection activeCell="AW37" sqref="AW37"/>
    </sheetView>
  </sheetViews>
  <sheetFormatPr defaultColWidth="11.42578125" defaultRowHeight="12.75" x14ac:dyDescent="0.2"/>
  <cols>
    <col min="1" max="5" width="4.7109375" style="1" customWidth="1"/>
    <col min="6" max="6" width="4.7109375" style="2" customWidth="1"/>
    <col min="7" max="28" width="4.7109375" style="1" customWidth="1"/>
    <col min="29" max="43" width="4.7109375" style="3" customWidth="1"/>
    <col min="44" max="44" width="7.140625" style="3" customWidth="1"/>
    <col min="45" max="46" width="4.7109375" style="3" customWidth="1"/>
    <col min="47" max="47" width="17.7109375" style="3" customWidth="1"/>
    <col min="48" max="48" width="18.42578125" style="3" customWidth="1"/>
    <col min="49" max="49" width="18.7109375" style="3" customWidth="1"/>
    <col min="50" max="16384" width="11.42578125" style="3"/>
  </cols>
  <sheetData>
    <row r="1" spans="1:49" ht="38.25" customHeight="1" x14ac:dyDescent="0.2">
      <c r="A1" s="660" t="s">
        <v>10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 t="s">
        <v>0</v>
      </c>
      <c r="AR1" s="662">
        <v>2</v>
      </c>
    </row>
    <row r="2" spans="1:49" ht="6" customHeight="1" x14ac:dyDescent="0.2">
      <c r="A2" s="54"/>
      <c r="B2" s="25"/>
      <c r="C2" s="26"/>
      <c r="D2" s="26"/>
      <c r="E2" s="26"/>
      <c r="F2" s="26"/>
      <c r="G2" s="26"/>
      <c r="H2" s="26"/>
      <c r="I2" s="26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55"/>
    </row>
    <row r="3" spans="1:49" ht="17.25" customHeight="1" thickBot="1" x14ac:dyDescent="0.25">
      <c r="A3" s="666" t="s">
        <v>38</v>
      </c>
      <c r="B3" s="635"/>
      <c r="C3" s="635"/>
      <c r="D3" s="635"/>
      <c r="E3" s="635"/>
      <c r="F3" s="635"/>
      <c r="G3" s="654" t="str">
        <f>'DESCRIBING SHEET'!N3</f>
        <v>THE ROCKS JKT 2.0 M</v>
      </c>
      <c r="H3" s="654"/>
      <c r="I3" s="654"/>
      <c r="J3" s="654"/>
      <c r="K3" s="654"/>
      <c r="L3" s="654"/>
      <c r="M3" s="654"/>
      <c r="N3" s="654"/>
      <c r="O3" s="654"/>
      <c r="P3" s="635" t="s">
        <v>1</v>
      </c>
      <c r="Q3" s="635"/>
      <c r="R3" s="635"/>
      <c r="S3" s="635"/>
      <c r="T3" s="635"/>
      <c r="U3" s="635"/>
      <c r="V3" s="654" t="str">
        <f>'DESCRIBING SHEET'!Z3</f>
        <v>EIV4414</v>
      </c>
      <c r="W3" s="654"/>
      <c r="X3" s="654"/>
      <c r="Y3" s="654"/>
      <c r="Z3" s="654"/>
      <c r="AA3" s="654"/>
      <c r="AB3" s="654"/>
      <c r="AC3" s="654"/>
      <c r="AD3" s="654"/>
      <c r="AE3" s="635" t="s">
        <v>39</v>
      </c>
      <c r="AF3" s="635"/>
      <c r="AG3" s="635"/>
      <c r="AH3" s="635"/>
      <c r="AI3" s="635"/>
      <c r="AJ3" s="635"/>
      <c r="AK3" s="656" t="str">
        <f>'DESCRIBING SHEET'!AL3</f>
        <v>LIBOLON</v>
      </c>
      <c r="AL3" s="656"/>
      <c r="AM3" s="656"/>
      <c r="AN3" s="656"/>
      <c r="AO3" s="656"/>
      <c r="AP3" s="656"/>
      <c r="AQ3" s="656"/>
      <c r="AR3" s="657"/>
    </row>
    <row r="4" spans="1:49" ht="23.25" customHeight="1" thickTop="1" x14ac:dyDescent="0.2">
      <c r="A4" s="667"/>
      <c r="B4" s="636"/>
      <c r="C4" s="636"/>
      <c r="D4" s="636"/>
      <c r="E4" s="636"/>
      <c r="F4" s="636"/>
      <c r="G4" s="655"/>
      <c r="H4" s="655"/>
      <c r="I4" s="655"/>
      <c r="J4" s="655"/>
      <c r="K4" s="655"/>
      <c r="L4" s="655"/>
      <c r="M4" s="655"/>
      <c r="N4" s="655"/>
      <c r="O4" s="655"/>
      <c r="P4" s="636"/>
      <c r="Q4" s="636"/>
      <c r="R4" s="636"/>
      <c r="S4" s="636"/>
      <c r="T4" s="636"/>
      <c r="U4" s="636"/>
      <c r="V4" s="655"/>
      <c r="W4" s="655"/>
      <c r="X4" s="655"/>
      <c r="Y4" s="655"/>
      <c r="Z4" s="655"/>
      <c r="AA4" s="655"/>
      <c r="AB4" s="655"/>
      <c r="AC4" s="655"/>
      <c r="AD4" s="655"/>
      <c r="AE4" s="636"/>
      <c r="AF4" s="636"/>
      <c r="AG4" s="636"/>
      <c r="AH4" s="636"/>
      <c r="AI4" s="636"/>
      <c r="AJ4" s="636"/>
      <c r="AK4" s="658"/>
      <c r="AL4" s="658"/>
      <c r="AM4" s="658"/>
      <c r="AN4" s="658"/>
      <c r="AO4" s="658"/>
      <c r="AP4" s="658"/>
      <c r="AQ4" s="658"/>
      <c r="AR4" s="659"/>
    </row>
    <row r="5" spans="1:49" ht="5.25" customHeight="1" x14ac:dyDescent="0.2">
      <c r="A5" s="54"/>
      <c r="B5" s="25"/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8"/>
      <c r="AF5" s="29"/>
      <c r="AG5" s="30"/>
      <c r="AH5" s="30"/>
      <c r="AI5" s="30"/>
      <c r="AJ5" s="30"/>
      <c r="AK5" s="31"/>
      <c r="AL5" s="31"/>
      <c r="AM5" s="31"/>
      <c r="AN5" s="31"/>
      <c r="AO5" s="31"/>
      <c r="AP5" s="31"/>
      <c r="AQ5" s="31"/>
      <c r="AR5" s="55"/>
    </row>
    <row r="6" spans="1:49" ht="36" customHeight="1" x14ac:dyDescent="0.2">
      <c r="A6" s="664" t="s">
        <v>40</v>
      </c>
      <c r="B6" s="664"/>
      <c r="C6" s="664"/>
      <c r="D6" s="664"/>
      <c r="E6" s="664"/>
      <c r="F6" s="664"/>
      <c r="G6" s="665" t="str">
        <f>'DESCRIBING SHEET'!N6</f>
        <v>CROSSOVER SERIES</v>
      </c>
      <c r="H6" s="665"/>
      <c r="I6" s="665"/>
      <c r="J6" s="665"/>
      <c r="K6" s="665"/>
      <c r="L6" s="665"/>
      <c r="M6" s="665"/>
      <c r="N6" s="665"/>
      <c r="O6" s="665"/>
      <c r="P6" s="664" t="s">
        <v>29</v>
      </c>
      <c r="Q6" s="664"/>
      <c r="R6" s="664"/>
      <c r="S6" s="664"/>
      <c r="T6" s="664"/>
      <c r="U6" s="664"/>
      <c r="V6" s="663" t="str">
        <f>'DESCRIBING SHEET'!Z6</f>
        <v>FW18/19</v>
      </c>
      <c r="W6" s="663"/>
      <c r="X6" s="663"/>
      <c r="Y6" s="663"/>
      <c r="Z6" s="663"/>
      <c r="AA6" s="663"/>
      <c r="AB6" s="663"/>
      <c r="AC6" s="663"/>
      <c r="AD6" s="663"/>
      <c r="AE6" s="664" t="s">
        <v>30</v>
      </c>
      <c r="AF6" s="664"/>
      <c r="AG6" s="664"/>
      <c r="AH6" s="664"/>
      <c r="AI6" s="664"/>
      <c r="AJ6" s="664"/>
      <c r="AK6" s="663" t="str">
        <f>'DESCRIBING SHEET'!AL6</f>
        <v>PRIMA</v>
      </c>
      <c r="AL6" s="663"/>
      <c r="AM6" s="663"/>
      <c r="AN6" s="663"/>
      <c r="AO6" s="663"/>
      <c r="AP6" s="663"/>
      <c r="AQ6" s="663"/>
      <c r="AR6" s="663"/>
    </row>
    <row r="7" spans="1:49" ht="17.25" customHeight="1" x14ac:dyDescent="0.2">
      <c r="A7" s="54"/>
      <c r="B7" s="311"/>
      <c r="C7" s="27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4"/>
      <c r="W7" s="314"/>
      <c r="X7" s="314"/>
      <c r="Y7" s="314"/>
      <c r="Z7" s="314"/>
      <c r="AA7" s="314"/>
      <c r="AB7" s="314"/>
      <c r="AC7" s="314"/>
      <c r="AD7" s="314"/>
      <c r="AE7" s="312"/>
      <c r="AF7" s="315"/>
      <c r="AG7" s="205"/>
      <c r="AH7" s="205"/>
      <c r="AI7" s="205"/>
      <c r="AJ7" s="205"/>
      <c r="AK7" s="117"/>
      <c r="AL7" s="117"/>
      <c r="AM7" s="117"/>
      <c r="AN7" s="117"/>
      <c r="AO7" s="117"/>
      <c r="AP7" s="117"/>
      <c r="AQ7" s="117"/>
      <c r="AR7" s="206"/>
      <c r="AU7" s="14"/>
      <c r="AV7" s="14"/>
      <c r="AW7" s="14"/>
    </row>
    <row r="8" spans="1:49" ht="42.75" customHeight="1" x14ac:dyDescent="0.2">
      <c r="A8" s="668" t="s">
        <v>5</v>
      </c>
      <c r="B8" s="668"/>
      <c r="C8" s="668"/>
      <c r="D8" s="668"/>
      <c r="E8" s="669" t="s">
        <v>6</v>
      </c>
      <c r="F8" s="669"/>
      <c r="G8" s="669"/>
      <c r="H8" s="669"/>
      <c r="I8" s="669"/>
      <c r="J8" s="668" t="s">
        <v>7</v>
      </c>
      <c r="K8" s="668"/>
      <c r="L8" s="668"/>
      <c r="M8" s="668"/>
      <c r="N8" s="668"/>
      <c r="O8" s="668"/>
      <c r="P8" s="668"/>
      <c r="Q8" s="668"/>
      <c r="R8" s="668"/>
      <c r="S8" s="670" t="s">
        <v>55</v>
      </c>
      <c r="T8" s="670"/>
      <c r="U8" s="670"/>
      <c r="V8" s="211"/>
      <c r="W8" s="212"/>
      <c r="X8" s="212"/>
      <c r="Y8" s="212"/>
      <c r="Z8" s="212"/>
      <c r="AA8" s="212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314"/>
      <c r="AR8" s="207"/>
      <c r="AU8" s="14"/>
      <c r="AV8" s="14"/>
      <c r="AW8" s="14"/>
    </row>
    <row r="9" spans="1:49" ht="17.25" customHeight="1" x14ac:dyDescent="0.2">
      <c r="A9" s="676">
        <v>7391</v>
      </c>
      <c r="B9" s="676"/>
      <c r="C9" s="676"/>
      <c r="D9" s="676"/>
      <c r="E9" s="677"/>
      <c r="F9" s="677"/>
      <c r="G9" s="677"/>
      <c r="H9" s="677"/>
      <c r="I9" s="677"/>
      <c r="J9" s="653" t="s">
        <v>410</v>
      </c>
      <c r="K9" s="653"/>
      <c r="L9" s="653"/>
      <c r="M9" s="653"/>
      <c r="N9" s="653"/>
      <c r="O9" s="653"/>
      <c r="P9" s="653"/>
      <c r="Q9" s="653"/>
      <c r="R9" s="653"/>
      <c r="S9" s="675"/>
      <c r="T9" s="675"/>
      <c r="U9" s="675"/>
      <c r="V9" s="211"/>
      <c r="W9" s="212"/>
      <c r="X9" s="212"/>
      <c r="Y9" s="212"/>
      <c r="Z9" s="212"/>
      <c r="AA9" s="208"/>
      <c r="AB9" s="209"/>
      <c r="AC9" s="210"/>
      <c r="AD9" s="213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314"/>
      <c r="AR9" s="207"/>
      <c r="AU9" s="15"/>
      <c r="AV9" s="14"/>
      <c r="AW9" s="14"/>
    </row>
    <row r="10" spans="1:49" ht="17.25" customHeight="1" x14ac:dyDescent="0.2">
      <c r="A10" s="676">
        <v>7986</v>
      </c>
      <c r="B10" s="676"/>
      <c r="C10" s="676"/>
      <c r="D10" s="676"/>
      <c r="E10" s="677"/>
      <c r="F10" s="677"/>
      <c r="G10" s="677"/>
      <c r="H10" s="677"/>
      <c r="I10" s="677"/>
      <c r="J10" s="653" t="s">
        <v>411</v>
      </c>
      <c r="K10" s="653"/>
      <c r="L10" s="653"/>
      <c r="M10" s="653"/>
      <c r="N10" s="653"/>
      <c r="O10" s="653"/>
      <c r="P10" s="653"/>
      <c r="Q10" s="653"/>
      <c r="R10" s="653"/>
      <c r="S10" s="675"/>
      <c r="T10" s="675"/>
      <c r="U10" s="675"/>
      <c r="V10" s="211"/>
      <c r="W10" s="212"/>
      <c r="X10" s="212"/>
      <c r="Y10" s="212"/>
      <c r="Z10" s="212"/>
      <c r="AA10" s="208"/>
      <c r="AB10" s="209"/>
      <c r="AC10" s="210"/>
      <c r="AD10" s="213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8"/>
      <c r="AQ10" s="314"/>
      <c r="AR10" s="207"/>
      <c r="AU10" s="14"/>
      <c r="AV10" s="15"/>
      <c r="AW10" s="14"/>
    </row>
    <row r="11" spans="1:49" ht="17.25" customHeight="1" x14ac:dyDescent="0.2">
      <c r="A11" s="676">
        <v>6623</v>
      </c>
      <c r="B11" s="676"/>
      <c r="C11" s="676"/>
      <c r="D11" s="676"/>
      <c r="E11" s="677"/>
      <c r="F11" s="677"/>
      <c r="G11" s="677"/>
      <c r="H11" s="677"/>
      <c r="I11" s="677"/>
      <c r="J11" s="653" t="s">
        <v>412</v>
      </c>
      <c r="K11" s="653"/>
      <c r="L11" s="653"/>
      <c r="M11" s="653"/>
      <c r="N11" s="653"/>
      <c r="O11" s="653"/>
      <c r="P11" s="653"/>
      <c r="Q11" s="653"/>
      <c r="R11" s="653"/>
      <c r="S11" s="675"/>
      <c r="T11" s="675"/>
      <c r="U11" s="675"/>
      <c r="V11" s="211"/>
      <c r="W11" s="212"/>
      <c r="X11" s="212"/>
      <c r="Y11" s="212"/>
      <c r="Z11" s="212"/>
      <c r="AA11" s="208"/>
      <c r="AB11" s="214"/>
      <c r="AC11" s="215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8"/>
      <c r="AQ11" s="314"/>
      <c r="AR11" s="207"/>
      <c r="AU11" s="14"/>
      <c r="AV11" s="15"/>
      <c r="AW11" s="14"/>
    </row>
    <row r="12" spans="1:49" ht="17.25" customHeight="1" x14ac:dyDescent="0.2">
      <c r="A12" s="682">
        <v>8633</v>
      </c>
      <c r="B12" s="682"/>
      <c r="C12" s="682"/>
      <c r="D12" s="682"/>
      <c r="E12" s="678"/>
      <c r="F12" s="678"/>
      <c r="G12" s="678"/>
      <c r="H12" s="678"/>
      <c r="I12" s="678"/>
      <c r="J12" s="679" t="s">
        <v>413</v>
      </c>
      <c r="K12" s="679"/>
      <c r="L12" s="679"/>
      <c r="M12" s="679"/>
      <c r="N12" s="679"/>
      <c r="O12" s="679"/>
      <c r="P12" s="679"/>
      <c r="Q12" s="679"/>
      <c r="R12" s="679"/>
      <c r="S12" s="680"/>
      <c r="T12" s="680"/>
      <c r="U12" s="680"/>
      <c r="V12" s="216"/>
      <c r="W12" s="217"/>
      <c r="X12" s="217"/>
      <c r="Y12" s="212"/>
      <c r="Z12" s="212"/>
      <c r="AA12" s="208"/>
      <c r="AB12" s="214"/>
      <c r="AC12" s="215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8"/>
      <c r="AQ12" s="314"/>
      <c r="AR12" s="207"/>
      <c r="AU12" s="14"/>
      <c r="AV12" s="15"/>
      <c r="AW12" s="14"/>
    </row>
    <row r="13" spans="1:49" ht="17.25" customHeight="1" x14ac:dyDescent="0.2">
      <c r="A13" s="676">
        <v>8092</v>
      </c>
      <c r="B13" s="676"/>
      <c r="C13" s="676"/>
      <c r="D13" s="676"/>
      <c r="E13" s="677"/>
      <c r="F13" s="677"/>
      <c r="G13" s="677"/>
      <c r="H13" s="677"/>
      <c r="I13" s="677"/>
      <c r="J13" s="653" t="s">
        <v>414</v>
      </c>
      <c r="K13" s="653"/>
      <c r="L13" s="653"/>
      <c r="M13" s="653"/>
      <c r="N13" s="653"/>
      <c r="O13" s="653"/>
      <c r="P13" s="653"/>
      <c r="Q13" s="653"/>
      <c r="R13" s="653"/>
      <c r="S13" s="681"/>
      <c r="T13" s="681"/>
      <c r="U13" s="681"/>
      <c r="V13" s="216"/>
      <c r="W13" s="217"/>
      <c r="X13" s="217"/>
      <c r="Y13" s="212"/>
      <c r="Z13" s="212"/>
      <c r="AA13" s="208"/>
      <c r="AB13" s="214"/>
      <c r="AC13" s="215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8"/>
      <c r="AQ13" s="314"/>
      <c r="AR13" s="207"/>
      <c r="AU13" s="14"/>
      <c r="AV13" s="15"/>
      <c r="AW13" s="14"/>
    </row>
    <row r="14" spans="1:49" ht="17.25" customHeight="1" x14ac:dyDescent="0.2">
      <c r="A14" s="672"/>
      <c r="B14" s="672"/>
      <c r="C14" s="672"/>
      <c r="D14" s="672"/>
      <c r="E14" s="673"/>
      <c r="F14" s="673"/>
      <c r="G14" s="673"/>
      <c r="H14" s="673"/>
      <c r="I14" s="673"/>
      <c r="J14" s="674"/>
      <c r="K14" s="674"/>
      <c r="L14" s="674"/>
      <c r="M14" s="674"/>
      <c r="N14" s="674"/>
      <c r="O14" s="674"/>
      <c r="P14" s="674"/>
      <c r="Q14" s="674"/>
      <c r="R14" s="674"/>
      <c r="S14" s="674">
        <f>SUM(S9:U13)</f>
        <v>0</v>
      </c>
      <c r="T14" s="674"/>
      <c r="U14" s="674"/>
      <c r="V14" s="216"/>
      <c r="W14" s="217"/>
      <c r="X14" s="217"/>
      <c r="Y14" s="217"/>
      <c r="Z14" s="217"/>
      <c r="AA14" s="217"/>
      <c r="AB14" s="314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314"/>
      <c r="AQ14" s="314"/>
      <c r="AR14" s="207"/>
      <c r="AU14" s="14"/>
    </row>
    <row r="15" spans="1:49" ht="18" customHeight="1" x14ac:dyDescent="0.2">
      <c r="A15" s="124"/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115"/>
      <c r="W15" s="115"/>
      <c r="X15" s="115"/>
      <c r="Y15" s="115"/>
      <c r="Z15" s="115"/>
      <c r="AA15" s="121"/>
      <c r="AB15" s="122"/>
      <c r="AC15" s="196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115"/>
      <c r="AQ15" s="115"/>
      <c r="AR15" s="197"/>
      <c r="AU15" s="14"/>
      <c r="AV15" s="14"/>
      <c r="AW15" s="14"/>
    </row>
    <row r="16" spans="1:49" ht="21" customHeight="1" x14ac:dyDescent="0.2">
      <c r="A16" s="124"/>
      <c r="B16" s="309"/>
      <c r="C16" s="309"/>
      <c r="D16" s="309"/>
      <c r="E16" s="309"/>
      <c r="F16" s="309"/>
      <c r="G16" s="309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71"/>
      <c r="W16" s="71"/>
      <c r="X16" s="71"/>
      <c r="Y16" s="71"/>
      <c r="Z16" s="71"/>
      <c r="AA16" s="121"/>
      <c r="AB16" s="122"/>
      <c r="AC16" s="196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31"/>
      <c r="AQ16" s="31"/>
      <c r="AR16" s="55"/>
      <c r="AU16" s="14"/>
      <c r="AV16" s="14"/>
      <c r="AW16" s="14"/>
    </row>
    <row r="17" spans="1:49" ht="15.75" customHeight="1" x14ac:dyDescent="0.2">
      <c r="A17" s="198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71"/>
      <c r="W17" s="71"/>
      <c r="X17" s="71"/>
      <c r="Y17" s="71"/>
      <c r="Z17" s="309"/>
      <c r="AA17" s="121"/>
      <c r="AB17" s="122"/>
      <c r="AC17" s="196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31"/>
      <c r="AQ17" s="31"/>
      <c r="AR17" s="55"/>
      <c r="AU17" s="14"/>
      <c r="AV17" s="14"/>
      <c r="AW17" s="14"/>
    </row>
    <row r="18" spans="1:49" ht="15.75" customHeight="1" x14ac:dyDescent="0.2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86"/>
      <c r="W18" s="186"/>
      <c r="X18" s="186"/>
      <c r="Y18" s="186"/>
      <c r="Z18" s="309"/>
      <c r="AA18" s="121"/>
      <c r="AB18" s="122"/>
      <c r="AC18" s="196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31"/>
      <c r="AQ18" s="31"/>
      <c r="AR18" s="55"/>
      <c r="AU18" s="15"/>
      <c r="AV18" s="14"/>
      <c r="AW18" s="14"/>
    </row>
    <row r="19" spans="1:49" ht="15.75" customHeight="1" x14ac:dyDescent="0.2">
      <c r="A19" s="126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186"/>
      <c r="W19" s="186"/>
      <c r="X19" s="186"/>
      <c r="Y19" s="186"/>
      <c r="Z19" s="309"/>
      <c r="AA19" s="121"/>
      <c r="AB19" s="122"/>
      <c r="AC19" s="196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31"/>
      <c r="AQ19" s="31"/>
      <c r="AR19" s="55"/>
      <c r="AU19" s="14"/>
      <c r="AV19" s="15"/>
      <c r="AW19" s="14"/>
    </row>
    <row r="20" spans="1:49" ht="16.5" customHeight="1" x14ac:dyDescent="0.2">
      <c r="A20" s="124"/>
      <c r="B20" s="309"/>
      <c r="C20" s="309"/>
      <c r="D20" s="309"/>
      <c r="E20" s="309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7"/>
      <c r="W20" s="187"/>
      <c r="X20" s="187"/>
      <c r="Y20" s="187"/>
      <c r="Z20" s="309"/>
      <c r="AA20" s="127"/>
      <c r="AB20" s="128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31"/>
      <c r="AQ20" s="31"/>
      <c r="AR20" s="55"/>
      <c r="AU20" s="14"/>
      <c r="AV20" s="15"/>
      <c r="AW20" s="14"/>
    </row>
    <row r="21" spans="1:49" ht="16.5" customHeight="1" x14ac:dyDescent="0.2">
      <c r="A21" s="126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186"/>
      <c r="W21" s="186"/>
      <c r="X21" s="186"/>
      <c r="Y21" s="186"/>
      <c r="Z21" s="309"/>
      <c r="AA21" s="127"/>
      <c r="AB21" s="128"/>
      <c r="AC21" s="128"/>
      <c r="AD21" s="128"/>
      <c r="AE21" s="128"/>
      <c r="AF21" s="128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55"/>
      <c r="AU21" s="14"/>
      <c r="AW21" s="14"/>
    </row>
    <row r="22" spans="1:49" ht="16.5" customHeight="1" x14ac:dyDescent="0.2">
      <c r="A22" s="129"/>
      <c r="B22" s="130"/>
      <c r="C22" s="130"/>
      <c r="D22" s="130"/>
      <c r="E22" s="130"/>
      <c r="F22" s="187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186"/>
      <c r="W22" s="186"/>
      <c r="X22" s="186"/>
      <c r="Y22" s="186"/>
      <c r="Z22" s="309"/>
      <c r="AA22" s="127"/>
      <c r="AB22" s="131"/>
      <c r="AC22" s="131"/>
      <c r="AD22" s="131"/>
      <c r="AE22" s="131"/>
      <c r="AF22" s="1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55"/>
      <c r="AU22" s="14"/>
      <c r="AW22" s="14"/>
    </row>
    <row r="23" spans="1:49" ht="15.75" customHeight="1" x14ac:dyDescent="0.2">
      <c r="A23" s="126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132"/>
      <c r="W23" s="132"/>
      <c r="X23" s="132"/>
      <c r="Y23" s="132"/>
      <c r="Z23" s="132"/>
      <c r="AA23" s="132"/>
      <c r="AB23" s="132"/>
      <c r="AC23" s="128"/>
      <c r="AD23" s="128"/>
      <c r="AE23" s="128"/>
      <c r="AF23" s="128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55"/>
      <c r="AU23" s="14"/>
    </row>
    <row r="24" spans="1:49" ht="16.5" customHeight="1" x14ac:dyDescent="0.2">
      <c r="A24" s="201"/>
      <c r="B24" s="188"/>
      <c r="C24" s="188"/>
      <c r="D24" s="188"/>
      <c r="E24" s="188"/>
      <c r="F24" s="186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132"/>
      <c r="W24" s="132"/>
      <c r="X24" s="132"/>
      <c r="Y24" s="186"/>
      <c r="Z24" s="186"/>
      <c r="AA24" s="186"/>
      <c r="AB24" s="186"/>
      <c r="AC24" s="128"/>
      <c r="AD24" s="128"/>
      <c r="AE24" s="128"/>
      <c r="AF24" s="128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55"/>
      <c r="AU24" s="14"/>
    </row>
    <row r="25" spans="1:49" ht="16.5" customHeight="1" x14ac:dyDescent="0.2">
      <c r="A25" s="126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132"/>
      <c r="W25" s="132"/>
      <c r="X25" s="132"/>
      <c r="Y25" s="186"/>
      <c r="Z25" s="186"/>
      <c r="AA25" s="186"/>
      <c r="AB25" s="186"/>
      <c r="AC25" s="128"/>
      <c r="AD25" s="128"/>
      <c r="AE25" s="128"/>
      <c r="AF25" s="128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55"/>
      <c r="AU25" s="14"/>
    </row>
    <row r="26" spans="1:49" ht="16.5" customHeight="1" x14ac:dyDescent="0.2">
      <c r="A26" s="201"/>
      <c r="B26" s="188"/>
      <c r="C26" s="188"/>
      <c r="D26" s="188"/>
      <c r="E26" s="188"/>
      <c r="F26" s="186"/>
      <c r="G26" s="186"/>
      <c r="H26" s="186"/>
      <c r="I26" s="186"/>
      <c r="J26" s="186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86"/>
      <c r="Z26" s="186"/>
      <c r="AA26" s="186"/>
      <c r="AB26" s="186"/>
      <c r="AC26" s="128"/>
      <c r="AD26" s="128"/>
      <c r="AE26" s="128"/>
      <c r="AF26" s="128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55"/>
      <c r="AU26" s="15"/>
    </row>
    <row r="27" spans="1:49" ht="16.5" customHeight="1" x14ac:dyDescent="0.2">
      <c r="A27" s="201"/>
      <c r="B27" s="188"/>
      <c r="C27" s="188"/>
      <c r="D27" s="188"/>
      <c r="E27" s="188"/>
      <c r="F27" s="186"/>
      <c r="G27" s="186"/>
      <c r="H27" s="186"/>
      <c r="I27" s="186"/>
      <c r="J27" s="18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86"/>
      <c r="Z27" s="186"/>
      <c r="AA27" s="186"/>
      <c r="AB27" s="186"/>
      <c r="AC27" s="128"/>
      <c r="AD27" s="128"/>
      <c r="AE27" s="128"/>
      <c r="AF27" s="128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55"/>
      <c r="AU27" s="15"/>
    </row>
    <row r="28" spans="1:49" ht="16.5" customHeight="1" x14ac:dyDescent="0.2">
      <c r="A28" s="201"/>
      <c r="B28" s="188"/>
      <c r="C28" s="188"/>
      <c r="D28" s="188"/>
      <c r="E28" s="188"/>
      <c r="F28" s="186"/>
      <c r="G28" s="186"/>
      <c r="H28" s="186"/>
      <c r="I28" s="186"/>
      <c r="J28" s="186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202"/>
      <c r="W28" s="202"/>
      <c r="X28" s="202"/>
      <c r="Y28" s="186"/>
      <c r="Z28" s="186"/>
      <c r="AA28" s="186"/>
      <c r="AB28" s="186"/>
      <c r="AC28" s="128"/>
      <c r="AD28" s="128"/>
      <c r="AE28" s="128"/>
      <c r="AF28" s="128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55"/>
      <c r="AU28" s="14"/>
    </row>
    <row r="29" spans="1:49" ht="16.5" customHeight="1" x14ac:dyDescent="0.2">
      <c r="A29" s="201"/>
      <c r="B29" s="188"/>
      <c r="C29" s="188"/>
      <c r="D29" s="188"/>
      <c r="E29" s="188"/>
      <c r="F29" s="186"/>
      <c r="G29" s="186"/>
      <c r="H29" s="186"/>
      <c r="I29" s="186"/>
      <c r="J29" s="186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27"/>
      <c r="W29" s="127"/>
      <c r="X29" s="127"/>
      <c r="Y29" s="186"/>
      <c r="Z29" s="186"/>
      <c r="AA29" s="186"/>
      <c r="AB29" s="186"/>
      <c r="AC29" s="132"/>
      <c r="AD29" s="132"/>
      <c r="AE29" s="132"/>
      <c r="AF29" s="132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55"/>
      <c r="AU29" s="15"/>
    </row>
    <row r="30" spans="1:49" ht="16.5" customHeight="1" x14ac:dyDescent="0.2">
      <c r="A30" s="201"/>
      <c r="B30" s="188"/>
      <c r="C30" s="188"/>
      <c r="D30" s="188"/>
      <c r="E30" s="188"/>
      <c r="F30" s="186"/>
      <c r="G30" s="186"/>
      <c r="H30" s="186"/>
      <c r="I30" s="186"/>
      <c r="J30" s="186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2"/>
      <c r="V30" s="186"/>
      <c r="W30" s="186"/>
      <c r="X30" s="186"/>
      <c r="Y30" s="186"/>
      <c r="Z30" s="309"/>
      <c r="AA30" s="127"/>
      <c r="AB30" s="132"/>
      <c r="AC30" s="132"/>
      <c r="AD30" s="132"/>
      <c r="AE30" s="132"/>
      <c r="AF30" s="132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55"/>
      <c r="AU30" s="15"/>
      <c r="AV30" s="14"/>
      <c r="AW30" s="14"/>
    </row>
    <row r="31" spans="1:49" ht="16.5" customHeight="1" x14ac:dyDescent="0.2">
      <c r="A31" s="201"/>
      <c r="B31" s="188"/>
      <c r="C31" s="188"/>
      <c r="D31" s="188"/>
      <c r="E31" s="188"/>
      <c r="F31" s="186"/>
      <c r="G31" s="186"/>
      <c r="H31" s="186"/>
      <c r="I31" s="186"/>
      <c r="J31" s="186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27"/>
      <c r="V31" s="186"/>
      <c r="W31" s="186"/>
      <c r="X31" s="186"/>
      <c r="Y31" s="186"/>
      <c r="Z31" s="309"/>
      <c r="AA31" s="127"/>
      <c r="AB31" s="132"/>
      <c r="AC31" s="132"/>
      <c r="AD31" s="132"/>
      <c r="AE31" s="132"/>
      <c r="AF31" s="132"/>
      <c r="AG31" s="31"/>
      <c r="AH31" s="31"/>
      <c r="AI31" s="31"/>
      <c r="AJ31" s="31"/>
      <c r="AK31" s="31"/>
      <c r="AL31" s="31"/>
      <c r="AM31" s="133"/>
      <c r="AN31" s="31"/>
      <c r="AO31" s="31"/>
      <c r="AP31" s="31"/>
      <c r="AQ31" s="31"/>
      <c r="AR31" s="55"/>
      <c r="AU31" s="14"/>
      <c r="AV31" s="14"/>
      <c r="AW31" s="14"/>
    </row>
    <row r="32" spans="1:49" ht="16.5" customHeight="1" x14ac:dyDescent="0.2">
      <c r="A32" s="201"/>
      <c r="B32" s="188"/>
      <c r="C32" s="188"/>
      <c r="D32" s="188"/>
      <c r="E32" s="188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309"/>
      <c r="AA32" s="127"/>
      <c r="AB32" s="132"/>
      <c r="AC32" s="132"/>
      <c r="AD32" s="132"/>
      <c r="AE32" s="132"/>
      <c r="AF32" s="132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55"/>
      <c r="AU32" s="14"/>
      <c r="AV32" s="14"/>
      <c r="AW32" s="14"/>
    </row>
    <row r="33" spans="1:49" ht="16.5" customHeight="1" x14ac:dyDescent="0.2">
      <c r="A33" s="201"/>
      <c r="B33" s="188"/>
      <c r="C33" s="188"/>
      <c r="D33" s="188"/>
      <c r="E33" s="188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309"/>
      <c r="AA33" s="127"/>
      <c r="AB33" s="132"/>
      <c r="AC33" s="132"/>
      <c r="AD33" s="132"/>
      <c r="AE33" s="132"/>
      <c r="AF33" s="132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55"/>
      <c r="AU33" s="14"/>
      <c r="AV33" s="14"/>
      <c r="AW33" s="14"/>
    </row>
    <row r="34" spans="1:49" ht="16.5" customHeight="1" x14ac:dyDescent="0.2">
      <c r="A34" s="201"/>
      <c r="B34" s="188"/>
      <c r="C34" s="188"/>
      <c r="D34" s="653" t="s">
        <v>412</v>
      </c>
      <c r="E34" s="653"/>
      <c r="F34" s="653"/>
      <c r="G34" s="653"/>
      <c r="H34" s="653"/>
      <c r="I34" s="653"/>
      <c r="J34" s="653"/>
      <c r="K34" s="653"/>
      <c r="L34" s="653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309"/>
      <c r="AA34" s="127"/>
      <c r="AB34" s="132"/>
      <c r="AC34" s="132"/>
      <c r="AD34" s="132"/>
      <c r="AE34" s="132"/>
      <c r="AF34" s="132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55"/>
      <c r="AU34" s="14"/>
      <c r="AV34" s="15"/>
      <c r="AW34" s="14"/>
    </row>
    <row r="35" spans="1:49" ht="16.5" customHeight="1" x14ac:dyDescent="0.2">
      <c r="A35" s="201"/>
      <c r="B35" s="188"/>
      <c r="C35" s="188"/>
      <c r="D35" s="188"/>
      <c r="E35" s="188"/>
      <c r="F35" s="186"/>
      <c r="G35" s="186"/>
      <c r="H35" s="186"/>
      <c r="I35" s="186"/>
      <c r="J35" s="134"/>
      <c r="K35" s="135"/>
      <c r="L35" s="653" t="s">
        <v>411</v>
      </c>
      <c r="M35" s="653"/>
      <c r="N35" s="653"/>
      <c r="O35" s="653"/>
      <c r="P35" s="653"/>
      <c r="Q35" s="653"/>
      <c r="R35" s="653"/>
      <c r="S35" s="653"/>
      <c r="T35" s="653"/>
      <c r="U35" s="186"/>
      <c r="V35" s="186"/>
      <c r="W35" s="186"/>
      <c r="X35" s="186"/>
      <c r="Y35" s="186"/>
      <c r="Z35" s="309"/>
      <c r="AA35" s="127"/>
      <c r="AB35" s="132"/>
      <c r="AC35" s="132"/>
      <c r="AD35" s="132"/>
      <c r="AE35" s="132"/>
      <c r="AF35" s="132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55"/>
      <c r="AU35" s="14"/>
      <c r="AV35" s="15"/>
      <c r="AW35" s="14"/>
    </row>
    <row r="36" spans="1:49" ht="16.5" customHeight="1" x14ac:dyDescent="0.2">
      <c r="A36" s="201"/>
      <c r="B36" s="188"/>
      <c r="C36" s="188"/>
      <c r="D36" s="188"/>
      <c r="E36" s="188"/>
      <c r="F36" s="186"/>
      <c r="G36" s="186"/>
      <c r="H36" s="186"/>
      <c r="I36" s="186"/>
      <c r="J36" s="134"/>
      <c r="K36" s="135"/>
      <c r="L36" s="186"/>
      <c r="M36" s="186"/>
      <c r="N36" s="186"/>
      <c r="O36" s="186"/>
      <c r="P36" s="186"/>
      <c r="Q36" s="186"/>
      <c r="R36" s="186"/>
      <c r="S36" s="186"/>
      <c r="T36" s="653" t="s">
        <v>410</v>
      </c>
      <c r="U36" s="653"/>
      <c r="V36" s="653"/>
      <c r="W36" s="653"/>
      <c r="X36" s="653"/>
      <c r="Y36" s="653"/>
      <c r="Z36" s="653"/>
      <c r="AA36" s="653"/>
      <c r="AB36" s="653"/>
      <c r="AC36" s="132"/>
      <c r="AD36" s="132"/>
      <c r="AE36" s="132"/>
      <c r="AF36" s="132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55"/>
      <c r="AU36" s="14"/>
      <c r="AV36" s="14"/>
      <c r="AW36" s="14"/>
    </row>
    <row r="37" spans="1:49" ht="16.5" customHeight="1" x14ac:dyDescent="0.2">
      <c r="A37" s="201"/>
      <c r="B37" s="188"/>
      <c r="C37" s="188"/>
      <c r="D37" s="188"/>
      <c r="E37" s="188"/>
      <c r="F37" s="186"/>
      <c r="G37" s="186"/>
      <c r="H37" s="186"/>
      <c r="I37" s="186"/>
      <c r="J37" s="134"/>
      <c r="K37" s="135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309"/>
      <c r="AA37" s="653" t="s">
        <v>413</v>
      </c>
      <c r="AB37" s="653"/>
      <c r="AC37" s="653"/>
      <c r="AD37" s="653"/>
      <c r="AE37" s="653"/>
      <c r="AF37" s="653"/>
      <c r="AG37" s="653"/>
      <c r="AH37" s="653"/>
      <c r="AI37" s="653"/>
      <c r="AJ37" s="31"/>
      <c r="AK37" s="31"/>
      <c r="AL37" s="31"/>
      <c r="AM37" s="31"/>
      <c r="AN37" s="31"/>
      <c r="AO37" s="31"/>
      <c r="AP37" s="31"/>
      <c r="AQ37" s="31"/>
      <c r="AR37" s="55"/>
      <c r="AU37" s="16"/>
      <c r="AV37" s="14"/>
      <c r="AW37" s="14"/>
    </row>
    <row r="38" spans="1:49" ht="16.5" customHeight="1" x14ac:dyDescent="0.2">
      <c r="A38" s="201"/>
      <c r="B38" s="188"/>
      <c r="C38" s="188"/>
      <c r="D38" s="188"/>
      <c r="E38" s="188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309"/>
      <c r="AA38" s="127"/>
      <c r="AB38" s="132"/>
      <c r="AC38" s="132"/>
      <c r="AD38" s="132"/>
      <c r="AE38" s="132"/>
      <c r="AF38" s="132"/>
      <c r="AG38" s="31"/>
      <c r="AH38" s="31"/>
      <c r="AI38" s="653" t="s">
        <v>414</v>
      </c>
      <c r="AJ38" s="653"/>
      <c r="AK38" s="653"/>
      <c r="AL38" s="653"/>
      <c r="AM38" s="653"/>
      <c r="AN38" s="653"/>
      <c r="AO38" s="653"/>
      <c r="AP38" s="653"/>
      <c r="AQ38" s="653"/>
      <c r="AR38" s="55"/>
      <c r="AU38" s="17"/>
      <c r="AV38" s="14"/>
      <c r="AW38" s="14"/>
    </row>
    <row r="39" spans="1:49" ht="16.5" customHeight="1" x14ac:dyDescent="0.2">
      <c r="A39" s="201"/>
      <c r="B39" s="188"/>
      <c r="C39" s="188"/>
      <c r="D39" s="188"/>
      <c r="E39" s="188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309"/>
      <c r="AA39" s="127"/>
      <c r="AB39" s="132"/>
      <c r="AC39" s="132"/>
      <c r="AD39" s="132"/>
      <c r="AE39" s="132"/>
      <c r="AF39" s="132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55"/>
      <c r="AU39" s="17"/>
      <c r="AV39" s="14"/>
      <c r="AW39" s="14"/>
    </row>
    <row r="40" spans="1:49" ht="16.5" customHeight="1" x14ac:dyDescent="0.2">
      <c r="A40" s="201"/>
      <c r="B40" s="188"/>
      <c r="C40" s="188"/>
      <c r="D40" s="188"/>
      <c r="E40" s="188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309"/>
      <c r="AA40" s="127"/>
      <c r="AB40" s="132"/>
      <c r="AC40" s="132"/>
      <c r="AD40" s="132"/>
      <c r="AE40" s="132"/>
      <c r="AF40" s="132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55"/>
      <c r="AU40" s="17"/>
      <c r="AV40" s="14"/>
      <c r="AW40" s="14"/>
    </row>
    <row r="41" spans="1:49" ht="16.5" customHeight="1" x14ac:dyDescent="0.2">
      <c r="A41" s="201"/>
      <c r="B41" s="188"/>
      <c r="C41" s="188"/>
      <c r="D41" s="188"/>
      <c r="E41" s="188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309"/>
      <c r="AA41" s="127"/>
      <c r="AB41" s="132"/>
      <c r="AC41" s="132"/>
      <c r="AD41" s="132"/>
      <c r="AE41" s="132"/>
      <c r="AF41" s="132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55"/>
      <c r="AU41" s="15"/>
      <c r="AV41" s="14"/>
      <c r="AW41" s="14"/>
    </row>
    <row r="42" spans="1:49" ht="16.5" customHeight="1" x14ac:dyDescent="0.2">
      <c r="A42" s="201"/>
      <c r="B42" s="188"/>
      <c r="C42" s="188"/>
      <c r="D42" s="188"/>
      <c r="E42" s="188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309"/>
      <c r="AA42" s="136"/>
      <c r="AB42" s="137"/>
      <c r="AC42" s="137"/>
      <c r="AD42" s="137"/>
      <c r="AE42" s="137"/>
      <c r="AF42" s="137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55"/>
      <c r="AU42" s="14"/>
      <c r="AV42" s="14"/>
      <c r="AW42" s="14"/>
    </row>
    <row r="43" spans="1:49" ht="16.5" customHeight="1" x14ac:dyDescent="0.2">
      <c r="A43" s="123"/>
      <c r="B43" s="113"/>
      <c r="C43" s="113"/>
      <c r="D43" s="113"/>
      <c r="E43" s="113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28"/>
      <c r="AA43" s="115"/>
      <c r="AB43" s="115"/>
      <c r="AC43" s="115"/>
      <c r="AD43" s="115"/>
      <c r="AE43" s="115"/>
      <c r="AF43" s="115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spans="1:49" ht="15.75" customHeight="1" x14ac:dyDescent="0.2">
      <c r="A44" s="123"/>
      <c r="B44" s="116"/>
      <c r="C44" s="116"/>
      <c r="D44" s="116"/>
      <c r="E44" s="116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28"/>
      <c r="AA44" s="28"/>
      <c r="AB44" s="28"/>
      <c r="AC44" s="28"/>
      <c r="AD44" s="28"/>
      <c r="AE44" s="28"/>
      <c r="AF44" s="28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</row>
    <row r="45" spans="1:49" ht="15.75" customHeight="1" x14ac:dyDescent="0.2">
      <c r="A45" s="123"/>
      <c r="B45" s="113"/>
      <c r="C45" s="113"/>
      <c r="D45" s="113"/>
      <c r="E45" s="113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28"/>
      <c r="AA45" s="28"/>
      <c r="AB45" s="28"/>
      <c r="AC45" s="28"/>
      <c r="AD45" s="28"/>
      <c r="AE45" s="28"/>
      <c r="AF45" s="28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spans="1:49" ht="15.75" customHeight="1" x14ac:dyDescent="0.2">
      <c r="A46" s="11"/>
      <c r="B46" s="6"/>
      <c r="C46" s="6"/>
      <c r="D46" s="6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2"/>
      <c r="AA46" s="2"/>
      <c r="AB46" s="2"/>
      <c r="AC46" s="2"/>
      <c r="AD46" s="2"/>
      <c r="AE46" s="2"/>
      <c r="AF46" s="2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spans="1:49" ht="16.5" customHeight="1" x14ac:dyDescent="0.2">
      <c r="A47" s="11"/>
      <c r="B47" s="4"/>
      <c r="C47" s="4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2"/>
      <c r="AA47" s="2"/>
      <c r="AB47" s="2"/>
      <c r="AC47" s="2"/>
      <c r="AD47" s="2"/>
      <c r="AE47" s="2"/>
      <c r="AF47" s="2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spans="1:49" ht="15.75" customHeight="1" x14ac:dyDescent="0.2">
      <c r="A48" s="11"/>
      <c r="B48" s="6"/>
      <c r="C48" s="6"/>
      <c r="D48" s="6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2"/>
      <c r="AA48" s="2"/>
      <c r="AB48" s="2"/>
      <c r="AC48" s="2"/>
      <c r="AD48" s="2"/>
      <c r="AE48" s="2"/>
      <c r="AF48" s="2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spans="1:44" ht="17.25" customHeight="1" x14ac:dyDescent="0.2">
      <c r="A49" s="11"/>
      <c r="B49" s="4"/>
      <c r="C49" s="4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2"/>
      <c r="AA49" s="2"/>
      <c r="AB49" s="2"/>
      <c r="AC49" s="2"/>
      <c r="AD49" s="2"/>
      <c r="AE49" s="2"/>
      <c r="AF49" s="2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spans="1:44" ht="15.75" customHeight="1" x14ac:dyDescent="0.2">
      <c r="A50" s="11"/>
      <c r="B50" s="6"/>
      <c r="C50" s="6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2"/>
      <c r="AA50" s="2"/>
      <c r="AB50" s="2"/>
      <c r="AC50" s="2"/>
      <c r="AD50" s="2"/>
      <c r="AE50" s="2"/>
      <c r="AF50" s="2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16.5" customHeight="1" x14ac:dyDescent="0.2">
      <c r="A51" s="11"/>
      <c r="B51" s="4"/>
      <c r="C51" s="4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2"/>
      <c r="AA51" s="2"/>
      <c r="AB51" s="2"/>
      <c r="AC51" s="2"/>
      <c r="AD51" s="2"/>
      <c r="AE51" s="2"/>
      <c r="AF51" s="2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spans="1:44" ht="15.75" customHeight="1" x14ac:dyDescent="0.2">
      <c r="A52" s="11"/>
      <c r="B52" s="6"/>
      <c r="C52" s="6"/>
      <c r="D52" s="6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2"/>
      <c r="AA52" s="2"/>
      <c r="AB52" s="2"/>
      <c r="AC52" s="2"/>
      <c r="AD52" s="2"/>
      <c r="AE52" s="2"/>
      <c r="AF52" s="2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spans="1:44" ht="16.5" customHeight="1" x14ac:dyDescent="0.2">
      <c r="A53" s="11"/>
      <c r="B53" s="18"/>
      <c r="C53" s="18"/>
      <c r="D53" s="18"/>
      <c r="E53" s="1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2"/>
      <c r="AA53" s="2"/>
      <c r="AB53" s="2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spans="1:44" ht="14.25" customHeight="1" x14ac:dyDescent="0.2">
      <c r="A54" s="11"/>
      <c r="B54" s="6"/>
      <c r="C54" s="6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2"/>
      <c r="AA54" s="2"/>
      <c r="AB54" s="2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spans="1:44" ht="16.5" customHeight="1" x14ac:dyDescent="0.2">
      <c r="A55" s="11"/>
      <c r="B55" s="4"/>
      <c r="C55" s="4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2"/>
      <c r="AA55" s="2"/>
      <c r="AB55" s="2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spans="1:44" ht="16.5" customHeight="1" x14ac:dyDescent="0.2">
      <c r="A56" s="11"/>
      <c r="B56" s="6"/>
      <c r="C56" s="6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2"/>
      <c r="AA56" s="2"/>
      <c r="AB56" s="2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spans="1:44" ht="16.5" customHeight="1" x14ac:dyDescent="0.2">
      <c r="A57" s="11"/>
      <c r="B57" s="4"/>
      <c r="C57" s="4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2"/>
      <c r="AA57" s="2"/>
      <c r="AB57" s="2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spans="1:44" ht="16.5" customHeight="1" x14ac:dyDescent="0.2">
      <c r="A58" s="11"/>
      <c r="B58" s="4"/>
      <c r="C58" s="4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2"/>
      <c r="AA58" s="2"/>
      <c r="AB58" s="2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spans="1:44" ht="16.5" customHeight="1" x14ac:dyDescent="0.2">
      <c r="A59" s="11"/>
      <c r="B59" s="4"/>
      <c r="C59" s="4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2"/>
      <c r="AA59" s="2"/>
    </row>
    <row r="60" spans="1:44" ht="16.5" customHeight="1" x14ac:dyDescent="0.2">
      <c r="A60" s="11"/>
      <c r="B60" s="7"/>
      <c r="C60" s="7"/>
      <c r="D60" s="7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2"/>
      <c r="AA60" s="2"/>
    </row>
    <row r="61" spans="1:44" ht="15.75" customHeight="1" x14ac:dyDescent="0.2">
      <c r="A61" s="11"/>
      <c r="B61" s="7"/>
      <c r="C61" s="7"/>
      <c r="D61" s="7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2"/>
      <c r="AA61" s="2"/>
    </row>
    <row r="62" spans="1:44" ht="16.5" customHeight="1" x14ac:dyDescent="0.2">
      <c r="A62" s="11"/>
      <c r="B62" s="7"/>
      <c r="C62" s="7"/>
      <c r="D62" s="7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2"/>
      <c r="AA62" s="2"/>
    </row>
    <row r="63" spans="1:44" ht="16.5" customHeight="1" x14ac:dyDescent="0.2">
      <c r="A63" s="11"/>
      <c r="B63" s="7"/>
      <c r="C63" s="7"/>
      <c r="D63" s="7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2"/>
      <c r="AA63" s="2"/>
    </row>
    <row r="64" spans="1:44" ht="16.5" customHeight="1" x14ac:dyDescent="0.2">
      <c r="A64" s="11"/>
      <c r="B64" s="7"/>
      <c r="C64" s="7"/>
      <c r="D64" s="7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2"/>
      <c r="AA64" s="2"/>
    </row>
    <row r="65" spans="1:27" ht="16.5" customHeight="1" x14ac:dyDescent="0.2">
      <c r="A65" s="11"/>
      <c r="B65" s="7"/>
      <c r="C65" s="7"/>
      <c r="D65" s="7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2"/>
      <c r="AA65" s="2"/>
    </row>
    <row r="66" spans="1:27" ht="16.5" customHeight="1" x14ac:dyDescent="0.2">
      <c r="A66" s="11"/>
      <c r="B66" s="7"/>
      <c r="C66" s="7"/>
      <c r="D66" s="7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2"/>
      <c r="AA66" s="2"/>
    </row>
    <row r="67" spans="1:27" ht="16.5" customHeight="1" x14ac:dyDescent="0.2">
      <c r="A67" s="11"/>
      <c r="B67" s="7"/>
      <c r="C67" s="7"/>
      <c r="D67" s="7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2"/>
      <c r="AA67" s="2"/>
    </row>
    <row r="68" spans="1:27" ht="16.5" customHeight="1" x14ac:dyDescent="0.2">
      <c r="A68" s="11"/>
      <c r="B68" s="7"/>
      <c r="C68" s="7"/>
      <c r="D68" s="7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2"/>
      <c r="AA68" s="2"/>
    </row>
    <row r="69" spans="1:27" ht="16.5" customHeight="1" x14ac:dyDescent="0.2">
      <c r="A69" s="11"/>
      <c r="B69" s="7"/>
      <c r="C69" s="7"/>
      <c r="D69" s="7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2"/>
      <c r="AA69" s="2"/>
    </row>
    <row r="70" spans="1:27" ht="5.25" customHeight="1" x14ac:dyDescent="0.2">
      <c r="A70" s="11"/>
      <c r="B70" s="7"/>
      <c r="C70" s="7"/>
      <c r="D70" s="7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2"/>
      <c r="AA70" s="2"/>
    </row>
    <row r="71" spans="1:27" ht="14.25" customHeight="1" x14ac:dyDescent="0.2">
      <c r="A71" s="11"/>
      <c r="B71" s="671"/>
      <c r="C71" s="671"/>
      <c r="D71" s="671"/>
      <c r="E71" s="67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3"/>
      <c r="W71" s="13"/>
      <c r="X71" s="13"/>
      <c r="Y71" s="13"/>
      <c r="Z71" s="13"/>
      <c r="AA71" s="13"/>
    </row>
    <row r="72" spans="1:27" ht="14.25" customHeight="1" x14ac:dyDescent="0.2">
      <c r="A72" s="11"/>
      <c r="B72" s="4"/>
      <c r="C72" s="4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2"/>
      <c r="AA72" s="2"/>
    </row>
    <row r="73" spans="1:27" ht="14.25" customHeight="1" x14ac:dyDescent="0.2">
      <c r="A73" s="11"/>
      <c r="B73" s="11"/>
      <c r="C73" s="11"/>
      <c r="D73" s="12"/>
      <c r="E73" s="12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11"/>
      <c r="R73" s="11"/>
      <c r="S73" s="11"/>
      <c r="T73" s="11"/>
      <c r="U73" s="13"/>
      <c r="V73" s="5"/>
      <c r="W73" s="5"/>
      <c r="X73" s="5"/>
      <c r="Y73" s="5"/>
      <c r="Z73" s="2"/>
      <c r="AA73" s="2"/>
    </row>
    <row r="74" spans="1:27" ht="14.25" customHeight="1" x14ac:dyDescent="0.2">
      <c r="A74" s="11"/>
      <c r="B74" s="6"/>
      <c r="C74" s="6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2"/>
      <c r="AA74" s="2"/>
    </row>
    <row r="75" spans="1:27" ht="14.25" customHeight="1" x14ac:dyDescent="0.2">
      <c r="A75" s="11"/>
      <c r="B75" s="4"/>
      <c r="C75" s="4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2"/>
      <c r="AA75" s="2"/>
    </row>
    <row r="76" spans="1:27" ht="14.25" customHeight="1" x14ac:dyDescent="0.2">
      <c r="A76" s="11"/>
      <c r="B76" s="6"/>
      <c r="C76" s="6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7" ht="15" customHeight="1" x14ac:dyDescent="0.2">
      <c r="A77" s="11"/>
      <c r="B77" s="4"/>
      <c r="C77" s="4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7" ht="14.25" customHeight="1" x14ac:dyDescent="0.2">
      <c r="A78" s="11"/>
      <c r="B78" s="6"/>
      <c r="C78" s="6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</sheetData>
  <mergeCells count="47">
    <mergeCell ref="A13:D13"/>
    <mergeCell ref="E13:I13"/>
    <mergeCell ref="J13:R13"/>
    <mergeCell ref="S13:U13"/>
    <mergeCell ref="A9:D9"/>
    <mergeCell ref="E9:I9"/>
    <mergeCell ref="J9:R9"/>
    <mergeCell ref="S10:U10"/>
    <mergeCell ref="A11:D11"/>
    <mergeCell ref="E11:I11"/>
    <mergeCell ref="J11:R11"/>
    <mergeCell ref="S11:U11"/>
    <mergeCell ref="A12:D12"/>
    <mergeCell ref="A8:D8"/>
    <mergeCell ref="E8:I8"/>
    <mergeCell ref="J8:R8"/>
    <mergeCell ref="S8:U8"/>
    <mergeCell ref="B71:E71"/>
    <mergeCell ref="A14:D14"/>
    <mergeCell ref="E14:I14"/>
    <mergeCell ref="J14:R14"/>
    <mergeCell ref="S14:U14"/>
    <mergeCell ref="S9:U9"/>
    <mergeCell ref="A10:D10"/>
    <mergeCell ref="E10:I10"/>
    <mergeCell ref="J10:R10"/>
    <mergeCell ref="E12:I12"/>
    <mergeCell ref="J12:R12"/>
    <mergeCell ref="S12:U12"/>
    <mergeCell ref="V3:AD4"/>
    <mergeCell ref="AE3:AJ4"/>
    <mergeCell ref="AK3:AR4"/>
    <mergeCell ref="A1:AR1"/>
    <mergeCell ref="AK6:AR6"/>
    <mergeCell ref="A6:F6"/>
    <mergeCell ref="G6:O6"/>
    <mergeCell ref="P6:U6"/>
    <mergeCell ref="V6:AD6"/>
    <mergeCell ref="AE6:AJ6"/>
    <mergeCell ref="A3:F4"/>
    <mergeCell ref="G3:O4"/>
    <mergeCell ref="P3:U4"/>
    <mergeCell ref="D34:L34"/>
    <mergeCell ref="AA37:AI37"/>
    <mergeCell ref="AI38:AQ38"/>
    <mergeCell ref="L35:T35"/>
    <mergeCell ref="T36:AB36"/>
  </mergeCells>
  <phoneticPr fontId="117" type="noConversion"/>
  <conditionalFormatting sqref="E9:I13">
    <cfRule type="expression" dxfId="2" priority="1" stopIfTrue="1">
      <formula>"NOUVEAU COLORIS"</formula>
    </cfRule>
  </conditionalFormatting>
  <pageMargins left="0.78749999999999998" right="0.78749999999999998" top="1.0527777777777778" bottom="1.0527777777777778" header="0.78749999999999998" footer="0.78749999999999998"/>
  <pageSetup paperSize="9" scale="60" firstPageNumber="0" orientation="landscape" r:id="rId1"/>
  <headerFooter alignWithMargins="0">
    <oddHeader>&amp;C&amp;"Times New Roman,Normal"&amp;12&amp;A</oddHeader>
    <oddFooter>&amp;C&amp;"Times New Roman,Normal"&amp;12Page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Feuil1!$B$2:$B$4</xm:f>
          </x14:formula1>
          <xm:sqref>E10:I13</xm:sqref>
        </x14:dataValidation>
        <x14:dataValidation type="list" allowBlank="1" showInputMessage="1" showErrorMessage="1">
          <x14:formula1>
            <xm:f>Feuil1!$B$2:$B$5</xm:f>
          </x14:formula1>
          <xm:sqref>E9:I9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"/>
  <sheetViews>
    <sheetView showGridLines="0" view="pageBreakPreview" topLeftCell="A39" zoomScale="70" zoomScaleNormal="75" zoomScaleSheetLayoutView="70" zoomScalePageLayoutView="25" workbookViewId="0">
      <selection activeCell="AD2" sqref="AD1:AF1048576"/>
    </sheetView>
  </sheetViews>
  <sheetFormatPr defaultColWidth="11.42578125" defaultRowHeight="12.75" x14ac:dyDescent="0.2"/>
  <cols>
    <col min="1" max="2" width="4.7109375" style="1" customWidth="1"/>
    <col min="3" max="3" width="5.140625" style="1" customWidth="1"/>
    <col min="4" max="4" width="2.5703125" style="1" customWidth="1"/>
    <col min="5" max="5" width="4.7109375" style="1" customWidth="1"/>
    <col min="6" max="6" width="4.7109375" style="2" customWidth="1"/>
    <col min="7" max="11" width="5.7109375" style="1" customWidth="1"/>
    <col min="12" max="12" width="15.7109375" style="1" customWidth="1"/>
    <col min="13" max="13" width="6.140625" style="1" customWidth="1"/>
    <col min="14" max="14" width="8" style="1" customWidth="1"/>
    <col min="15" max="19" width="4.7109375" style="1" customWidth="1"/>
    <col min="20" max="20" width="5.42578125" style="1" customWidth="1"/>
    <col min="21" max="21" width="7.85546875" style="1" customWidth="1"/>
    <col min="22" max="22" width="8.5703125" style="1" customWidth="1"/>
    <col min="23" max="23" width="7.7109375" style="1" customWidth="1"/>
    <col min="24" max="24" width="6.7109375" style="1" customWidth="1"/>
    <col min="25" max="25" width="11" style="1" customWidth="1"/>
    <col min="26" max="26" width="4.42578125" style="1" customWidth="1"/>
    <col min="27" max="28" width="5.7109375" style="1" customWidth="1"/>
    <col min="29" max="29" width="5.7109375" style="3" customWidth="1"/>
    <col min="30" max="32" width="5.7109375" style="447" customWidth="1"/>
    <col min="33" max="44" width="5.7109375" style="3" customWidth="1"/>
    <col min="45" max="45" width="4.7109375" style="3" customWidth="1"/>
    <col min="46" max="16384" width="11.42578125" style="3"/>
  </cols>
  <sheetData>
    <row r="1" spans="1:44" ht="49.5" customHeight="1" x14ac:dyDescent="0.2">
      <c r="A1" s="718" t="s">
        <v>41</v>
      </c>
      <c r="B1" s="719"/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  <c r="P1" s="719"/>
      <c r="Q1" s="719"/>
      <c r="R1" s="719"/>
      <c r="S1" s="719"/>
      <c r="T1" s="719"/>
      <c r="U1" s="719"/>
      <c r="V1" s="719"/>
      <c r="W1" s="719"/>
      <c r="X1" s="719"/>
      <c r="Y1" s="719"/>
      <c r="Z1" s="719"/>
      <c r="AA1" s="719"/>
      <c r="AB1" s="719"/>
      <c r="AC1" s="719"/>
      <c r="AD1" s="719"/>
      <c r="AE1" s="719"/>
      <c r="AF1" s="719"/>
      <c r="AG1" s="719"/>
      <c r="AH1" s="719"/>
      <c r="AI1" s="719"/>
      <c r="AJ1" s="719"/>
      <c r="AK1" s="719"/>
      <c r="AL1" s="719"/>
      <c r="AM1" s="719"/>
      <c r="AN1" s="719"/>
      <c r="AO1" s="719"/>
      <c r="AP1" s="719"/>
      <c r="AQ1" s="719" t="s">
        <v>0</v>
      </c>
      <c r="AR1" s="720">
        <v>3</v>
      </c>
    </row>
    <row r="2" spans="1:44" ht="6" customHeight="1" x14ac:dyDescent="0.2">
      <c r="A2" s="59"/>
      <c r="B2" s="25"/>
      <c r="C2" s="26"/>
      <c r="D2" s="26"/>
      <c r="E2" s="26"/>
      <c r="F2" s="26"/>
      <c r="G2" s="26"/>
      <c r="H2" s="26"/>
      <c r="I2" s="26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28"/>
      <c r="AB2" s="28"/>
      <c r="AC2" s="31"/>
      <c r="AD2" s="500"/>
      <c r="AE2" s="500"/>
      <c r="AF2" s="500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38"/>
    </row>
    <row r="3" spans="1:44" ht="21" customHeight="1" x14ac:dyDescent="0.2">
      <c r="A3" s="746" t="s">
        <v>104</v>
      </c>
      <c r="B3" s="746"/>
      <c r="C3" s="746"/>
      <c r="D3" s="746"/>
      <c r="E3" s="746"/>
      <c r="F3" s="746"/>
      <c r="G3" s="732" t="str">
        <f>'DESCRIBING SHEET'!N3</f>
        <v>THE ROCKS JKT 2.0 M</v>
      </c>
      <c r="H3" s="732"/>
      <c r="I3" s="732"/>
      <c r="J3" s="732"/>
      <c r="K3" s="732"/>
      <c r="L3" s="732"/>
      <c r="M3" s="732"/>
      <c r="N3" s="732"/>
      <c r="O3" s="732"/>
      <c r="P3" s="746" t="s">
        <v>1</v>
      </c>
      <c r="Q3" s="746"/>
      <c r="R3" s="746"/>
      <c r="S3" s="746"/>
      <c r="T3" s="746"/>
      <c r="U3" s="746"/>
      <c r="V3" s="750" t="str">
        <f>'DESCRIBING SHEET'!Z3</f>
        <v>EIV4414</v>
      </c>
      <c r="W3" s="750"/>
      <c r="X3" s="750"/>
      <c r="Y3" s="750"/>
      <c r="Z3" s="750"/>
      <c r="AA3" s="750"/>
      <c r="AB3" s="750"/>
      <c r="AC3" s="750"/>
      <c r="AD3" s="750"/>
      <c r="AE3" s="746" t="s">
        <v>28</v>
      </c>
      <c r="AF3" s="746"/>
      <c r="AG3" s="746"/>
      <c r="AH3" s="746"/>
      <c r="AI3" s="746"/>
      <c r="AJ3" s="746"/>
      <c r="AK3" s="748" t="str">
        <f>'DESCRIBING SHEET'!AL3</f>
        <v>LIBOLON</v>
      </c>
      <c r="AL3" s="748"/>
      <c r="AM3" s="748"/>
      <c r="AN3" s="748"/>
      <c r="AO3" s="748"/>
      <c r="AP3" s="748"/>
      <c r="AQ3" s="748"/>
      <c r="AR3" s="748"/>
    </row>
    <row r="4" spans="1:44" ht="32.25" customHeight="1" x14ac:dyDescent="0.2">
      <c r="A4" s="747"/>
      <c r="B4" s="747"/>
      <c r="C4" s="747"/>
      <c r="D4" s="747"/>
      <c r="E4" s="747"/>
      <c r="F4" s="747"/>
      <c r="G4" s="733"/>
      <c r="H4" s="733"/>
      <c r="I4" s="733"/>
      <c r="J4" s="733"/>
      <c r="K4" s="733"/>
      <c r="L4" s="733"/>
      <c r="M4" s="733"/>
      <c r="N4" s="733"/>
      <c r="O4" s="733"/>
      <c r="P4" s="747"/>
      <c r="Q4" s="747"/>
      <c r="R4" s="747"/>
      <c r="S4" s="747"/>
      <c r="T4" s="747"/>
      <c r="U4" s="747"/>
      <c r="V4" s="751"/>
      <c r="W4" s="751"/>
      <c r="X4" s="751"/>
      <c r="Y4" s="751"/>
      <c r="Z4" s="751"/>
      <c r="AA4" s="751"/>
      <c r="AB4" s="751"/>
      <c r="AC4" s="751"/>
      <c r="AD4" s="751"/>
      <c r="AE4" s="747"/>
      <c r="AF4" s="747"/>
      <c r="AG4" s="747"/>
      <c r="AH4" s="747"/>
      <c r="AI4" s="747"/>
      <c r="AJ4" s="747"/>
      <c r="AK4" s="749"/>
      <c r="AL4" s="749"/>
      <c r="AM4" s="749"/>
      <c r="AN4" s="749"/>
      <c r="AO4" s="749"/>
      <c r="AP4" s="749"/>
      <c r="AQ4" s="749"/>
      <c r="AR4" s="749"/>
    </row>
    <row r="5" spans="1:44" ht="5.25" customHeight="1" x14ac:dyDescent="0.2">
      <c r="A5" s="59"/>
      <c r="B5" s="25"/>
      <c r="C5" s="32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481"/>
      <c r="AE5" s="501"/>
      <c r="AF5" s="501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60"/>
    </row>
    <row r="6" spans="1:44" ht="32.25" customHeight="1" x14ac:dyDescent="0.2">
      <c r="A6" s="745" t="s">
        <v>33</v>
      </c>
      <c r="B6" s="745"/>
      <c r="C6" s="745"/>
      <c r="D6" s="745"/>
      <c r="E6" s="745"/>
      <c r="F6" s="745"/>
      <c r="G6" s="731" t="str">
        <f>'DESCRIBING SHEET'!N6</f>
        <v>CROSSOVER SERIES</v>
      </c>
      <c r="H6" s="731"/>
      <c r="I6" s="731"/>
      <c r="J6" s="731"/>
      <c r="K6" s="731"/>
      <c r="L6" s="731"/>
      <c r="M6" s="731"/>
      <c r="N6" s="731"/>
      <c r="O6" s="731"/>
      <c r="P6" s="745" t="s">
        <v>29</v>
      </c>
      <c r="Q6" s="745"/>
      <c r="R6" s="745"/>
      <c r="S6" s="745"/>
      <c r="T6" s="745"/>
      <c r="U6" s="745"/>
      <c r="V6" s="731" t="str">
        <f>'DESCRIBING SHEET'!Z6</f>
        <v>FW18/19</v>
      </c>
      <c r="W6" s="731"/>
      <c r="X6" s="731"/>
      <c r="Y6" s="731"/>
      <c r="Z6" s="731"/>
      <c r="AA6" s="731"/>
      <c r="AB6" s="731"/>
      <c r="AC6" s="731"/>
      <c r="AD6" s="731"/>
      <c r="AE6" s="745" t="s">
        <v>30</v>
      </c>
      <c r="AF6" s="745"/>
      <c r="AG6" s="745"/>
      <c r="AH6" s="745"/>
      <c r="AI6" s="745"/>
      <c r="AJ6" s="745"/>
      <c r="AK6" s="731" t="str">
        <f>'DESCRIBING SHEET'!AL6</f>
        <v>PRIMA</v>
      </c>
      <c r="AL6" s="731"/>
      <c r="AM6" s="731"/>
      <c r="AN6" s="731"/>
      <c r="AO6" s="731"/>
      <c r="AP6" s="731"/>
      <c r="AQ6" s="731"/>
      <c r="AR6" s="731"/>
    </row>
    <row r="7" spans="1:44" ht="16.5" customHeight="1" x14ac:dyDescent="0.2">
      <c r="A7" s="139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502"/>
      <c r="AE7" s="502"/>
      <c r="AF7" s="502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40"/>
    </row>
    <row r="8" spans="1:44" ht="16.5" customHeight="1" x14ac:dyDescent="0.2">
      <c r="A8" s="313"/>
      <c r="B8" s="311"/>
      <c r="C8" s="28"/>
      <c r="D8" s="28"/>
      <c r="E8" s="28"/>
      <c r="F8" s="28"/>
      <c r="G8" s="311"/>
      <c r="H8" s="311"/>
      <c r="I8" s="311"/>
      <c r="J8" s="311"/>
      <c r="K8" s="311"/>
      <c r="L8" s="311"/>
      <c r="M8" s="311"/>
      <c r="N8" s="31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1"/>
      <c r="AD8" s="500"/>
      <c r="AE8" s="500"/>
      <c r="AF8" s="500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138"/>
    </row>
    <row r="9" spans="1:44" s="36" customFormat="1" ht="43.5" customHeight="1" x14ac:dyDescent="0.2">
      <c r="A9" s="313"/>
      <c r="B9" s="311"/>
      <c r="C9" s="28"/>
      <c r="D9" s="28"/>
      <c r="E9" s="28"/>
      <c r="F9" s="28"/>
      <c r="G9" s="311"/>
      <c r="H9" s="311"/>
      <c r="I9" s="311"/>
      <c r="J9" s="311"/>
      <c r="K9" s="311"/>
      <c r="L9" s="311"/>
      <c r="M9" s="311"/>
      <c r="N9" s="311"/>
      <c r="O9" s="28"/>
      <c r="P9" s="28"/>
      <c r="Q9" s="28"/>
      <c r="R9" s="28"/>
      <c r="S9" s="28"/>
      <c r="T9" s="28"/>
      <c r="U9" s="721" t="str">
        <f>COLOURWAYS!J9</f>
        <v>RAVEN</v>
      </c>
      <c r="V9" s="722"/>
      <c r="W9" s="723"/>
      <c r="X9" s="724" t="str">
        <f>COLOURWAYS!J10</f>
        <v>NIGHTFALL</v>
      </c>
      <c r="Y9" s="724"/>
      <c r="Z9" s="724"/>
      <c r="AA9" s="724" t="str">
        <f>COLOURWAYS!J11</f>
        <v>DARK NIGHT</v>
      </c>
      <c r="AB9" s="724"/>
      <c r="AC9" s="724"/>
      <c r="AD9" s="725" t="str">
        <f>COLOURWAYS!J12</f>
        <v>DARK ORANGE</v>
      </c>
      <c r="AE9" s="725"/>
      <c r="AF9" s="725"/>
      <c r="AG9" s="724" t="str">
        <f>COLOURWAYS!J13</f>
        <v>MISTY GREY</v>
      </c>
      <c r="AH9" s="724"/>
      <c r="AI9" s="724"/>
      <c r="AJ9" s="724"/>
      <c r="AK9" s="724"/>
      <c r="AL9" s="724"/>
      <c r="AM9" s="724"/>
      <c r="AN9" s="724"/>
      <c r="AO9" s="724"/>
      <c r="AP9" s="724"/>
      <c r="AQ9" s="724"/>
      <c r="AR9" s="724"/>
    </row>
    <row r="10" spans="1:44" s="36" customFormat="1" ht="39.75" customHeight="1" x14ac:dyDescent="0.2">
      <c r="A10" s="313"/>
      <c r="B10" s="311"/>
      <c r="C10" s="28"/>
      <c r="D10" s="28"/>
      <c r="E10" s="28"/>
      <c r="F10" s="28"/>
      <c r="G10" s="311"/>
      <c r="H10" s="311"/>
      <c r="I10" s="311"/>
      <c r="J10" s="311"/>
      <c r="K10" s="311"/>
      <c r="L10" s="311"/>
      <c r="M10" s="311"/>
      <c r="N10" s="311"/>
      <c r="O10" s="28"/>
      <c r="P10" s="28"/>
      <c r="Q10" s="28"/>
      <c r="R10" s="28"/>
      <c r="S10" s="28"/>
      <c r="T10" s="28"/>
      <c r="U10" s="727">
        <f>COLOURWAYS!A9</f>
        <v>7391</v>
      </c>
      <c r="V10" s="728"/>
      <c r="W10" s="729"/>
      <c r="X10" s="726">
        <f>COLOURWAYS!A10</f>
        <v>7986</v>
      </c>
      <c r="Y10" s="726"/>
      <c r="Z10" s="726"/>
      <c r="AA10" s="726">
        <f>COLOURWAYS!A11</f>
        <v>6623</v>
      </c>
      <c r="AB10" s="726"/>
      <c r="AC10" s="726"/>
      <c r="AD10" s="730">
        <f>COLOURWAYS!A12</f>
        <v>8633</v>
      </c>
      <c r="AE10" s="730"/>
      <c r="AF10" s="730"/>
      <c r="AG10" s="726">
        <f>COLOURWAYS!A13</f>
        <v>8092</v>
      </c>
      <c r="AH10" s="726"/>
      <c r="AI10" s="726"/>
      <c r="AJ10" s="726"/>
      <c r="AK10" s="726"/>
      <c r="AL10" s="726"/>
      <c r="AM10" s="726"/>
      <c r="AN10" s="726"/>
      <c r="AO10" s="726"/>
      <c r="AP10" s="726"/>
      <c r="AQ10" s="726"/>
      <c r="AR10" s="726"/>
    </row>
    <row r="11" spans="1:44" ht="30" customHeight="1" x14ac:dyDescent="0.2">
      <c r="A11" s="310"/>
      <c r="B11" s="744"/>
      <c r="C11" s="744"/>
      <c r="D11" s="744"/>
      <c r="E11" s="744" t="s">
        <v>8</v>
      </c>
      <c r="F11" s="744"/>
      <c r="G11" s="744"/>
      <c r="H11" s="744"/>
      <c r="I11" s="744"/>
      <c r="J11" s="744"/>
      <c r="K11" s="744"/>
      <c r="L11" s="744"/>
      <c r="M11" s="744"/>
      <c r="N11" s="744"/>
      <c r="O11" s="744" t="s">
        <v>9</v>
      </c>
      <c r="P11" s="744"/>
      <c r="Q11" s="744"/>
      <c r="R11" s="744"/>
      <c r="S11" s="744"/>
      <c r="T11" s="744"/>
      <c r="U11" s="744" t="s">
        <v>44</v>
      </c>
      <c r="V11" s="744"/>
      <c r="W11" s="744"/>
      <c r="X11" s="744"/>
      <c r="Y11" s="744"/>
      <c r="Z11" s="744"/>
      <c r="AA11" s="744"/>
      <c r="AB11" s="744"/>
      <c r="AC11" s="744"/>
      <c r="AD11" s="744"/>
      <c r="AE11" s="744"/>
      <c r="AF11" s="744"/>
      <c r="AG11" s="744"/>
      <c r="AH11" s="744"/>
      <c r="AI11" s="744"/>
      <c r="AJ11" s="744"/>
      <c r="AK11" s="744"/>
      <c r="AL11" s="744"/>
      <c r="AM11" s="744"/>
      <c r="AN11" s="744"/>
      <c r="AO11" s="744"/>
      <c r="AP11" s="744"/>
      <c r="AQ11" s="744"/>
      <c r="AR11" s="744"/>
    </row>
    <row r="12" spans="1:44" ht="36" customHeight="1" x14ac:dyDescent="0.2">
      <c r="A12" s="734" t="s">
        <v>11</v>
      </c>
      <c r="B12" s="759"/>
      <c r="C12" s="759"/>
      <c r="D12" s="759"/>
      <c r="E12" s="760" t="s">
        <v>12</v>
      </c>
      <c r="F12" s="760"/>
      <c r="G12" s="742" t="s">
        <v>397</v>
      </c>
      <c r="H12" s="742"/>
      <c r="I12" s="742"/>
      <c r="J12" s="742"/>
      <c r="K12" s="742"/>
      <c r="L12" s="742"/>
      <c r="M12" s="771" t="s">
        <v>13</v>
      </c>
      <c r="N12" s="771"/>
      <c r="O12" s="762" t="s">
        <v>329</v>
      </c>
      <c r="P12" s="763"/>
      <c r="Q12" s="763"/>
      <c r="R12" s="763"/>
      <c r="S12" s="763"/>
      <c r="T12" s="764"/>
      <c r="U12" s="739" t="s">
        <v>415</v>
      </c>
      <c r="V12" s="739"/>
      <c r="W12" s="739"/>
      <c r="X12" s="739" t="str">
        <f>X9</f>
        <v>NIGHTFALL</v>
      </c>
      <c r="Y12" s="739"/>
      <c r="Z12" s="739"/>
      <c r="AA12" s="739" t="str">
        <f>AA9</f>
        <v>DARK NIGHT</v>
      </c>
      <c r="AB12" s="739"/>
      <c r="AC12" s="739"/>
      <c r="AD12" s="740" t="str">
        <f>AD9</f>
        <v>DARK ORANGE</v>
      </c>
      <c r="AE12" s="740"/>
      <c r="AF12" s="740"/>
      <c r="AG12" s="739" t="str">
        <f>AG9</f>
        <v>MISTY GREY</v>
      </c>
      <c r="AH12" s="739"/>
      <c r="AI12" s="739"/>
      <c r="AJ12" s="741"/>
      <c r="AK12" s="741"/>
      <c r="AL12" s="741"/>
      <c r="AM12" s="741"/>
      <c r="AN12" s="741"/>
      <c r="AO12" s="741"/>
      <c r="AP12" s="741"/>
      <c r="AQ12" s="741"/>
      <c r="AR12" s="741"/>
    </row>
    <row r="13" spans="1:44" ht="24.95" customHeight="1" x14ac:dyDescent="0.2">
      <c r="A13" s="734"/>
      <c r="B13" s="759"/>
      <c r="C13" s="759"/>
      <c r="D13" s="759"/>
      <c r="E13" s="760" t="s">
        <v>14</v>
      </c>
      <c r="F13" s="760"/>
      <c r="G13" s="735" t="s">
        <v>326</v>
      </c>
      <c r="H13" s="736"/>
      <c r="I13" s="736"/>
      <c r="J13" s="736"/>
      <c r="K13" s="736"/>
      <c r="L13" s="737"/>
      <c r="M13" s="771"/>
      <c r="N13" s="771"/>
      <c r="O13" s="765"/>
      <c r="P13" s="766"/>
      <c r="Q13" s="766"/>
      <c r="R13" s="766"/>
      <c r="S13" s="766"/>
      <c r="T13" s="767"/>
      <c r="U13" s="739"/>
      <c r="V13" s="739"/>
      <c r="W13" s="739"/>
      <c r="X13" s="739"/>
      <c r="Y13" s="739"/>
      <c r="Z13" s="739"/>
      <c r="AA13" s="739"/>
      <c r="AB13" s="739"/>
      <c r="AC13" s="739"/>
      <c r="AD13" s="740"/>
      <c r="AE13" s="740"/>
      <c r="AF13" s="740"/>
      <c r="AG13" s="739"/>
      <c r="AH13" s="739"/>
      <c r="AI13" s="739"/>
      <c r="AJ13" s="741"/>
      <c r="AK13" s="741"/>
      <c r="AL13" s="741"/>
      <c r="AM13" s="741"/>
      <c r="AN13" s="741"/>
      <c r="AO13" s="741"/>
      <c r="AP13" s="741"/>
      <c r="AQ13" s="741"/>
      <c r="AR13" s="741"/>
    </row>
    <row r="14" spans="1:44" ht="24.95" customHeight="1" x14ac:dyDescent="0.2">
      <c r="A14" s="734"/>
      <c r="B14" s="759"/>
      <c r="C14" s="759"/>
      <c r="D14" s="759"/>
      <c r="E14" s="356" t="s">
        <v>15</v>
      </c>
      <c r="F14" s="356"/>
      <c r="G14" s="735" t="s">
        <v>328</v>
      </c>
      <c r="H14" s="736"/>
      <c r="I14" s="736"/>
      <c r="J14" s="736"/>
      <c r="K14" s="736"/>
      <c r="L14" s="737"/>
      <c r="M14" s="771"/>
      <c r="N14" s="771"/>
      <c r="O14" s="765"/>
      <c r="P14" s="766"/>
      <c r="Q14" s="766"/>
      <c r="R14" s="766"/>
      <c r="S14" s="766"/>
      <c r="T14" s="767"/>
      <c r="U14" s="739"/>
      <c r="V14" s="739"/>
      <c r="W14" s="739"/>
      <c r="X14" s="739"/>
      <c r="Y14" s="739"/>
      <c r="Z14" s="739"/>
      <c r="AA14" s="739"/>
      <c r="AB14" s="739"/>
      <c r="AC14" s="739"/>
      <c r="AD14" s="740"/>
      <c r="AE14" s="740"/>
      <c r="AF14" s="740"/>
      <c r="AG14" s="739"/>
      <c r="AH14" s="739"/>
      <c r="AI14" s="739"/>
      <c r="AJ14" s="741"/>
      <c r="AK14" s="741"/>
      <c r="AL14" s="741"/>
      <c r="AM14" s="741"/>
      <c r="AN14" s="741"/>
      <c r="AO14" s="741"/>
      <c r="AP14" s="741"/>
      <c r="AQ14" s="741"/>
      <c r="AR14" s="741"/>
    </row>
    <row r="15" spans="1:44" ht="24.95" customHeight="1" x14ac:dyDescent="0.2">
      <c r="A15" s="734"/>
      <c r="B15" s="759"/>
      <c r="C15" s="759"/>
      <c r="D15" s="759"/>
      <c r="E15" s="356" t="s">
        <v>16</v>
      </c>
      <c r="F15" s="356"/>
      <c r="G15" s="738" t="s">
        <v>441</v>
      </c>
      <c r="H15" s="738"/>
      <c r="I15" s="738"/>
      <c r="J15" s="738"/>
      <c r="K15" s="738"/>
      <c r="L15" s="738"/>
      <c r="M15" s="771"/>
      <c r="N15" s="771"/>
      <c r="O15" s="765"/>
      <c r="P15" s="766"/>
      <c r="Q15" s="766"/>
      <c r="R15" s="766"/>
      <c r="S15" s="766"/>
      <c r="T15" s="767"/>
      <c r="U15" s="739"/>
      <c r="V15" s="739"/>
      <c r="W15" s="739"/>
      <c r="X15" s="739"/>
      <c r="Y15" s="739"/>
      <c r="Z15" s="739"/>
      <c r="AA15" s="739"/>
      <c r="AB15" s="739"/>
      <c r="AC15" s="739"/>
      <c r="AD15" s="740"/>
      <c r="AE15" s="740"/>
      <c r="AF15" s="740"/>
      <c r="AG15" s="739"/>
      <c r="AH15" s="739"/>
      <c r="AI15" s="739"/>
      <c r="AJ15" s="741"/>
      <c r="AK15" s="741"/>
      <c r="AL15" s="741"/>
      <c r="AM15" s="741"/>
      <c r="AN15" s="741"/>
      <c r="AO15" s="741"/>
      <c r="AP15" s="741"/>
      <c r="AQ15" s="741"/>
      <c r="AR15" s="741"/>
    </row>
    <row r="16" spans="1:44" ht="24.95" customHeight="1" x14ac:dyDescent="0.2">
      <c r="A16" s="734"/>
      <c r="B16" s="759"/>
      <c r="C16" s="759"/>
      <c r="D16" s="759"/>
      <c r="E16" s="760" t="s">
        <v>17</v>
      </c>
      <c r="F16" s="760"/>
      <c r="G16" s="761" t="s">
        <v>337</v>
      </c>
      <c r="H16" s="761"/>
      <c r="I16" s="761"/>
      <c r="J16" s="761"/>
      <c r="K16" s="761"/>
      <c r="L16" s="761"/>
      <c r="M16" s="771"/>
      <c r="N16" s="771"/>
      <c r="O16" s="765"/>
      <c r="P16" s="766"/>
      <c r="Q16" s="766"/>
      <c r="R16" s="766"/>
      <c r="S16" s="766"/>
      <c r="T16" s="767"/>
      <c r="U16" s="739"/>
      <c r="V16" s="739"/>
      <c r="W16" s="739"/>
      <c r="X16" s="739"/>
      <c r="Y16" s="739"/>
      <c r="Z16" s="739"/>
      <c r="AA16" s="739"/>
      <c r="AB16" s="739"/>
      <c r="AC16" s="739"/>
      <c r="AD16" s="740"/>
      <c r="AE16" s="740"/>
      <c r="AF16" s="740"/>
      <c r="AG16" s="739"/>
      <c r="AH16" s="739"/>
      <c r="AI16" s="739"/>
      <c r="AJ16" s="741"/>
      <c r="AK16" s="741"/>
      <c r="AL16" s="741"/>
      <c r="AM16" s="741"/>
      <c r="AN16" s="741"/>
      <c r="AO16" s="741"/>
      <c r="AP16" s="741"/>
      <c r="AQ16" s="741"/>
      <c r="AR16" s="741"/>
    </row>
    <row r="17" spans="1:44" ht="24.95" customHeight="1" x14ac:dyDescent="0.2">
      <c r="A17" s="734"/>
      <c r="B17" s="759"/>
      <c r="C17" s="759"/>
      <c r="D17" s="759"/>
      <c r="E17" s="356" t="s">
        <v>18</v>
      </c>
      <c r="F17" s="356"/>
      <c r="G17" s="761"/>
      <c r="H17" s="761"/>
      <c r="I17" s="761"/>
      <c r="J17" s="761"/>
      <c r="K17" s="761"/>
      <c r="L17" s="761"/>
      <c r="M17" s="771"/>
      <c r="N17" s="771"/>
      <c r="O17" s="768"/>
      <c r="P17" s="769"/>
      <c r="Q17" s="769"/>
      <c r="R17" s="769"/>
      <c r="S17" s="769"/>
      <c r="T17" s="770"/>
      <c r="U17" s="739"/>
      <c r="V17" s="739"/>
      <c r="W17" s="739"/>
      <c r="X17" s="739"/>
      <c r="Y17" s="739"/>
      <c r="Z17" s="739"/>
      <c r="AA17" s="739"/>
      <c r="AB17" s="739"/>
      <c r="AC17" s="739"/>
      <c r="AD17" s="740"/>
      <c r="AE17" s="740"/>
      <c r="AF17" s="740"/>
      <c r="AG17" s="739"/>
      <c r="AH17" s="739"/>
      <c r="AI17" s="739"/>
      <c r="AJ17" s="741"/>
      <c r="AK17" s="741"/>
      <c r="AL17" s="741"/>
      <c r="AM17" s="741"/>
      <c r="AN17" s="741"/>
      <c r="AO17" s="741"/>
      <c r="AP17" s="741"/>
      <c r="AQ17" s="741"/>
      <c r="AR17" s="741"/>
    </row>
    <row r="18" spans="1:44" ht="18" customHeight="1" x14ac:dyDescent="0.2">
      <c r="A18" s="357"/>
      <c r="B18" s="358"/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9"/>
      <c r="V18" s="359"/>
      <c r="W18" s="359"/>
      <c r="X18" s="359"/>
      <c r="Y18" s="359"/>
      <c r="Z18" s="359"/>
      <c r="AA18" s="359"/>
      <c r="AB18" s="359"/>
      <c r="AC18" s="359"/>
      <c r="AD18" s="503"/>
      <c r="AE18" s="503"/>
      <c r="AF18" s="503"/>
      <c r="AG18" s="359"/>
      <c r="AH18" s="359"/>
      <c r="AI18" s="359"/>
      <c r="AJ18" s="359"/>
      <c r="AK18" s="359"/>
      <c r="AL18" s="359"/>
      <c r="AM18" s="359"/>
      <c r="AN18" s="359"/>
      <c r="AO18" s="359"/>
      <c r="AP18" s="359"/>
      <c r="AQ18" s="359"/>
      <c r="AR18" s="360"/>
    </row>
    <row r="19" spans="1:44" ht="48" customHeight="1" x14ac:dyDescent="0.2">
      <c r="A19" s="714" t="s">
        <v>58</v>
      </c>
      <c r="B19" s="690"/>
      <c r="C19" s="690"/>
      <c r="D19" s="690"/>
      <c r="E19" s="697" t="s">
        <v>12</v>
      </c>
      <c r="F19" s="697"/>
      <c r="G19" s="692" t="s">
        <v>366</v>
      </c>
      <c r="H19" s="692"/>
      <c r="I19" s="692"/>
      <c r="J19" s="692"/>
      <c r="K19" s="692"/>
      <c r="L19" s="692"/>
      <c r="M19" s="693"/>
      <c r="N19" s="693"/>
      <c r="O19" s="694" t="s">
        <v>367</v>
      </c>
      <c r="P19" s="694"/>
      <c r="Q19" s="694"/>
      <c r="R19" s="694"/>
      <c r="S19" s="694"/>
      <c r="T19" s="694"/>
      <c r="U19" s="683" t="str">
        <f>U12</f>
        <v>NOIR</v>
      </c>
      <c r="V19" s="683"/>
      <c r="W19" s="683"/>
      <c r="X19" s="683" t="str">
        <f t="shared" ref="X19" si="0">X12</f>
        <v>NIGHTFALL</v>
      </c>
      <c r="Y19" s="683"/>
      <c r="Z19" s="683"/>
      <c r="AA19" s="683" t="str">
        <f t="shared" ref="AA19" si="1">AA12</f>
        <v>DARK NIGHT</v>
      </c>
      <c r="AB19" s="683"/>
      <c r="AC19" s="683"/>
      <c r="AD19" s="684" t="str">
        <f t="shared" ref="AD19" si="2">AD12</f>
        <v>DARK ORANGE</v>
      </c>
      <c r="AE19" s="684"/>
      <c r="AF19" s="684"/>
      <c r="AG19" s="683" t="str">
        <f t="shared" ref="AG19" si="3">AG12</f>
        <v>MISTY GREY</v>
      </c>
      <c r="AH19" s="683"/>
      <c r="AI19" s="683"/>
      <c r="AJ19" s="683"/>
      <c r="AK19" s="683"/>
      <c r="AL19" s="683"/>
      <c r="AM19" s="683"/>
      <c r="AN19" s="683"/>
      <c r="AO19" s="683"/>
      <c r="AP19" s="683"/>
      <c r="AQ19" s="683"/>
      <c r="AR19" s="683"/>
    </row>
    <row r="20" spans="1:44" ht="51" customHeight="1" x14ac:dyDescent="0.2">
      <c r="A20" s="714"/>
      <c r="B20" s="690"/>
      <c r="C20" s="690"/>
      <c r="D20" s="690"/>
      <c r="E20" s="697" t="s">
        <v>14</v>
      </c>
      <c r="F20" s="697"/>
      <c r="G20" s="711" t="s">
        <v>439</v>
      </c>
      <c r="H20" s="711"/>
      <c r="I20" s="711"/>
      <c r="J20" s="711"/>
      <c r="K20" s="711"/>
      <c r="L20" s="711"/>
      <c r="M20" s="693"/>
      <c r="N20" s="693"/>
      <c r="O20" s="694"/>
      <c r="P20" s="694"/>
      <c r="Q20" s="694"/>
      <c r="R20" s="694"/>
      <c r="S20" s="694"/>
      <c r="T20" s="694"/>
      <c r="U20" s="683"/>
      <c r="V20" s="683"/>
      <c r="W20" s="683"/>
      <c r="X20" s="683"/>
      <c r="Y20" s="683"/>
      <c r="Z20" s="683"/>
      <c r="AA20" s="683"/>
      <c r="AB20" s="683"/>
      <c r="AC20" s="683"/>
      <c r="AD20" s="684"/>
      <c r="AE20" s="684"/>
      <c r="AF20" s="684"/>
      <c r="AG20" s="683"/>
      <c r="AH20" s="683"/>
      <c r="AI20" s="683"/>
      <c r="AJ20" s="683"/>
      <c r="AK20" s="683"/>
      <c r="AL20" s="683"/>
      <c r="AM20" s="683"/>
      <c r="AN20" s="683"/>
      <c r="AO20" s="683"/>
      <c r="AP20" s="683"/>
      <c r="AQ20" s="683"/>
      <c r="AR20" s="683"/>
    </row>
    <row r="21" spans="1:44" ht="36.950000000000003" customHeight="1" x14ac:dyDescent="0.2">
      <c r="A21" s="714"/>
      <c r="B21" s="690"/>
      <c r="C21" s="690"/>
      <c r="D21" s="690"/>
      <c r="E21" s="697" t="s">
        <v>12</v>
      </c>
      <c r="F21" s="697"/>
      <c r="G21" s="692" t="s">
        <v>368</v>
      </c>
      <c r="H21" s="692"/>
      <c r="I21" s="692"/>
      <c r="J21" s="692"/>
      <c r="K21" s="692"/>
      <c r="L21" s="692"/>
      <c r="M21" s="752"/>
      <c r="N21" s="752"/>
      <c r="O21" s="694" t="s">
        <v>369</v>
      </c>
      <c r="P21" s="694"/>
      <c r="Q21" s="694"/>
      <c r="R21" s="694"/>
      <c r="S21" s="694"/>
      <c r="T21" s="694"/>
      <c r="U21" s="683" t="s">
        <v>416</v>
      </c>
      <c r="V21" s="683"/>
      <c r="W21" s="683"/>
      <c r="X21" s="683" t="s">
        <v>416</v>
      </c>
      <c r="Y21" s="683"/>
      <c r="Z21" s="683"/>
      <c r="AA21" s="683" t="s">
        <v>416</v>
      </c>
      <c r="AB21" s="683"/>
      <c r="AC21" s="683"/>
      <c r="AD21" s="684" t="s">
        <v>416</v>
      </c>
      <c r="AE21" s="684"/>
      <c r="AF21" s="684"/>
      <c r="AG21" s="683" t="s">
        <v>416</v>
      </c>
      <c r="AH21" s="683"/>
      <c r="AI21" s="683"/>
      <c r="AJ21" s="683"/>
      <c r="AK21" s="683"/>
      <c r="AL21" s="683"/>
      <c r="AM21" s="683"/>
      <c r="AN21" s="683"/>
      <c r="AO21" s="683"/>
      <c r="AP21" s="683"/>
      <c r="AQ21" s="683"/>
      <c r="AR21" s="683"/>
    </row>
    <row r="22" spans="1:44" ht="24.95" customHeight="1" x14ac:dyDescent="0.2">
      <c r="A22" s="714"/>
      <c r="B22" s="690"/>
      <c r="C22" s="690"/>
      <c r="D22" s="690"/>
      <c r="E22" s="697" t="s">
        <v>14</v>
      </c>
      <c r="F22" s="697"/>
      <c r="G22" s="711" t="s">
        <v>208</v>
      </c>
      <c r="H22" s="711"/>
      <c r="I22" s="711"/>
      <c r="J22" s="711"/>
      <c r="K22" s="711"/>
      <c r="L22" s="711"/>
      <c r="M22" s="752"/>
      <c r="N22" s="752"/>
      <c r="O22" s="694"/>
      <c r="P22" s="694"/>
      <c r="Q22" s="694"/>
      <c r="R22" s="694"/>
      <c r="S22" s="694"/>
      <c r="T22" s="694"/>
      <c r="U22" s="683"/>
      <c r="V22" s="683"/>
      <c r="W22" s="683"/>
      <c r="X22" s="683"/>
      <c r="Y22" s="683"/>
      <c r="Z22" s="683"/>
      <c r="AA22" s="683"/>
      <c r="AB22" s="683"/>
      <c r="AC22" s="683"/>
      <c r="AD22" s="684"/>
      <c r="AE22" s="684"/>
      <c r="AF22" s="684"/>
      <c r="AG22" s="683"/>
      <c r="AH22" s="683"/>
      <c r="AI22" s="683"/>
      <c r="AJ22" s="683"/>
      <c r="AK22" s="683"/>
      <c r="AL22" s="683"/>
      <c r="AM22" s="683"/>
      <c r="AN22" s="683"/>
      <c r="AO22" s="683"/>
      <c r="AP22" s="683"/>
      <c r="AQ22" s="683"/>
      <c r="AR22" s="683"/>
    </row>
    <row r="23" spans="1:44" ht="36.950000000000003" customHeight="1" x14ac:dyDescent="0.2">
      <c r="A23" s="714"/>
      <c r="B23" s="700"/>
      <c r="C23" s="700"/>
      <c r="D23" s="700"/>
      <c r="E23" s="699" t="s">
        <v>12</v>
      </c>
      <c r="F23" s="699"/>
      <c r="G23" s="704" t="s">
        <v>450</v>
      </c>
      <c r="H23" s="704"/>
      <c r="I23" s="704"/>
      <c r="J23" s="704"/>
      <c r="K23" s="704"/>
      <c r="L23" s="704"/>
      <c r="M23" s="705"/>
      <c r="N23" s="705"/>
      <c r="O23" s="701" t="s">
        <v>310</v>
      </c>
      <c r="P23" s="701"/>
      <c r="Q23" s="701"/>
      <c r="R23" s="701"/>
      <c r="S23" s="701"/>
      <c r="T23" s="701"/>
      <c r="U23" s="702" t="s">
        <v>416</v>
      </c>
      <c r="V23" s="702"/>
      <c r="W23" s="702"/>
      <c r="X23" s="702" t="s">
        <v>416</v>
      </c>
      <c r="Y23" s="702"/>
      <c r="Z23" s="702"/>
      <c r="AA23" s="702" t="s">
        <v>416</v>
      </c>
      <c r="AB23" s="702"/>
      <c r="AC23" s="702"/>
      <c r="AD23" s="743" t="s">
        <v>416</v>
      </c>
      <c r="AE23" s="743"/>
      <c r="AF23" s="743"/>
      <c r="AG23" s="702" t="s">
        <v>416</v>
      </c>
      <c r="AH23" s="702"/>
      <c r="AI23" s="702"/>
      <c r="AJ23" s="702"/>
      <c r="AK23" s="702"/>
      <c r="AL23" s="702"/>
      <c r="AM23" s="702"/>
      <c r="AN23" s="702"/>
      <c r="AO23" s="702"/>
      <c r="AP23" s="702"/>
      <c r="AQ23" s="702"/>
      <c r="AR23" s="702"/>
    </row>
    <row r="24" spans="1:44" ht="24.95" customHeight="1" x14ac:dyDescent="0.2">
      <c r="A24" s="714"/>
      <c r="B24" s="700"/>
      <c r="C24" s="700"/>
      <c r="D24" s="700"/>
      <c r="E24" s="699" t="s">
        <v>14</v>
      </c>
      <c r="F24" s="699"/>
      <c r="G24" s="703" t="s">
        <v>208</v>
      </c>
      <c r="H24" s="703"/>
      <c r="I24" s="703"/>
      <c r="J24" s="703"/>
      <c r="K24" s="703"/>
      <c r="L24" s="703"/>
      <c r="M24" s="705"/>
      <c r="N24" s="705"/>
      <c r="O24" s="701"/>
      <c r="P24" s="701"/>
      <c r="Q24" s="701"/>
      <c r="R24" s="701"/>
      <c r="S24" s="701"/>
      <c r="T24" s="701"/>
      <c r="U24" s="702"/>
      <c r="V24" s="702"/>
      <c r="W24" s="702"/>
      <c r="X24" s="702"/>
      <c r="Y24" s="702"/>
      <c r="Z24" s="702"/>
      <c r="AA24" s="702"/>
      <c r="AB24" s="702"/>
      <c r="AC24" s="702"/>
      <c r="AD24" s="743"/>
      <c r="AE24" s="743"/>
      <c r="AF24" s="743"/>
      <c r="AG24" s="702"/>
      <c r="AH24" s="702"/>
      <c r="AI24" s="702"/>
      <c r="AJ24" s="702"/>
      <c r="AK24" s="702"/>
      <c r="AL24" s="702"/>
      <c r="AM24" s="702"/>
      <c r="AN24" s="702"/>
      <c r="AO24" s="702"/>
      <c r="AP24" s="702"/>
      <c r="AQ24" s="702"/>
      <c r="AR24" s="702"/>
    </row>
    <row r="25" spans="1:44" ht="24.95" customHeight="1" x14ac:dyDescent="0.2">
      <c r="A25" s="715"/>
      <c r="B25" s="706"/>
      <c r="C25" s="706"/>
      <c r="D25" s="706"/>
      <c r="E25" s="686" t="s">
        <v>12</v>
      </c>
      <c r="F25" s="686"/>
      <c r="G25" s="707" t="s">
        <v>451</v>
      </c>
      <c r="H25" s="707"/>
      <c r="I25" s="707"/>
      <c r="J25" s="707"/>
      <c r="K25" s="707"/>
      <c r="L25" s="707"/>
      <c r="M25" s="708"/>
      <c r="N25" s="708"/>
      <c r="O25" s="709" t="s">
        <v>310</v>
      </c>
      <c r="P25" s="709"/>
      <c r="Q25" s="709"/>
      <c r="R25" s="709"/>
      <c r="S25" s="709"/>
      <c r="T25" s="709"/>
      <c r="U25" s="683" t="s">
        <v>490</v>
      </c>
      <c r="V25" s="683"/>
      <c r="W25" s="683"/>
      <c r="X25" s="683" t="s">
        <v>494</v>
      </c>
      <c r="Y25" s="683"/>
      <c r="Z25" s="683"/>
      <c r="AA25" s="683" t="s">
        <v>491</v>
      </c>
      <c r="AB25" s="683"/>
      <c r="AC25" s="683"/>
      <c r="AD25" s="684" t="s">
        <v>492</v>
      </c>
      <c r="AE25" s="684"/>
      <c r="AF25" s="684"/>
      <c r="AG25" s="683" t="s">
        <v>493</v>
      </c>
      <c r="AH25" s="683"/>
      <c r="AI25" s="683"/>
      <c r="AJ25" s="685"/>
      <c r="AK25" s="685"/>
      <c r="AL25" s="685"/>
      <c r="AM25" s="685"/>
      <c r="AN25" s="685"/>
      <c r="AO25" s="685"/>
      <c r="AP25" s="685"/>
      <c r="AQ25" s="685"/>
      <c r="AR25" s="685"/>
    </row>
    <row r="26" spans="1:44" ht="24.95" customHeight="1" x14ac:dyDescent="0.2">
      <c r="A26" s="715"/>
      <c r="B26" s="706"/>
      <c r="C26" s="706"/>
      <c r="D26" s="706"/>
      <c r="E26" s="686" t="s">
        <v>14</v>
      </c>
      <c r="F26" s="686"/>
      <c r="G26" s="687" t="s">
        <v>452</v>
      </c>
      <c r="H26" s="687"/>
      <c r="I26" s="687"/>
      <c r="J26" s="687"/>
      <c r="K26" s="687"/>
      <c r="L26" s="687"/>
      <c r="M26" s="708"/>
      <c r="N26" s="708"/>
      <c r="O26" s="709"/>
      <c r="P26" s="709"/>
      <c r="Q26" s="709"/>
      <c r="R26" s="709"/>
      <c r="S26" s="709"/>
      <c r="T26" s="709"/>
      <c r="U26" s="683"/>
      <c r="V26" s="683"/>
      <c r="W26" s="683"/>
      <c r="X26" s="683"/>
      <c r="Y26" s="683"/>
      <c r="Z26" s="683"/>
      <c r="AA26" s="683"/>
      <c r="AB26" s="683"/>
      <c r="AC26" s="683"/>
      <c r="AD26" s="684"/>
      <c r="AE26" s="684"/>
      <c r="AF26" s="684"/>
      <c r="AG26" s="683"/>
      <c r="AH26" s="683"/>
      <c r="AI26" s="683"/>
      <c r="AJ26" s="685"/>
      <c r="AK26" s="685"/>
      <c r="AL26" s="685"/>
      <c r="AM26" s="685"/>
      <c r="AN26" s="685"/>
      <c r="AO26" s="685"/>
      <c r="AP26" s="685"/>
      <c r="AQ26" s="685"/>
      <c r="AR26" s="685"/>
    </row>
    <row r="27" spans="1:44" ht="36.950000000000003" customHeight="1" x14ac:dyDescent="0.2">
      <c r="A27" s="715"/>
      <c r="B27" s="690"/>
      <c r="C27" s="690"/>
      <c r="D27" s="690"/>
      <c r="E27" s="697" t="s">
        <v>12</v>
      </c>
      <c r="F27" s="697"/>
      <c r="G27" s="692" t="s">
        <v>370</v>
      </c>
      <c r="H27" s="692"/>
      <c r="I27" s="692"/>
      <c r="J27" s="692"/>
      <c r="K27" s="692"/>
      <c r="L27" s="692"/>
      <c r="M27" s="698"/>
      <c r="N27" s="698"/>
      <c r="O27" s="694" t="s">
        <v>417</v>
      </c>
      <c r="P27" s="694"/>
      <c r="Q27" s="694"/>
      <c r="R27" s="694"/>
      <c r="S27" s="694"/>
      <c r="T27" s="694"/>
      <c r="U27" s="683" t="s">
        <v>415</v>
      </c>
      <c r="V27" s="683"/>
      <c r="W27" s="683"/>
      <c r="X27" s="683" t="s">
        <v>415</v>
      </c>
      <c r="Y27" s="683"/>
      <c r="Z27" s="683"/>
      <c r="AA27" s="683" t="s">
        <v>418</v>
      </c>
      <c r="AB27" s="683"/>
      <c r="AC27" s="683"/>
      <c r="AD27" s="684" t="s">
        <v>415</v>
      </c>
      <c r="AE27" s="684"/>
      <c r="AF27" s="684"/>
      <c r="AG27" s="683" t="s">
        <v>413</v>
      </c>
      <c r="AH27" s="683"/>
      <c r="AI27" s="683"/>
      <c r="AJ27" s="683"/>
      <c r="AK27" s="683"/>
      <c r="AL27" s="683"/>
      <c r="AM27" s="683"/>
      <c r="AN27" s="683"/>
      <c r="AO27" s="683"/>
      <c r="AP27" s="683"/>
      <c r="AQ27" s="683"/>
      <c r="AR27" s="683"/>
    </row>
    <row r="28" spans="1:44" ht="24.95" customHeight="1" x14ac:dyDescent="0.2">
      <c r="A28" s="715"/>
      <c r="B28" s="690"/>
      <c r="C28" s="690"/>
      <c r="D28" s="690"/>
      <c r="E28" s="697" t="s">
        <v>14</v>
      </c>
      <c r="F28" s="697"/>
      <c r="G28" s="711" t="s">
        <v>371</v>
      </c>
      <c r="H28" s="711"/>
      <c r="I28" s="711"/>
      <c r="J28" s="711"/>
      <c r="K28" s="711"/>
      <c r="L28" s="711"/>
      <c r="M28" s="698"/>
      <c r="N28" s="698"/>
      <c r="O28" s="694"/>
      <c r="P28" s="694"/>
      <c r="Q28" s="694"/>
      <c r="R28" s="694"/>
      <c r="S28" s="694"/>
      <c r="T28" s="694"/>
      <c r="U28" s="683"/>
      <c r="V28" s="683"/>
      <c r="W28" s="683"/>
      <c r="X28" s="683"/>
      <c r="Y28" s="683"/>
      <c r="Z28" s="683"/>
      <c r="AA28" s="683"/>
      <c r="AB28" s="683"/>
      <c r="AC28" s="683"/>
      <c r="AD28" s="684"/>
      <c r="AE28" s="684"/>
      <c r="AF28" s="684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</row>
    <row r="29" spans="1:44" ht="36.950000000000003" customHeight="1" x14ac:dyDescent="0.2">
      <c r="A29" s="715"/>
      <c r="B29" s="690"/>
      <c r="C29" s="690"/>
      <c r="D29" s="690"/>
      <c r="E29" s="697" t="s">
        <v>12</v>
      </c>
      <c r="F29" s="697"/>
      <c r="G29" s="692" t="s">
        <v>372</v>
      </c>
      <c r="H29" s="692"/>
      <c r="I29" s="692"/>
      <c r="J29" s="692"/>
      <c r="K29" s="692"/>
      <c r="L29" s="692"/>
      <c r="M29" s="693"/>
      <c r="N29" s="693"/>
      <c r="O29" s="694" t="s">
        <v>292</v>
      </c>
      <c r="P29" s="694"/>
      <c r="Q29" s="694"/>
      <c r="R29" s="694"/>
      <c r="S29" s="694"/>
      <c r="T29" s="694"/>
      <c r="U29" s="683" t="s">
        <v>416</v>
      </c>
      <c r="V29" s="683"/>
      <c r="W29" s="683"/>
      <c r="X29" s="683" t="s">
        <v>416</v>
      </c>
      <c r="Y29" s="683"/>
      <c r="Z29" s="683"/>
      <c r="AA29" s="683" t="s">
        <v>416</v>
      </c>
      <c r="AB29" s="683"/>
      <c r="AC29" s="683"/>
      <c r="AD29" s="684" t="s">
        <v>416</v>
      </c>
      <c r="AE29" s="684"/>
      <c r="AF29" s="684"/>
      <c r="AG29" s="683" t="s">
        <v>416</v>
      </c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</row>
    <row r="30" spans="1:44" ht="24.95" customHeight="1" x14ac:dyDescent="0.2">
      <c r="A30" s="715"/>
      <c r="B30" s="690"/>
      <c r="C30" s="690"/>
      <c r="D30" s="690"/>
      <c r="E30" s="697" t="s">
        <v>14</v>
      </c>
      <c r="F30" s="697"/>
      <c r="G30" s="711" t="s">
        <v>208</v>
      </c>
      <c r="H30" s="711"/>
      <c r="I30" s="711"/>
      <c r="J30" s="711"/>
      <c r="K30" s="711"/>
      <c r="L30" s="711"/>
      <c r="M30" s="693"/>
      <c r="N30" s="693"/>
      <c r="O30" s="694"/>
      <c r="P30" s="694"/>
      <c r="Q30" s="694"/>
      <c r="R30" s="694"/>
      <c r="S30" s="694"/>
      <c r="T30" s="694"/>
      <c r="U30" s="683"/>
      <c r="V30" s="683"/>
      <c r="W30" s="683"/>
      <c r="X30" s="683"/>
      <c r="Y30" s="683"/>
      <c r="Z30" s="683"/>
      <c r="AA30" s="683"/>
      <c r="AB30" s="683"/>
      <c r="AC30" s="683"/>
      <c r="AD30" s="684"/>
      <c r="AE30" s="684"/>
      <c r="AF30" s="684"/>
      <c r="AG30" s="683"/>
      <c r="AH30" s="683"/>
      <c r="AI30" s="683"/>
      <c r="AJ30" s="683"/>
      <c r="AK30" s="683"/>
      <c r="AL30" s="683"/>
      <c r="AM30" s="683"/>
      <c r="AN30" s="683"/>
      <c r="AO30" s="683"/>
      <c r="AP30" s="683"/>
      <c r="AQ30" s="683"/>
      <c r="AR30" s="683"/>
    </row>
    <row r="31" spans="1:44" ht="36.950000000000003" customHeight="1" x14ac:dyDescent="0.2">
      <c r="A31" s="715"/>
      <c r="B31" s="690"/>
      <c r="C31" s="690"/>
      <c r="D31" s="690"/>
      <c r="E31" s="697" t="s">
        <v>12</v>
      </c>
      <c r="F31" s="697"/>
      <c r="G31" s="692" t="s">
        <v>295</v>
      </c>
      <c r="H31" s="692"/>
      <c r="I31" s="692"/>
      <c r="J31" s="692"/>
      <c r="K31" s="692"/>
      <c r="L31" s="692"/>
      <c r="M31" s="693"/>
      <c r="N31" s="693"/>
      <c r="O31" s="694" t="s">
        <v>311</v>
      </c>
      <c r="P31" s="694"/>
      <c r="Q31" s="694"/>
      <c r="R31" s="694"/>
      <c r="S31" s="694"/>
      <c r="T31" s="694"/>
      <c r="U31" s="683" t="s">
        <v>419</v>
      </c>
      <c r="V31" s="683"/>
      <c r="W31" s="683"/>
      <c r="X31" s="683" t="s">
        <v>419</v>
      </c>
      <c r="Y31" s="683"/>
      <c r="Z31" s="683"/>
      <c r="AA31" s="683" t="s">
        <v>419</v>
      </c>
      <c r="AB31" s="683"/>
      <c r="AC31" s="683"/>
      <c r="AD31" s="684" t="s">
        <v>419</v>
      </c>
      <c r="AE31" s="684"/>
      <c r="AF31" s="684"/>
      <c r="AG31" s="683" t="s">
        <v>419</v>
      </c>
      <c r="AH31" s="683"/>
      <c r="AI31" s="683"/>
      <c r="AJ31" s="683"/>
      <c r="AK31" s="683"/>
      <c r="AL31" s="683"/>
      <c r="AM31" s="683"/>
      <c r="AN31" s="683"/>
      <c r="AO31" s="683"/>
      <c r="AP31" s="683"/>
      <c r="AQ31" s="683"/>
      <c r="AR31" s="683"/>
    </row>
    <row r="32" spans="1:44" ht="24.95" customHeight="1" x14ac:dyDescent="0.2">
      <c r="A32" s="715"/>
      <c r="B32" s="690"/>
      <c r="C32" s="690"/>
      <c r="D32" s="690"/>
      <c r="E32" s="697" t="s">
        <v>14</v>
      </c>
      <c r="F32" s="697"/>
      <c r="G32" s="711" t="s">
        <v>208</v>
      </c>
      <c r="H32" s="711"/>
      <c r="I32" s="711"/>
      <c r="J32" s="711"/>
      <c r="K32" s="711"/>
      <c r="L32" s="711"/>
      <c r="M32" s="693"/>
      <c r="N32" s="693"/>
      <c r="O32" s="694"/>
      <c r="P32" s="694"/>
      <c r="Q32" s="694"/>
      <c r="R32" s="694"/>
      <c r="S32" s="694"/>
      <c r="T32" s="694"/>
      <c r="U32" s="683"/>
      <c r="V32" s="683"/>
      <c r="W32" s="683"/>
      <c r="X32" s="683"/>
      <c r="Y32" s="683"/>
      <c r="Z32" s="683"/>
      <c r="AA32" s="683"/>
      <c r="AB32" s="683"/>
      <c r="AC32" s="683"/>
      <c r="AD32" s="684"/>
      <c r="AE32" s="684"/>
      <c r="AF32" s="684"/>
      <c r="AG32" s="683"/>
      <c r="AH32" s="683"/>
      <c r="AI32" s="683"/>
      <c r="AJ32" s="683"/>
      <c r="AK32" s="683"/>
      <c r="AL32" s="683"/>
      <c r="AM32" s="683"/>
      <c r="AN32" s="683"/>
      <c r="AO32" s="683"/>
      <c r="AP32" s="683"/>
      <c r="AQ32" s="683"/>
      <c r="AR32" s="683"/>
    </row>
    <row r="33" spans="1:44" ht="36.950000000000003" customHeight="1" x14ac:dyDescent="0.2">
      <c r="A33" s="715"/>
      <c r="B33" s="690"/>
      <c r="C33" s="690"/>
      <c r="D33" s="690"/>
      <c r="E33" s="697" t="s">
        <v>12</v>
      </c>
      <c r="F33" s="697"/>
      <c r="G33" s="692" t="s">
        <v>373</v>
      </c>
      <c r="H33" s="692"/>
      <c r="I33" s="692"/>
      <c r="J33" s="692"/>
      <c r="K33" s="692"/>
      <c r="L33" s="692"/>
      <c r="M33" s="710"/>
      <c r="N33" s="710"/>
      <c r="O33" s="694" t="s">
        <v>312</v>
      </c>
      <c r="P33" s="694"/>
      <c r="Q33" s="694"/>
      <c r="R33" s="694"/>
      <c r="S33" s="694"/>
      <c r="T33" s="694"/>
      <c r="U33" s="683" t="s">
        <v>416</v>
      </c>
      <c r="V33" s="683"/>
      <c r="W33" s="683"/>
      <c r="X33" s="683" t="s">
        <v>416</v>
      </c>
      <c r="Y33" s="683"/>
      <c r="Z33" s="683"/>
      <c r="AA33" s="683" t="s">
        <v>416</v>
      </c>
      <c r="AB33" s="683"/>
      <c r="AC33" s="683"/>
      <c r="AD33" s="684" t="s">
        <v>416</v>
      </c>
      <c r="AE33" s="684"/>
      <c r="AF33" s="684"/>
      <c r="AG33" s="683" t="s">
        <v>416</v>
      </c>
      <c r="AH33" s="683"/>
      <c r="AI33" s="683"/>
      <c r="AJ33" s="683"/>
      <c r="AK33" s="683"/>
      <c r="AL33" s="683"/>
      <c r="AM33" s="683"/>
      <c r="AN33" s="683"/>
      <c r="AO33" s="683"/>
      <c r="AP33" s="683"/>
      <c r="AQ33" s="683"/>
      <c r="AR33" s="683"/>
    </row>
    <row r="34" spans="1:44" ht="24.95" customHeight="1" x14ac:dyDescent="0.2">
      <c r="A34" s="715"/>
      <c r="B34" s="690"/>
      <c r="C34" s="690"/>
      <c r="D34" s="690"/>
      <c r="E34" s="697" t="s">
        <v>14</v>
      </c>
      <c r="F34" s="697"/>
      <c r="G34" s="711" t="s">
        <v>208</v>
      </c>
      <c r="H34" s="711"/>
      <c r="I34" s="711"/>
      <c r="J34" s="711"/>
      <c r="K34" s="711"/>
      <c r="L34" s="711"/>
      <c r="M34" s="710"/>
      <c r="N34" s="710"/>
      <c r="O34" s="694"/>
      <c r="P34" s="694"/>
      <c r="Q34" s="694"/>
      <c r="R34" s="694"/>
      <c r="S34" s="694"/>
      <c r="T34" s="694"/>
      <c r="U34" s="683"/>
      <c r="V34" s="683"/>
      <c r="W34" s="683"/>
      <c r="X34" s="683"/>
      <c r="Y34" s="683"/>
      <c r="Z34" s="683"/>
      <c r="AA34" s="683"/>
      <c r="AB34" s="683"/>
      <c r="AC34" s="683"/>
      <c r="AD34" s="684"/>
      <c r="AE34" s="684"/>
      <c r="AF34" s="684"/>
      <c r="AG34" s="683"/>
      <c r="AH34" s="683"/>
      <c r="AI34" s="683"/>
      <c r="AJ34" s="683"/>
      <c r="AK34" s="683"/>
      <c r="AL34" s="683"/>
      <c r="AM34" s="683"/>
      <c r="AN34" s="683"/>
      <c r="AO34" s="683"/>
      <c r="AP34" s="683"/>
      <c r="AQ34" s="683"/>
      <c r="AR34" s="683"/>
    </row>
    <row r="35" spans="1:44" ht="36.950000000000003" customHeight="1" x14ac:dyDescent="0.2">
      <c r="A35" s="714"/>
      <c r="B35" s="690"/>
      <c r="C35" s="690"/>
      <c r="D35" s="690"/>
      <c r="E35" s="697" t="s">
        <v>12</v>
      </c>
      <c r="F35" s="697"/>
      <c r="G35" s="692" t="s">
        <v>313</v>
      </c>
      <c r="H35" s="692"/>
      <c r="I35" s="692"/>
      <c r="J35" s="692"/>
      <c r="K35" s="692"/>
      <c r="L35" s="692"/>
      <c r="M35" s="693"/>
      <c r="N35" s="693"/>
      <c r="O35" s="694" t="s">
        <v>314</v>
      </c>
      <c r="P35" s="694"/>
      <c r="Q35" s="694"/>
      <c r="R35" s="694"/>
      <c r="S35" s="694"/>
      <c r="T35" s="694"/>
      <c r="U35" s="683"/>
      <c r="V35" s="683"/>
      <c r="W35" s="683"/>
      <c r="X35" s="683"/>
      <c r="Y35" s="683"/>
      <c r="Z35" s="683"/>
      <c r="AA35" s="683"/>
      <c r="AB35" s="683"/>
      <c r="AC35" s="683"/>
      <c r="AD35" s="684"/>
      <c r="AE35" s="684"/>
      <c r="AF35" s="684"/>
      <c r="AG35" s="683"/>
      <c r="AH35" s="683"/>
      <c r="AI35" s="683"/>
      <c r="AJ35" s="683"/>
      <c r="AK35" s="683"/>
      <c r="AL35" s="683"/>
      <c r="AM35" s="683"/>
      <c r="AN35" s="683"/>
      <c r="AO35" s="683"/>
      <c r="AP35" s="683"/>
      <c r="AQ35" s="683"/>
      <c r="AR35" s="683"/>
    </row>
    <row r="36" spans="1:44" ht="24.95" customHeight="1" x14ac:dyDescent="0.2">
      <c r="A36" s="714"/>
      <c r="B36" s="690"/>
      <c r="C36" s="690"/>
      <c r="D36" s="690"/>
      <c r="E36" s="697" t="s">
        <v>14</v>
      </c>
      <c r="F36" s="697"/>
      <c r="G36" s="711" t="s">
        <v>208</v>
      </c>
      <c r="H36" s="711"/>
      <c r="I36" s="711"/>
      <c r="J36" s="711"/>
      <c r="K36" s="711"/>
      <c r="L36" s="711"/>
      <c r="M36" s="693"/>
      <c r="N36" s="693"/>
      <c r="O36" s="694"/>
      <c r="P36" s="694"/>
      <c r="Q36" s="694"/>
      <c r="R36" s="694"/>
      <c r="S36" s="694"/>
      <c r="T36" s="694"/>
      <c r="U36" s="683"/>
      <c r="V36" s="683"/>
      <c r="W36" s="683"/>
      <c r="X36" s="683"/>
      <c r="Y36" s="683"/>
      <c r="Z36" s="683"/>
      <c r="AA36" s="683"/>
      <c r="AB36" s="683"/>
      <c r="AC36" s="683"/>
      <c r="AD36" s="684"/>
      <c r="AE36" s="684"/>
      <c r="AF36" s="684"/>
      <c r="AG36" s="683"/>
      <c r="AH36" s="683"/>
      <c r="AI36" s="683"/>
      <c r="AJ36" s="683"/>
      <c r="AK36" s="683"/>
      <c r="AL36" s="683"/>
      <c r="AM36" s="683"/>
      <c r="AN36" s="683"/>
      <c r="AO36" s="683"/>
      <c r="AP36" s="683"/>
      <c r="AQ36" s="683"/>
      <c r="AR36" s="683"/>
    </row>
    <row r="37" spans="1:44" ht="18" customHeight="1" x14ac:dyDescent="0.2">
      <c r="A37" s="318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20"/>
      <c r="V37" s="320"/>
      <c r="W37" s="320"/>
      <c r="X37" s="320"/>
      <c r="Y37" s="320"/>
      <c r="Z37" s="320"/>
      <c r="AA37" s="320"/>
      <c r="AB37" s="320"/>
      <c r="AC37" s="320"/>
      <c r="AD37" s="504"/>
      <c r="AE37" s="504"/>
      <c r="AF37" s="504"/>
      <c r="AG37" s="320"/>
      <c r="AH37" s="320"/>
      <c r="AI37" s="320"/>
      <c r="AJ37" s="320"/>
      <c r="AK37" s="320"/>
      <c r="AL37" s="320"/>
      <c r="AM37" s="320"/>
      <c r="AN37" s="320"/>
      <c r="AO37" s="320"/>
      <c r="AP37" s="320"/>
      <c r="AQ37" s="320"/>
      <c r="AR37" s="321"/>
    </row>
    <row r="38" spans="1:44" ht="35.25" customHeight="1" x14ac:dyDescent="0.2">
      <c r="A38" s="688" t="s">
        <v>320</v>
      </c>
      <c r="B38" s="690"/>
      <c r="C38" s="690"/>
      <c r="D38" s="690"/>
      <c r="E38" s="691" t="s">
        <v>12</v>
      </c>
      <c r="F38" s="691"/>
      <c r="G38" s="692" t="s">
        <v>323</v>
      </c>
      <c r="H38" s="692"/>
      <c r="I38" s="692"/>
      <c r="J38" s="692"/>
      <c r="K38" s="692"/>
      <c r="L38" s="692"/>
      <c r="M38" s="693"/>
      <c r="N38" s="693"/>
      <c r="O38" s="694" t="s">
        <v>224</v>
      </c>
      <c r="P38" s="694"/>
      <c r="Q38" s="694"/>
      <c r="R38" s="694"/>
      <c r="S38" s="694"/>
      <c r="T38" s="694"/>
      <c r="U38" s="683" t="s">
        <v>416</v>
      </c>
      <c r="V38" s="683"/>
      <c r="W38" s="683"/>
      <c r="X38" s="683" t="s">
        <v>416</v>
      </c>
      <c r="Y38" s="683"/>
      <c r="Z38" s="683"/>
      <c r="AA38" s="683" t="s">
        <v>416</v>
      </c>
      <c r="AB38" s="683"/>
      <c r="AC38" s="683"/>
      <c r="AD38" s="684" t="s">
        <v>416</v>
      </c>
      <c r="AE38" s="684"/>
      <c r="AF38" s="684"/>
      <c r="AG38" s="683" t="s">
        <v>416</v>
      </c>
      <c r="AH38" s="683"/>
      <c r="AI38" s="683"/>
      <c r="AJ38" s="683"/>
      <c r="AK38" s="683"/>
      <c r="AL38" s="683"/>
      <c r="AM38" s="683"/>
      <c r="AN38" s="683"/>
      <c r="AO38" s="683"/>
      <c r="AP38" s="683"/>
      <c r="AQ38" s="683"/>
      <c r="AR38" s="683"/>
    </row>
    <row r="39" spans="1:44" ht="24.75" customHeight="1" x14ac:dyDescent="0.2">
      <c r="A39" s="689"/>
      <c r="B39" s="690"/>
      <c r="C39" s="690"/>
      <c r="D39" s="690"/>
      <c r="E39" s="691" t="s">
        <v>14</v>
      </c>
      <c r="F39" s="691"/>
      <c r="G39" s="695" t="s">
        <v>208</v>
      </c>
      <c r="H39" s="695"/>
      <c r="I39" s="695"/>
      <c r="J39" s="695"/>
      <c r="K39" s="695"/>
      <c r="L39" s="695"/>
      <c r="M39" s="693"/>
      <c r="N39" s="693"/>
      <c r="O39" s="694"/>
      <c r="P39" s="694"/>
      <c r="Q39" s="694"/>
      <c r="R39" s="694"/>
      <c r="S39" s="694"/>
      <c r="T39" s="694"/>
      <c r="U39" s="683"/>
      <c r="V39" s="683"/>
      <c r="W39" s="683"/>
      <c r="X39" s="683"/>
      <c r="Y39" s="683"/>
      <c r="Z39" s="683"/>
      <c r="AA39" s="683"/>
      <c r="AB39" s="683"/>
      <c r="AC39" s="683"/>
      <c r="AD39" s="684"/>
      <c r="AE39" s="684"/>
      <c r="AF39" s="684"/>
      <c r="AG39" s="683"/>
      <c r="AH39" s="683"/>
      <c r="AI39" s="683"/>
      <c r="AJ39" s="683"/>
      <c r="AK39" s="683"/>
      <c r="AL39" s="683"/>
      <c r="AM39" s="683"/>
      <c r="AN39" s="683"/>
      <c r="AO39" s="683"/>
      <c r="AP39" s="683"/>
      <c r="AQ39" s="683"/>
      <c r="AR39" s="683"/>
    </row>
    <row r="40" spans="1:44" ht="24.75" customHeight="1" x14ac:dyDescent="0.2">
      <c r="A40" s="689"/>
      <c r="B40" s="690"/>
      <c r="C40" s="690"/>
      <c r="D40" s="690"/>
      <c r="E40" s="691" t="s">
        <v>61</v>
      </c>
      <c r="F40" s="691"/>
      <c r="G40" s="696"/>
      <c r="H40" s="696"/>
      <c r="I40" s="696"/>
      <c r="J40" s="696"/>
      <c r="K40" s="696"/>
      <c r="L40" s="696"/>
      <c r="M40" s="693"/>
      <c r="N40" s="693"/>
      <c r="O40" s="694"/>
      <c r="P40" s="694"/>
      <c r="Q40" s="694"/>
      <c r="R40" s="694"/>
      <c r="S40" s="694"/>
      <c r="T40" s="694"/>
      <c r="U40" s="683"/>
      <c r="V40" s="683"/>
      <c r="W40" s="683"/>
      <c r="X40" s="683"/>
      <c r="Y40" s="683"/>
      <c r="Z40" s="683"/>
      <c r="AA40" s="683"/>
      <c r="AB40" s="683"/>
      <c r="AC40" s="683"/>
      <c r="AD40" s="684"/>
      <c r="AE40" s="684"/>
      <c r="AF40" s="684"/>
      <c r="AG40" s="683"/>
      <c r="AH40" s="683"/>
      <c r="AI40" s="683"/>
      <c r="AJ40" s="683"/>
      <c r="AK40" s="683"/>
      <c r="AL40" s="683"/>
      <c r="AM40" s="683"/>
      <c r="AN40" s="683"/>
      <c r="AO40" s="683"/>
      <c r="AP40" s="683"/>
      <c r="AQ40" s="683"/>
      <c r="AR40" s="683"/>
    </row>
    <row r="41" spans="1:44" ht="35.25" customHeight="1" x14ac:dyDescent="0.2">
      <c r="A41" s="689"/>
      <c r="B41" s="690"/>
      <c r="C41" s="690"/>
      <c r="D41" s="690"/>
      <c r="E41" s="691" t="s">
        <v>12</v>
      </c>
      <c r="F41" s="691"/>
      <c r="G41" s="692" t="s">
        <v>321</v>
      </c>
      <c r="H41" s="692"/>
      <c r="I41" s="692"/>
      <c r="J41" s="692"/>
      <c r="K41" s="692"/>
      <c r="L41" s="692"/>
      <c r="M41" s="693"/>
      <c r="N41" s="693"/>
      <c r="O41" s="694" t="s">
        <v>322</v>
      </c>
      <c r="P41" s="694"/>
      <c r="Q41" s="694"/>
      <c r="R41" s="694"/>
      <c r="S41" s="694"/>
      <c r="T41" s="694"/>
      <c r="U41" s="683" t="s">
        <v>416</v>
      </c>
      <c r="V41" s="683"/>
      <c r="W41" s="683"/>
      <c r="X41" s="683" t="s">
        <v>416</v>
      </c>
      <c r="Y41" s="683"/>
      <c r="Z41" s="683"/>
      <c r="AA41" s="683" t="s">
        <v>416</v>
      </c>
      <c r="AB41" s="683"/>
      <c r="AC41" s="683"/>
      <c r="AD41" s="684" t="s">
        <v>416</v>
      </c>
      <c r="AE41" s="684"/>
      <c r="AF41" s="684"/>
      <c r="AG41" s="683" t="s">
        <v>416</v>
      </c>
      <c r="AH41" s="683"/>
      <c r="AI41" s="683"/>
      <c r="AJ41" s="683"/>
      <c r="AK41" s="683"/>
      <c r="AL41" s="683"/>
      <c r="AM41" s="683"/>
      <c r="AN41" s="683"/>
      <c r="AO41" s="683"/>
      <c r="AP41" s="683"/>
      <c r="AQ41" s="683"/>
      <c r="AR41" s="683"/>
    </row>
    <row r="42" spans="1:44" ht="24.75" customHeight="1" x14ac:dyDescent="0.2">
      <c r="A42" s="689"/>
      <c r="B42" s="690"/>
      <c r="C42" s="690"/>
      <c r="D42" s="690"/>
      <c r="E42" s="691" t="s">
        <v>14</v>
      </c>
      <c r="F42" s="691"/>
      <c r="G42" s="695" t="s">
        <v>208</v>
      </c>
      <c r="H42" s="695"/>
      <c r="I42" s="695"/>
      <c r="J42" s="695"/>
      <c r="K42" s="695"/>
      <c r="L42" s="695"/>
      <c r="M42" s="693"/>
      <c r="N42" s="693"/>
      <c r="O42" s="694"/>
      <c r="P42" s="694"/>
      <c r="Q42" s="694"/>
      <c r="R42" s="694"/>
      <c r="S42" s="694"/>
      <c r="T42" s="694"/>
      <c r="U42" s="683"/>
      <c r="V42" s="683"/>
      <c r="W42" s="683"/>
      <c r="X42" s="683"/>
      <c r="Y42" s="683"/>
      <c r="Z42" s="683"/>
      <c r="AA42" s="683"/>
      <c r="AB42" s="683"/>
      <c r="AC42" s="683"/>
      <c r="AD42" s="684"/>
      <c r="AE42" s="684"/>
      <c r="AF42" s="684"/>
      <c r="AG42" s="683"/>
      <c r="AH42" s="683"/>
      <c r="AI42" s="683"/>
      <c r="AJ42" s="683"/>
      <c r="AK42" s="683"/>
      <c r="AL42" s="683"/>
      <c r="AM42" s="683"/>
      <c r="AN42" s="683"/>
      <c r="AO42" s="683"/>
      <c r="AP42" s="683"/>
      <c r="AQ42" s="683"/>
      <c r="AR42" s="683"/>
    </row>
    <row r="43" spans="1:44" ht="24.75" customHeight="1" x14ac:dyDescent="0.2">
      <c r="A43" s="689"/>
      <c r="B43" s="690"/>
      <c r="C43" s="690"/>
      <c r="D43" s="690"/>
      <c r="E43" s="691" t="s">
        <v>61</v>
      </c>
      <c r="F43" s="691"/>
      <c r="G43" s="696"/>
      <c r="H43" s="696"/>
      <c r="I43" s="696"/>
      <c r="J43" s="696"/>
      <c r="K43" s="696"/>
      <c r="L43" s="696"/>
      <c r="M43" s="693"/>
      <c r="N43" s="693"/>
      <c r="O43" s="694"/>
      <c r="P43" s="694"/>
      <c r="Q43" s="694"/>
      <c r="R43" s="694"/>
      <c r="S43" s="694"/>
      <c r="T43" s="694"/>
      <c r="U43" s="683"/>
      <c r="V43" s="683"/>
      <c r="W43" s="683"/>
      <c r="X43" s="683"/>
      <c r="Y43" s="683"/>
      <c r="Z43" s="683"/>
      <c r="AA43" s="683"/>
      <c r="AB43" s="683"/>
      <c r="AC43" s="683"/>
      <c r="AD43" s="684"/>
      <c r="AE43" s="684"/>
      <c r="AF43" s="684"/>
      <c r="AG43" s="683"/>
      <c r="AH43" s="683"/>
      <c r="AI43" s="683"/>
      <c r="AJ43" s="683"/>
      <c r="AK43" s="683"/>
      <c r="AL43" s="683"/>
      <c r="AM43" s="683"/>
      <c r="AN43" s="683"/>
      <c r="AO43" s="683"/>
      <c r="AP43" s="683"/>
      <c r="AQ43" s="683"/>
      <c r="AR43" s="683"/>
    </row>
    <row r="44" spans="1:44" ht="18" customHeight="1" x14ac:dyDescent="0.2">
      <c r="A44" s="31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20"/>
      <c r="V44" s="320"/>
      <c r="W44" s="320"/>
      <c r="X44" s="320"/>
      <c r="Y44" s="320"/>
      <c r="Z44" s="320"/>
      <c r="AA44" s="320"/>
      <c r="AB44" s="320"/>
      <c r="AC44" s="320"/>
      <c r="AD44" s="504"/>
      <c r="AE44" s="504"/>
      <c r="AF44" s="504"/>
      <c r="AG44" s="320"/>
      <c r="AH44" s="320"/>
      <c r="AI44" s="320"/>
      <c r="AJ44" s="320"/>
      <c r="AK44" s="320"/>
      <c r="AL44" s="320"/>
      <c r="AM44" s="320"/>
      <c r="AN44" s="320"/>
      <c r="AO44" s="320"/>
      <c r="AP44" s="320"/>
      <c r="AQ44" s="320"/>
      <c r="AR44" s="321"/>
    </row>
    <row r="45" spans="1:44" ht="35.25" customHeight="1" x14ac:dyDescent="0.2">
      <c r="A45" s="714" t="s">
        <v>59</v>
      </c>
      <c r="B45" s="690"/>
      <c r="C45" s="690"/>
      <c r="D45" s="690"/>
      <c r="E45" s="691" t="s">
        <v>12</v>
      </c>
      <c r="F45" s="691"/>
      <c r="G45" s="712" t="s">
        <v>449</v>
      </c>
      <c r="H45" s="712"/>
      <c r="I45" s="712"/>
      <c r="J45" s="712"/>
      <c r="K45" s="712"/>
      <c r="L45" s="712"/>
      <c r="M45" s="716"/>
      <c r="N45" s="716"/>
      <c r="O45" s="717" t="s">
        <v>210</v>
      </c>
      <c r="P45" s="717"/>
      <c r="Q45" s="717"/>
      <c r="R45" s="717"/>
      <c r="S45" s="717"/>
      <c r="T45" s="717"/>
      <c r="U45" s="683"/>
      <c r="V45" s="683"/>
      <c r="W45" s="683"/>
      <c r="X45" s="683"/>
      <c r="Y45" s="683"/>
      <c r="Z45" s="683"/>
      <c r="AA45" s="683"/>
      <c r="AB45" s="683"/>
      <c r="AC45" s="683"/>
      <c r="AD45" s="684"/>
      <c r="AE45" s="684"/>
      <c r="AF45" s="684"/>
      <c r="AG45" s="683"/>
      <c r="AH45" s="683"/>
      <c r="AI45" s="683"/>
      <c r="AJ45" s="683"/>
      <c r="AK45" s="683"/>
      <c r="AL45" s="683"/>
      <c r="AM45" s="683"/>
      <c r="AN45" s="683"/>
      <c r="AO45" s="683"/>
      <c r="AP45" s="683"/>
      <c r="AQ45" s="683"/>
      <c r="AR45" s="683"/>
    </row>
    <row r="46" spans="1:44" ht="24.75" customHeight="1" x14ac:dyDescent="0.2">
      <c r="A46" s="714"/>
      <c r="B46" s="690"/>
      <c r="C46" s="690"/>
      <c r="D46" s="690"/>
      <c r="E46" s="691" t="s">
        <v>14</v>
      </c>
      <c r="F46" s="691"/>
      <c r="G46" s="713" t="s">
        <v>208</v>
      </c>
      <c r="H46" s="713"/>
      <c r="I46" s="713"/>
      <c r="J46" s="713"/>
      <c r="K46" s="713"/>
      <c r="L46" s="713"/>
      <c r="M46" s="716"/>
      <c r="N46" s="716"/>
      <c r="O46" s="717"/>
      <c r="P46" s="717"/>
      <c r="Q46" s="717"/>
      <c r="R46" s="717"/>
      <c r="S46" s="717"/>
      <c r="T46" s="717"/>
      <c r="U46" s="683"/>
      <c r="V46" s="683"/>
      <c r="W46" s="683"/>
      <c r="X46" s="683"/>
      <c r="Y46" s="683"/>
      <c r="Z46" s="683"/>
      <c r="AA46" s="683"/>
      <c r="AB46" s="683"/>
      <c r="AC46" s="683"/>
      <c r="AD46" s="684"/>
      <c r="AE46" s="684"/>
      <c r="AF46" s="684"/>
      <c r="AG46" s="683"/>
      <c r="AH46" s="683"/>
      <c r="AI46" s="683"/>
      <c r="AJ46" s="683"/>
      <c r="AK46" s="683"/>
      <c r="AL46" s="683"/>
      <c r="AM46" s="683"/>
      <c r="AN46" s="683"/>
      <c r="AO46" s="683"/>
      <c r="AP46" s="683"/>
      <c r="AQ46" s="683"/>
      <c r="AR46" s="683"/>
    </row>
    <row r="47" spans="1:44" ht="24.75" customHeight="1" x14ac:dyDescent="0.2">
      <c r="A47" s="714"/>
      <c r="B47" s="690"/>
      <c r="C47" s="690"/>
      <c r="D47" s="690"/>
      <c r="E47" s="691" t="s">
        <v>61</v>
      </c>
      <c r="F47" s="691"/>
      <c r="G47" s="713"/>
      <c r="H47" s="713"/>
      <c r="I47" s="713"/>
      <c r="J47" s="713"/>
      <c r="K47" s="713"/>
      <c r="L47" s="713"/>
      <c r="M47" s="716"/>
      <c r="N47" s="716"/>
      <c r="O47" s="717"/>
      <c r="P47" s="717"/>
      <c r="Q47" s="717"/>
      <c r="R47" s="717"/>
      <c r="S47" s="717"/>
      <c r="T47" s="717"/>
      <c r="U47" s="683"/>
      <c r="V47" s="683"/>
      <c r="W47" s="683"/>
      <c r="X47" s="683"/>
      <c r="Y47" s="683"/>
      <c r="Z47" s="683"/>
      <c r="AA47" s="683"/>
      <c r="AB47" s="683"/>
      <c r="AC47" s="683"/>
      <c r="AD47" s="684"/>
      <c r="AE47" s="684"/>
      <c r="AF47" s="684"/>
      <c r="AG47" s="683"/>
      <c r="AH47" s="683"/>
      <c r="AI47" s="683"/>
      <c r="AJ47" s="683"/>
      <c r="AK47" s="683"/>
      <c r="AL47" s="683"/>
      <c r="AM47" s="683"/>
      <c r="AN47" s="683"/>
      <c r="AO47" s="683"/>
      <c r="AP47" s="683"/>
      <c r="AQ47" s="683"/>
      <c r="AR47" s="683"/>
    </row>
    <row r="48" spans="1:44" ht="24.95" customHeight="1" x14ac:dyDescent="0.2">
      <c r="A48" s="714"/>
      <c r="B48" s="690"/>
      <c r="C48" s="690"/>
      <c r="D48" s="690"/>
      <c r="E48" s="691" t="s">
        <v>60</v>
      </c>
      <c r="F48" s="691"/>
      <c r="G48" s="713" t="s">
        <v>209</v>
      </c>
      <c r="H48" s="713"/>
      <c r="I48" s="713"/>
      <c r="J48" s="713"/>
      <c r="K48" s="713"/>
      <c r="L48" s="713"/>
      <c r="M48" s="716"/>
      <c r="N48" s="716"/>
      <c r="O48" s="717"/>
      <c r="P48" s="717"/>
      <c r="Q48" s="717"/>
      <c r="R48" s="717"/>
      <c r="S48" s="717"/>
      <c r="T48" s="717"/>
      <c r="U48" s="683"/>
      <c r="V48" s="683"/>
      <c r="W48" s="683"/>
      <c r="X48" s="683"/>
      <c r="Y48" s="683"/>
      <c r="Z48" s="683"/>
      <c r="AA48" s="683"/>
      <c r="AB48" s="683"/>
      <c r="AC48" s="683"/>
      <c r="AD48" s="684"/>
      <c r="AE48" s="684"/>
      <c r="AF48" s="684"/>
      <c r="AG48" s="683"/>
      <c r="AH48" s="683"/>
      <c r="AI48" s="683"/>
      <c r="AJ48" s="683"/>
      <c r="AK48" s="683"/>
      <c r="AL48" s="683"/>
      <c r="AM48" s="683"/>
      <c r="AN48" s="683"/>
      <c r="AO48" s="683"/>
      <c r="AP48" s="683"/>
      <c r="AQ48" s="683"/>
      <c r="AR48" s="683"/>
    </row>
    <row r="49" spans="1:44" ht="35.25" customHeight="1" x14ac:dyDescent="0.2">
      <c r="A49" s="714"/>
      <c r="B49" s="690"/>
      <c r="C49" s="690"/>
      <c r="D49" s="690"/>
      <c r="E49" s="691" t="s">
        <v>12</v>
      </c>
      <c r="F49" s="691"/>
      <c r="G49" s="712" t="s">
        <v>449</v>
      </c>
      <c r="H49" s="712"/>
      <c r="I49" s="712"/>
      <c r="J49" s="712"/>
      <c r="K49" s="712"/>
      <c r="L49" s="712"/>
      <c r="M49" s="716"/>
      <c r="N49" s="716"/>
      <c r="O49" s="717" t="s">
        <v>214</v>
      </c>
      <c r="P49" s="717"/>
      <c r="Q49" s="717"/>
      <c r="R49" s="717"/>
      <c r="S49" s="717"/>
      <c r="T49" s="717"/>
      <c r="U49" s="683"/>
      <c r="V49" s="683"/>
      <c r="W49" s="683"/>
      <c r="X49" s="683"/>
      <c r="Y49" s="683"/>
      <c r="Z49" s="683"/>
      <c r="AA49" s="683"/>
      <c r="AB49" s="683"/>
      <c r="AC49" s="683"/>
      <c r="AD49" s="684"/>
      <c r="AE49" s="684"/>
      <c r="AF49" s="684"/>
      <c r="AG49" s="683"/>
      <c r="AH49" s="683"/>
      <c r="AI49" s="683"/>
      <c r="AJ49" s="683"/>
      <c r="AK49" s="683"/>
      <c r="AL49" s="683"/>
      <c r="AM49" s="683"/>
      <c r="AN49" s="683"/>
      <c r="AO49" s="683"/>
      <c r="AP49" s="683"/>
      <c r="AQ49" s="683"/>
      <c r="AR49" s="683"/>
    </row>
    <row r="50" spans="1:44" ht="24.75" customHeight="1" x14ac:dyDescent="0.2">
      <c r="A50" s="714"/>
      <c r="B50" s="690"/>
      <c r="C50" s="690"/>
      <c r="D50" s="690"/>
      <c r="E50" s="691" t="s">
        <v>14</v>
      </c>
      <c r="F50" s="691"/>
      <c r="G50" s="713" t="s">
        <v>208</v>
      </c>
      <c r="H50" s="713"/>
      <c r="I50" s="713"/>
      <c r="J50" s="713"/>
      <c r="K50" s="713"/>
      <c r="L50" s="713"/>
      <c r="M50" s="716"/>
      <c r="N50" s="716"/>
      <c r="O50" s="717"/>
      <c r="P50" s="717"/>
      <c r="Q50" s="717"/>
      <c r="R50" s="717"/>
      <c r="S50" s="717"/>
      <c r="T50" s="717"/>
      <c r="U50" s="683"/>
      <c r="V50" s="683"/>
      <c r="W50" s="683"/>
      <c r="X50" s="683"/>
      <c r="Y50" s="683"/>
      <c r="Z50" s="683"/>
      <c r="AA50" s="683"/>
      <c r="AB50" s="683"/>
      <c r="AC50" s="683"/>
      <c r="AD50" s="684"/>
      <c r="AE50" s="684"/>
      <c r="AF50" s="684"/>
      <c r="AG50" s="683"/>
      <c r="AH50" s="683"/>
      <c r="AI50" s="683"/>
      <c r="AJ50" s="683"/>
      <c r="AK50" s="683"/>
      <c r="AL50" s="683"/>
      <c r="AM50" s="683"/>
      <c r="AN50" s="683"/>
      <c r="AO50" s="683"/>
      <c r="AP50" s="683"/>
      <c r="AQ50" s="683"/>
      <c r="AR50" s="683"/>
    </row>
    <row r="51" spans="1:44" ht="24.75" customHeight="1" x14ac:dyDescent="0.2">
      <c r="A51" s="714"/>
      <c r="B51" s="690"/>
      <c r="C51" s="690"/>
      <c r="D51" s="690"/>
      <c r="E51" s="691" t="s">
        <v>61</v>
      </c>
      <c r="F51" s="691"/>
      <c r="G51" s="713"/>
      <c r="H51" s="713"/>
      <c r="I51" s="713"/>
      <c r="J51" s="713"/>
      <c r="K51" s="713"/>
      <c r="L51" s="713"/>
      <c r="M51" s="716"/>
      <c r="N51" s="716"/>
      <c r="O51" s="717"/>
      <c r="P51" s="717"/>
      <c r="Q51" s="717"/>
      <c r="R51" s="717"/>
      <c r="S51" s="717"/>
      <c r="T51" s="717"/>
      <c r="U51" s="683"/>
      <c r="V51" s="683"/>
      <c r="W51" s="683"/>
      <c r="X51" s="683"/>
      <c r="Y51" s="683"/>
      <c r="Z51" s="683"/>
      <c r="AA51" s="683"/>
      <c r="AB51" s="683"/>
      <c r="AC51" s="683"/>
      <c r="AD51" s="684"/>
      <c r="AE51" s="684"/>
      <c r="AF51" s="684"/>
      <c r="AG51" s="683"/>
      <c r="AH51" s="683"/>
      <c r="AI51" s="683"/>
      <c r="AJ51" s="683"/>
      <c r="AK51" s="683"/>
      <c r="AL51" s="683"/>
      <c r="AM51" s="683"/>
      <c r="AN51" s="683"/>
      <c r="AO51" s="683"/>
      <c r="AP51" s="683"/>
      <c r="AQ51" s="683"/>
      <c r="AR51" s="683"/>
    </row>
    <row r="52" spans="1:44" ht="24.95" customHeight="1" x14ac:dyDescent="0.2">
      <c r="A52" s="714"/>
      <c r="B52" s="690"/>
      <c r="C52" s="690"/>
      <c r="D52" s="690"/>
      <c r="E52" s="691" t="s">
        <v>60</v>
      </c>
      <c r="F52" s="691"/>
      <c r="G52" s="713" t="s">
        <v>211</v>
      </c>
      <c r="H52" s="713"/>
      <c r="I52" s="713"/>
      <c r="J52" s="713"/>
      <c r="K52" s="713"/>
      <c r="L52" s="713"/>
      <c r="M52" s="716"/>
      <c r="N52" s="716"/>
      <c r="O52" s="717"/>
      <c r="P52" s="717"/>
      <c r="Q52" s="717"/>
      <c r="R52" s="717"/>
      <c r="S52" s="717"/>
      <c r="T52" s="717"/>
      <c r="U52" s="683"/>
      <c r="V52" s="683"/>
      <c r="W52" s="683"/>
      <c r="X52" s="683"/>
      <c r="Y52" s="683"/>
      <c r="Z52" s="683"/>
      <c r="AA52" s="683"/>
      <c r="AB52" s="683"/>
      <c r="AC52" s="683"/>
      <c r="AD52" s="684"/>
      <c r="AE52" s="684"/>
      <c r="AF52" s="684"/>
      <c r="AG52" s="683"/>
      <c r="AH52" s="683"/>
      <c r="AI52" s="683"/>
      <c r="AJ52" s="683"/>
      <c r="AK52" s="683"/>
      <c r="AL52" s="683"/>
      <c r="AM52" s="683"/>
      <c r="AN52" s="683"/>
      <c r="AO52" s="683"/>
      <c r="AP52" s="683"/>
      <c r="AQ52" s="683"/>
      <c r="AR52" s="683"/>
    </row>
    <row r="53" spans="1:44" ht="35.25" customHeight="1" x14ac:dyDescent="0.2">
      <c r="A53" s="714"/>
      <c r="B53" s="690"/>
      <c r="C53" s="690"/>
      <c r="D53" s="690"/>
      <c r="E53" s="691" t="s">
        <v>12</v>
      </c>
      <c r="F53" s="691"/>
      <c r="G53" s="712" t="s">
        <v>449</v>
      </c>
      <c r="H53" s="712"/>
      <c r="I53" s="712"/>
      <c r="J53" s="712"/>
      <c r="K53" s="712"/>
      <c r="L53" s="712"/>
      <c r="M53" s="716"/>
      <c r="N53" s="716"/>
      <c r="O53" s="717" t="s">
        <v>215</v>
      </c>
      <c r="P53" s="717"/>
      <c r="Q53" s="717"/>
      <c r="R53" s="717"/>
      <c r="S53" s="717"/>
      <c r="T53" s="717"/>
      <c r="U53" s="683"/>
      <c r="V53" s="683"/>
      <c r="W53" s="683"/>
      <c r="X53" s="683"/>
      <c r="Y53" s="683"/>
      <c r="Z53" s="683"/>
      <c r="AA53" s="683"/>
      <c r="AB53" s="683"/>
      <c r="AC53" s="683"/>
      <c r="AD53" s="684"/>
      <c r="AE53" s="684"/>
      <c r="AF53" s="684"/>
      <c r="AG53" s="683"/>
      <c r="AH53" s="683"/>
      <c r="AI53" s="683"/>
      <c r="AJ53" s="683"/>
      <c r="AK53" s="683"/>
      <c r="AL53" s="683"/>
      <c r="AM53" s="683"/>
      <c r="AN53" s="683"/>
      <c r="AO53" s="683"/>
      <c r="AP53" s="683"/>
      <c r="AQ53" s="683"/>
      <c r="AR53" s="683"/>
    </row>
    <row r="54" spans="1:44" ht="24.75" customHeight="1" x14ac:dyDescent="0.2">
      <c r="A54" s="714"/>
      <c r="B54" s="690"/>
      <c r="C54" s="690"/>
      <c r="D54" s="690"/>
      <c r="E54" s="691" t="s">
        <v>14</v>
      </c>
      <c r="F54" s="691"/>
      <c r="G54" s="713" t="s">
        <v>208</v>
      </c>
      <c r="H54" s="713"/>
      <c r="I54" s="713"/>
      <c r="J54" s="713"/>
      <c r="K54" s="713"/>
      <c r="L54" s="713"/>
      <c r="M54" s="716"/>
      <c r="N54" s="716"/>
      <c r="O54" s="717"/>
      <c r="P54" s="717"/>
      <c r="Q54" s="717"/>
      <c r="R54" s="717"/>
      <c r="S54" s="717"/>
      <c r="T54" s="717"/>
      <c r="U54" s="683"/>
      <c r="V54" s="683"/>
      <c r="W54" s="683"/>
      <c r="X54" s="683"/>
      <c r="Y54" s="683"/>
      <c r="Z54" s="683"/>
      <c r="AA54" s="683"/>
      <c r="AB54" s="683"/>
      <c r="AC54" s="683"/>
      <c r="AD54" s="684"/>
      <c r="AE54" s="684"/>
      <c r="AF54" s="684"/>
      <c r="AG54" s="683"/>
      <c r="AH54" s="683"/>
      <c r="AI54" s="683"/>
      <c r="AJ54" s="683"/>
      <c r="AK54" s="683"/>
      <c r="AL54" s="683"/>
      <c r="AM54" s="683"/>
      <c r="AN54" s="683"/>
      <c r="AO54" s="683"/>
      <c r="AP54" s="683"/>
      <c r="AQ54" s="683"/>
      <c r="AR54" s="683"/>
    </row>
    <row r="55" spans="1:44" ht="24.75" customHeight="1" x14ac:dyDescent="0.2">
      <c r="A55" s="714"/>
      <c r="B55" s="690"/>
      <c r="C55" s="690"/>
      <c r="D55" s="690"/>
      <c r="E55" s="691" t="s">
        <v>61</v>
      </c>
      <c r="F55" s="691"/>
      <c r="G55" s="713"/>
      <c r="H55" s="713"/>
      <c r="I55" s="713"/>
      <c r="J55" s="713"/>
      <c r="K55" s="713"/>
      <c r="L55" s="713"/>
      <c r="M55" s="716"/>
      <c r="N55" s="716"/>
      <c r="O55" s="717"/>
      <c r="P55" s="717"/>
      <c r="Q55" s="717"/>
      <c r="R55" s="717"/>
      <c r="S55" s="717"/>
      <c r="T55" s="717"/>
      <c r="U55" s="683"/>
      <c r="V55" s="683"/>
      <c r="W55" s="683"/>
      <c r="X55" s="683"/>
      <c r="Y55" s="683"/>
      <c r="Z55" s="683"/>
      <c r="AA55" s="683"/>
      <c r="AB55" s="683"/>
      <c r="AC55" s="683"/>
      <c r="AD55" s="684"/>
      <c r="AE55" s="684"/>
      <c r="AF55" s="684"/>
      <c r="AG55" s="683"/>
      <c r="AH55" s="683"/>
      <c r="AI55" s="683"/>
      <c r="AJ55" s="683"/>
      <c r="AK55" s="683"/>
      <c r="AL55" s="683"/>
      <c r="AM55" s="683"/>
      <c r="AN55" s="683"/>
      <c r="AO55" s="683"/>
      <c r="AP55" s="683"/>
      <c r="AQ55" s="683"/>
      <c r="AR55" s="683"/>
    </row>
    <row r="56" spans="1:44" ht="24.95" customHeight="1" x14ac:dyDescent="0.2">
      <c r="A56" s="714"/>
      <c r="B56" s="690"/>
      <c r="C56" s="690"/>
      <c r="D56" s="690"/>
      <c r="E56" s="691" t="s">
        <v>60</v>
      </c>
      <c r="F56" s="691"/>
      <c r="G56" s="713" t="s">
        <v>212</v>
      </c>
      <c r="H56" s="713"/>
      <c r="I56" s="713"/>
      <c r="J56" s="713"/>
      <c r="K56" s="713"/>
      <c r="L56" s="713"/>
      <c r="M56" s="716"/>
      <c r="N56" s="716"/>
      <c r="O56" s="717"/>
      <c r="P56" s="717"/>
      <c r="Q56" s="717"/>
      <c r="R56" s="717"/>
      <c r="S56" s="717"/>
      <c r="T56" s="717"/>
      <c r="U56" s="683"/>
      <c r="V56" s="683"/>
      <c r="W56" s="683"/>
      <c r="X56" s="683"/>
      <c r="Y56" s="683"/>
      <c r="Z56" s="683"/>
      <c r="AA56" s="683"/>
      <c r="AB56" s="683"/>
      <c r="AC56" s="683"/>
      <c r="AD56" s="684"/>
      <c r="AE56" s="684"/>
      <c r="AF56" s="684"/>
      <c r="AG56" s="683"/>
      <c r="AH56" s="683"/>
      <c r="AI56" s="683"/>
      <c r="AJ56" s="683"/>
      <c r="AK56" s="683"/>
      <c r="AL56" s="683"/>
      <c r="AM56" s="683"/>
      <c r="AN56" s="683"/>
      <c r="AO56" s="683"/>
      <c r="AP56" s="683"/>
      <c r="AQ56" s="683"/>
      <c r="AR56" s="683"/>
    </row>
    <row r="57" spans="1:44" ht="18" customHeight="1" x14ac:dyDescent="0.2">
      <c r="A57" s="318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20"/>
      <c r="V57" s="320"/>
      <c r="W57" s="320"/>
      <c r="X57" s="320"/>
      <c r="Y57" s="320"/>
      <c r="Z57" s="320"/>
      <c r="AA57" s="320"/>
      <c r="AB57" s="320"/>
      <c r="AC57" s="320"/>
      <c r="AD57" s="504"/>
      <c r="AE57" s="504"/>
      <c r="AF57" s="504"/>
      <c r="AG57" s="320"/>
      <c r="AH57" s="320"/>
      <c r="AI57" s="320"/>
      <c r="AJ57" s="320"/>
      <c r="AK57" s="320"/>
      <c r="AL57" s="320"/>
      <c r="AM57" s="320"/>
      <c r="AN57" s="320"/>
      <c r="AO57" s="320"/>
      <c r="AP57" s="320"/>
      <c r="AQ57" s="320"/>
      <c r="AR57" s="321"/>
    </row>
    <row r="58" spans="1:44" ht="99" customHeight="1" x14ac:dyDescent="0.2">
      <c r="A58" s="355" t="s">
        <v>42</v>
      </c>
      <c r="B58" s="690"/>
      <c r="C58" s="690"/>
      <c r="D58" s="690"/>
      <c r="E58" s="772" t="s">
        <v>57</v>
      </c>
      <c r="F58" s="772"/>
      <c r="G58" s="772"/>
      <c r="H58" s="772"/>
      <c r="I58" s="772"/>
      <c r="J58" s="772"/>
      <c r="K58" s="772"/>
      <c r="L58" s="772"/>
      <c r="M58" s="716"/>
      <c r="N58" s="716"/>
      <c r="O58" s="717" t="s">
        <v>394</v>
      </c>
      <c r="P58" s="717"/>
      <c r="Q58" s="717"/>
      <c r="R58" s="717"/>
      <c r="S58" s="717"/>
      <c r="T58" s="717"/>
      <c r="U58" s="683"/>
      <c r="V58" s="683"/>
      <c r="W58" s="683"/>
      <c r="X58" s="683"/>
      <c r="Y58" s="683"/>
      <c r="Z58" s="683"/>
      <c r="AA58" s="683"/>
      <c r="AB58" s="683"/>
      <c r="AC58" s="683"/>
      <c r="AD58" s="684"/>
      <c r="AE58" s="684"/>
      <c r="AF58" s="684"/>
      <c r="AG58" s="755"/>
      <c r="AH58" s="755"/>
      <c r="AI58" s="755"/>
      <c r="AJ58" s="755"/>
      <c r="AK58" s="755"/>
      <c r="AL58" s="755"/>
      <c r="AM58" s="755"/>
      <c r="AN58" s="755"/>
      <c r="AO58" s="755"/>
      <c r="AP58" s="755"/>
      <c r="AQ58" s="755"/>
      <c r="AR58" s="755"/>
    </row>
    <row r="59" spans="1:44" ht="18" customHeight="1" x14ac:dyDescent="0.2">
      <c r="A59" s="31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20"/>
      <c r="V59" s="320"/>
      <c r="W59" s="320"/>
      <c r="X59" s="320"/>
      <c r="Y59" s="320"/>
      <c r="Z59" s="320"/>
      <c r="AA59" s="320"/>
      <c r="AB59" s="320"/>
      <c r="AC59" s="320"/>
      <c r="AD59" s="504"/>
      <c r="AE59" s="504"/>
      <c r="AF59" s="504"/>
      <c r="AG59" s="320"/>
      <c r="AH59" s="320"/>
      <c r="AI59" s="320"/>
      <c r="AJ59" s="320"/>
      <c r="AK59" s="320"/>
      <c r="AL59" s="320"/>
      <c r="AM59" s="320"/>
      <c r="AN59" s="320"/>
      <c r="AO59" s="320"/>
      <c r="AP59" s="320"/>
      <c r="AQ59" s="320"/>
      <c r="AR59" s="321"/>
    </row>
    <row r="60" spans="1:44" ht="54.95" customHeight="1" x14ac:dyDescent="0.2">
      <c r="A60" s="753" t="s">
        <v>19</v>
      </c>
      <c r="B60" s="706"/>
      <c r="C60" s="706"/>
      <c r="D60" s="706"/>
      <c r="E60" s="756" t="s">
        <v>62</v>
      </c>
      <c r="F60" s="756"/>
      <c r="G60" s="756"/>
      <c r="H60" s="756"/>
      <c r="I60" s="756"/>
      <c r="J60" s="756"/>
      <c r="K60" s="756"/>
      <c r="L60" s="756"/>
      <c r="M60" s="757"/>
      <c r="N60" s="757"/>
      <c r="O60" s="709" t="s">
        <v>374</v>
      </c>
      <c r="P60" s="709"/>
      <c r="Q60" s="709"/>
      <c r="R60" s="709"/>
      <c r="S60" s="709"/>
      <c r="T60" s="709"/>
      <c r="U60" s="754" t="s">
        <v>453</v>
      </c>
      <c r="V60" s="754"/>
      <c r="W60" s="754"/>
      <c r="X60" s="754" t="s">
        <v>453</v>
      </c>
      <c r="Y60" s="754"/>
      <c r="Z60" s="754"/>
      <c r="AA60" s="754" t="s">
        <v>453</v>
      </c>
      <c r="AB60" s="754"/>
      <c r="AC60" s="754"/>
      <c r="AD60" s="758" t="s">
        <v>453</v>
      </c>
      <c r="AE60" s="758"/>
      <c r="AF60" s="758"/>
      <c r="AG60" s="754" t="s">
        <v>453</v>
      </c>
      <c r="AH60" s="754"/>
      <c r="AI60" s="754"/>
      <c r="AJ60" s="755"/>
      <c r="AK60" s="755"/>
      <c r="AL60" s="755"/>
      <c r="AM60" s="755"/>
      <c r="AN60" s="755"/>
      <c r="AO60" s="755"/>
      <c r="AP60" s="755"/>
      <c r="AQ60" s="755"/>
      <c r="AR60" s="755"/>
    </row>
    <row r="61" spans="1:44" ht="54.95" customHeight="1" x14ac:dyDescent="0.2">
      <c r="A61" s="753"/>
      <c r="B61" s="706"/>
      <c r="C61" s="706"/>
      <c r="D61" s="706"/>
      <c r="E61" s="756" t="s">
        <v>63</v>
      </c>
      <c r="F61" s="756"/>
      <c r="G61" s="756"/>
      <c r="H61" s="756"/>
      <c r="I61" s="756"/>
      <c r="J61" s="756"/>
      <c r="K61" s="756"/>
      <c r="L61" s="756"/>
      <c r="M61" s="757"/>
      <c r="N61" s="757"/>
      <c r="O61" s="709" t="s">
        <v>375</v>
      </c>
      <c r="P61" s="709"/>
      <c r="Q61" s="709"/>
      <c r="R61" s="709"/>
      <c r="S61" s="709"/>
      <c r="T61" s="709"/>
      <c r="U61" s="754" t="s">
        <v>453</v>
      </c>
      <c r="V61" s="754"/>
      <c r="W61" s="754"/>
      <c r="X61" s="754" t="s">
        <v>453</v>
      </c>
      <c r="Y61" s="754"/>
      <c r="Z61" s="754"/>
      <c r="AA61" s="754" t="s">
        <v>453</v>
      </c>
      <c r="AB61" s="754"/>
      <c r="AC61" s="754"/>
      <c r="AD61" s="758" t="s">
        <v>453</v>
      </c>
      <c r="AE61" s="758"/>
      <c r="AF61" s="758"/>
      <c r="AG61" s="754" t="s">
        <v>453</v>
      </c>
      <c r="AH61" s="754"/>
      <c r="AI61" s="754"/>
      <c r="AJ61" s="755"/>
      <c r="AK61" s="755"/>
      <c r="AL61" s="755"/>
      <c r="AM61" s="755"/>
      <c r="AN61" s="755"/>
      <c r="AO61" s="755"/>
      <c r="AP61" s="755"/>
      <c r="AQ61" s="755"/>
      <c r="AR61" s="755"/>
    </row>
    <row r="62" spans="1:44" ht="14.25" x14ac:dyDescent="0.2">
      <c r="A62" s="141"/>
      <c r="B62" s="141"/>
      <c r="C62" s="141"/>
      <c r="D62" s="141"/>
      <c r="E62" s="141"/>
      <c r="F62" s="28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36"/>
      <c r="AD62" s="505"/>
      <c r="AE62" s="505"/>
      <c r="AF62" s="505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</row>
    <row r="63" spans="1:44" ht="14.25" x14ac:dyDescent="0.2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36"/>
      <c r="AD63" s="505"/>
      <c r="AE63" s="505"/>
      <c r="AF63" s="505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</row>
    <row r="64" spans="1:44" ht="14.25" x14ac:dyDescent="0.2">
      <c r="A64" s="141"/>
      <c r="B64" s="141"/>
      <c r="C64" s="141"/>
      <c r="D64" s="141"/>
      <c r="E64" s="141"/>
      <c r="F64" s="28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36"/>
      <c r="AD64" s="505"/>
      <c r="AE64" s="505"/>
      <c r="AF64" s="505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</row>
    <row r="65" spans="1:44" ht="14.25" x14ac:dyDescent="0.2">
      <c r="A65" s="141"/>
      <c r="B65" s="141"/>
      <c r="C65" s="141"/>
      <c r="D65" s="141"/>
      <c r="E65" s="141"/>
      <c r="F65" s="28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36"/>
      <c r="AD65" s="505"/>
      <c r="AE65" s="505"/>
      <c r="AF65" s="505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</row>
    <row r="66" spans="1:44" ht="14.25" x14ac:dyDescent="0.2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36"/>
      <c r="AD66" s="505"/>
      <c r="AE66" s="505"/>
      <c r="AF66" s="505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</row>
  </sheetData>
  <mergeCells count="321">
    <mergeCell ref="B58:D58"/>
    <mergeCell ref="U58:W58"/>
    <mergeCell ref="X58:Z58"/>
    <mergeCell ref="B12:D17"/>
    <mergeCell ref="AD60:AF60"/>
    <mergeCell ref="U60:W60"/>
    <mergeCell ref="AG35:AI36"/>
    <mergeCell ref="AJ35:AL36"/>
    <mergeCell ref="AM35:AO36"/>
    <mergeCell ref="E13:F13"/>
    <mergeCell ref="E16:F16"/>
    <mergeCell ref="G16:L16"/>
    <mergeCell ref="G17:L17"/>
    <mergeCell ref="O12:T17"/>
    <mergeCell ref="M12:N17"/>
    <mergeCell ref="E12:F12"/>
    <mergeCell ref="U35:W36"/>
    <mergeCell ref="X35:Z36"/>
    <mergeCell ref="AA35:AC36"/>
    <mergeCell ref="AA58:AC58"/>
    <mergeCell ref="E58:L58"/>
    <mergeCell ref="M58:N58"/>
    <mergeCell ref="O58:T58"/>
    <mergeCell ref="AA23:AC24"/>
    <mergeCell ref="AP35:AR36"/>
    <mergeCell ref="AD45:AF48"/>
    <mergeCell ref="AG45:AI48"/>
    <mergeCell ref="AJ45:AL48"/>
    <mergeCell ref="AJ58:AL58"/>
    <mergeCell ref="AM58:AO58"/>
    <mergeCell ref="AP45:AR48"/>
    <mergeCell ref="AJ49:AL52"/>
    <mergeCell ref="AM49:AO52"/>
    <mergeCell ref="AP49:AR52"/>
    <mergeCell ref="AM53:AO56"/>
    <mergeCell ref="AP53:AR56"/>
    <mergeCell ref="AJ53:AL56"/>
    <mergeCell ref="AD38:AF40"/>
    <mergeCell ref="AP58:AR58"/>
    <mergeCell ref="AG58:AI58"/>
    <mergeCell ref="AD58:AF58"/>
    <mergeCell ref="AM45:AO48"/>
    <mergeCell ref="AG49:AI52"/>
    <mergeCell ref="AG53:AI56"/>
    <mergeCell ref="AM38:AO40"/>
    <mergeCell ref="AP38:AR40"/>
    <mergeCell ref="AM41:AO43"/>
    <mergeCell ref="AP41:AR43"/>
    <mergeCell ref="A60:A61"/>
    <mergeCell ref="B60:D60"/>
    <mergeCell ref="B61:D61"/>
    <mergeCell ref="X60:Z60"/>
    <mergeCell ref="AA60:AC60"/>
    <mergeCell ref="AG60:AI60"/>
    <mergeCell ref="AJ60:AL60"/>
    <mergeCell ref="AM60:AO60"/>
    <mergeCell ref="AP60:AR60"/>
    <mergeCell ref="U61:W61"/>
    <mergeCell ref="X61:Z61"/>
    <mergeCell ref="AJ61:AL61"/>
    <mergeCell ref="AM61:AO61"/>
    <mergeCell ref="AP61:AR61"/>
    <mergeCell ref="E60:L60"/>
    <mergeCell ref="M60:N60"/>
    <mergeCell ref="O60:T60"/>
    <mergeCell ref="O61:T61"/>
    <mergeCell ref="E61:L61"/>
    <mergeCell ref="M61:N61"/>
    <mergeCell ref="AA61:AC61"/>
    <mergeCell ref="AD61:AF61"/>
    <mergeCell ref="AG61:AI61"/>
    <mergeCell ref="M53:N56"/>
    <mergeCell ref="O53:T56"/>
    <mergeCell ref="E55:F55"/>
    <mergeCell ref="E51:F51"/>
    <mergeCell ref="G51:L51"/>
    <mergeCell ref="AA53:AC56"/>
    <mergeCell ref="AD53:AF56"/>
    <mergeCell ref="E52:F52"/>
    <mergeCell ref="X53:Z56"/>
    <mergeCell ref="E56:F56"/>
    <mergeCell ref="G55:L55"/>
    <mergeCell ref="U53:W56"/>
    <mergeCell ref="G56:L56"/>
    <mergeCell ref="U12:W17"/>
    <mergeCell ref="E35:F35"/>
    <mergeCell ref="G35:L35"/>
    <mergeCell ref="M35:N36"/>
    <mergeCell ref="O35:T36"/>
    <mergeCell ref="G52:L52"/>
    <mergeCell ref="O49:T52"/>
    <mergeCell ref="U49:W52"/>
    <mergeCell ref="G50:L50"/>
    <mergeCell ref="E48:F48"/>
    <mergeCell ref="M21:N22"/>
    <mergeCell ref="U21:W22"/>
    <mergeCell ref="M49:N52"/>
    <mergeCell ref="O19:T20"/>
    <mergeCell ref="U19:W20"/>
    <mergeCell ref="G22:L22"/>
    <mergeCell ref="U11:AR11"/>
    <mergeCell ref="A6:F6"/>
    <mergeCell ref="G6:O6"/>
    <mergeCell ref="P6:U6"/>
    <mergeCell ref="V6:AD6"/>
    <mergeCell ref="AE6:AJ6"/>
    <mergeCell ref="AE3:AJ4"/>
    <mergeCell ref="AK3:AR4"/>
    <mergeCell ref="AJ10:AL10"/>
    <mergeCell ref="P3:U4"/>
    <mergeCell ref="V3:AD4"/>
    <mergeCell ref="B11:D11"/>
    <mergeCell ref="E11:L11"/>
    <mergeCell ref="M11:N11"/>
    <mergeCell ref="O11:T11"/>
    <mergeCell ref="A3:F4"/>
    <mergeCell ref="AJ21:AL22"/>
    <mergeCell ref="AP21:AR22"/>
    <mergeCell ref="A12:A17"/>
    <mergeCell ref="AJ23:AL24"/>
    <mergeCell ref="AM23:AO24"/>
    <mergeCell ref="AP23:AR24"/>
    <mergeCell ref="AD19:AF20"/>
    <mergeCell ref="AM19:AO20"/>
    <mergeCell ref="AP19:AR20"/>
    <mergeCell ref="AA21:AC22"/>
    <mergeCell ref="AM21:AO22"/>
    <mergeCell ref="G13:L13"/>
    <mergeCell ref="G14:L14"/>
    <mergeCell ref="G15:L15"/>
    <mergeCell ref="AA12:AC17"/>
    <mergeCell ref="AD12:AF17"/>
    <mergeCell ref="AP12:AR17"/>
    <mergeCell ref="AJ12:AL17"/>
    <mergeCell ref="X12:Z17"/>
    <mergeCell ref="AG12:AI17"/>
    <mergeCell ref="G12:L12"/>
    <mergeCell ref="AM12:AO17"/>
    <mergeCell ref="AD23:AF24"/>
    <mergeCell ref="AG23:AI24"/>
    <mergeCell ref="A1:AR1"/>
    <mergeCell ref="U9:W9"/>
    <mergeCell ref="X9:Z9"/>
    <mergeCell ref="AA9:AC9"/>
    <mergeCell ref="AD9:AF9"/>
    <mergeCell ref="AG9:AI9"/>
    <mergeCell ref="AJ9:AL9"/>
    <mergeCell ref="AM9:AO9"/>
    <mergeCell ref="AM10:AO10"/>
    <mergeCell ref="AP10:AR10"/>
    <mergeCell ref="U10:W10"/>
    <mergeCell ref="X10:Z10"/>
    <mergeCell ref="AA10:AC10"/>
    <mergeCell ref="AD10:AF10"/>
    <mergeCell ref="AP9:AR9"/>
    <mergeCell ref="AG10:AI10"/>
    <mergeCell ref="AK6:AR6"/>
    <mergeCell ref="G3:O4"/>
    <mergeCell ref="X19:Z20"/>
    <mergeCell ref="O21:T22"/>
    <mergeCell ref="B45:D48"/>
    <mergeCell ref="E45:F45"/>
    <mergeCell ref="G45:L45"/>
    <mergeCell ref="M45:N48"/>
    <mergeCell ref="O45:T48"/>
    <mergeCell ref="U45:W48"/>
    <mergeCell ref="X45:Z48"/>
    <mergeCell ref="G20:L20"/>
    <mergeCell ref="E30:F30"/>
    <mergeCell ref="G30:L30"/>
    <mergeCell ref="O31:T32"/>
    <mergeCell ref="E31:F31"/>
    <mergeCell ref="U33:W34"/>
    <mergeCell ref="X33:Z34"/>
    <mergeCell ref="M31:N32"/>
    <mergeCell ref="U29:W30"/>
    <mergeCell ref="X29:Z30"/>
    <mergeCell ref="M19:N20"/>
    <mergeCell ref="E22:F22"/>
    <mergeCell ref="G48:L48"/>
    <mergeCell ref="B33:D34"/>
    <mergeCell ref="E33:F33"/>
    <mergeCell ref="A45:A56"/>
    <mergeCell ref="B53:D56"/>
    <mergeCell ref="B21:D22"/>
    <mergeCell ref="E21:F21"/>
    <mergeCell ref="G21:L21"/>
    <mergeCell ref="E20:F20"/>
    <mergeCell ref="G31:L31"/>
    <mergeCell ref="B35:D36"/>
    <mergeCell ref="E32:F32"/>
    <mergeCell ref="G32:L32"/>
    <mergeCell ref="E53:F53"/>
    <mergeCell ref="G53:L53"/>
    <mergeCell ref="E54:F54"/>
    <mergeCell ref="G54:L54"/>
    <mergeCell ref="E28:F28"/>
    <mergeCell ref="G28:L28"/>
    <mergeCell ref="B29:D30"/>
    <mergeCell ref="A19:A36"/>
    <mergeCell ref="B19:D20"/>
    <mergeCell ref="E19:F19"/>
    <mergeCell ref="G19:L19"/>
    <mergeCell ref="E50:F50"/>
    <mergeCell ref="E34:F34"/>
    <mergeCell ref="G34:L34"/>
    <mergeCell ref="AJ33:AL34"/>
    <mergeCell ref="AD35:AF36"/>
    <mergeCell ref="E36:F36"/>
    <mergeCell ref="G36:L36"/>
    <mergeCell ref="AG33:AI34"/>
    <mergeCell ref="AA33:AC34"/>
    <mergeCell ref="B49:D52"/>
    <mergeCell ref="E49:F49"/>
    <mergeCell ref="G49:L49"/>
    <mergeCell ref="X49:Z52"/>
    <mergeCell ref="AA49:AC52"/>
    <mergeCell ref="AD49:AF52"/>
    <mergeCell ref="E46:F46"/>
    <mergeCell ref="G46:L46"/>
    <mergeCell ref="E47:F47"/>
    <mergeCell ref="G47:L47"/>
    <mergeCell ref="B38:D40"/>
    <mergeCell ref="O38:T40"/>
    <mergeCell ref="U38:W40"/>
    <mergeCell ref="X38:Z40"/>
    <mergeCell ref="AJ27:AL28"/>
    <mergeCell ref="E29:F29"/>
    <mergeCell ref="G29:L29"/>
    <mergeCell ref="M29:N30"/>
    <mergeCell ref="O29:T30"/>
    <mergeCell ref="AG27:AI28"/>
    <mergeCell ref="O33:T34"/>
    <mergeCell ref="AA45:AC48"/>
    <mergeCell ref="AA38:AC40"/>
    <mergeCell ref="AA29:AC30"/>
    <mergeCell ref="E40:F40"/>
    <mergeCell ref="G40:L40"/>
    <mergeCell ref="AG41:AI43"/>
    <mergeCell ref="AJ41:AL43"/>
    <mergeCell ref="AG38:AI40"/>
    <mergeCell ref="AJ38:AL40"/>
    <mergeCell ref="G33:L33"/>
    <mergeCell ref="AA41:AC43"/>
    <mergeCell ref="AD41:AF43"/>
    <mergeCell ref="M33:N34"/>
    <mergeCell ref="AD33:AF34"/>
    <mergeCell ref="E38:F38"/>
    <mergeCell ref="G38:L38"/>
    <mergeCell ref="M38:N40"/>
    <mergeCell ref="B23:D24"/>
    <mergeCell ref="B31:D32"/>
    <mergeCell ref="AG31:AI32"/>
    <mergeCell ref="O23:T24"/>
    <mergeCell ref="U23:W24"/>
    <mergeCell ref="X23:Z24"/>
    <mergeCell ref="E24:F24"/>
    <mergeCell ref="G24:L24"/>
    <mergeCell ref="U27:W28"/>
    <mergeCell ref="X27:Z28"/>
    <mergeCell ref="AA27:AC28"/>
    <mergeCell ref="U31:W32"/>
    <mergeCell ref="X31:Z32"/>
    <mergeCell ref="AA31:AC32"/>
    <mergeCell ref="AD29:AF30"/>
    <mergeCell ref="B27:D28"/>
    <mergeCell ref="G23:L23"/>
    <mergeCell ref="M23:N24"/>
    <mergeCell ref="B25:D26"/>
    <mergeCell ref="E25:F25"/>
    <mergeCell ref="G25:L25"/>
    <mergeCell ref="M25:N26"/>
    <mergeCell ref="O25:T26"/>
    <mergeCell ref="U25:W26"/>
    <mergeCell ref="X21:Z22"/>
    <mergeCell ref="AD21:AF22"/>
    <mergeCell ref="AG21:AI22"/>
    <mergeCell ref="AM33:AO34"/>
    <mergeCell ref="AP33:AR34"/>
    <mergeCell ref="AA19:AC20"/>
    <mergeCell ref="AG19:AI20"/>
    <mergeCell ref="AJ19:AL20"/>
    <mergeCell ref="E27:F27"/>
    <mergeCell ref="G27:L27"/>
    <mergeCell ref="M27:N28"/>
    <mergeCell ref="O27:T28"/>
    <mergeCell ref="AD27:AF28"/>
    <mergeCell ref="AM31:AO32"/>
    <mergeCell ref="AP31:AR32"/>
    <mergeCell ref="AD31:AF32"/>
    <mergeCell ref="AM27:AO28"/>
    <mergeCell ref="AP27:AR28"/>
    <mergeCell ref="AG29:AI30"/>
    <mergeCell ref="AJ29:AL30"/>
    <mergeCell ref="AM29:AO30"/>
    <mergeCell ref="AP29:AR30"/>
    <mergeCell ref="AJ31:AL32"/>
    <mergeCell ref="E23:F23"/>
    <mergeCell ref="A38:A43"/>
    <mergeCell ref="B41:D43"/>
    <mergeCell ref="E41:F41"/>
    <mergeCell ref="G41:L41"/>
    <mergeCell ref="M41:N43"/>
    <mergeCell ref="O41:T43"/>
    <mergeCell ref="U41:W43"/>
    <mergeCell ref="X41:Z43"/>
    <mergeCell ref="E39:F39"/>
    <mergeCell ref="G39:L39"/>
    <mergeCell ref="E42:F42"/>
    <mergeCell ref="G42:L42"/>
    <mergeCell ref="E43:F43"/>
    <mergeCell ref="G43:L43"/>
    <mergeCell ref="X25:Z26"/>
    <mergeCell ref="AA25:AC26"/>
    <mergeCell ref="AD25:AF26"/>
    <mergeCell ref="AG25:AI26"/>
    <mergeCell ref="AJ25:AL26"/>
    <mergeCell ref="AM25:AO26"/>
    <mergeCell ref="AP25:AR26"/>
    <mergeCell ref="E26:F26"/>
    <mergeCell ref="G26:L26"/>
  </mergeCells>
  <phoneticPr fontId="117" type="noConversion"/>
  <printOptions horizontalCentered="1"/>
  <pageMargins left="0.39370078740157483" right="0.39370078740157483" top="0.39370078740157483" bottom="0.19685039370078741" header="0.51181102362204722" footer="0.27559055118110237"/>
  <pageSetup paperSize="9" scale="53" firstPageNumber="0" fitToHeight="0" orientation="landscape" r:id="rId1"/>
  <headerFooter alignWithMargins="0"/>
  <rowBreaks count="1" manualBreakCount="1">
    <brk id="37" max="4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view="pageBreakPreview" zoomScale="60" zoomScaleNormal="100" workbookViewId="0">
      <selection activeCell="BA37" sqref="BA37"/>
    </sheetView>
  </sheetViews>
  <sheetFormatPr defaultColWidth="11.42578125" defaultRowHeight="12.75" x14ac:dyDescent="0.2"/>
  <cols>
    <col min="1" max="43" width="4.7109375" customWidth="1"/>
    <col min="44" max="44" width="7.140625" customWidth="1"/>
  </cols>
  <sheetData>
    <row r="1" spans="1:44" ht="30" x14ac:dyDescent="0.2">
      <c r="A1" s="660" t="s">
        <v>58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 t="s">
        <v>0</v>
      </c>
      <c r="AR1" s="662">
        <v>2</v>
      </c>
    </row>
    <row r="2" spans="1:44" s="232" customFormat="1" ht="19.5" x14ac:dyDescent="0.2">
      <c r="A2" s="228"/>
      <c r="B2" s="229"/>
      <c r="C2" s="230"/>
      <c r="D2" s="230"/>
      <c r="E2" s="230"/>
      <c r="F2" s="230"/>
      <c r="G2" s="230"/>
      <c r="H2" s="230"/>
      <c r="I2" s="230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6"/>
      <c r="AB2" s="8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231"/>
    </row>
    <row r="3" spans="1:44" ht="13.5" thickBot="1" x14ac:dyDescent="0.25">
      <c r="A3" s="666" t="s">
        <v>38</v>
      </c>
      <c r="B3" s="635"/>
      <c r="C3" s="635"/>
      <c r="D3" s="635"/>
      <c r="E3" s="635"/>
      <c r="F3" s="635"/>
      <c r="G3" s="654" t="str">
        <f>'DESCRIBING SHEET'!N3</f>
        <v>THE ROCKS JKT 2.0 M</v>
      </c>
      <c r="H3" s="654"/>
      <c r="I3" s="654"/>
      <c r="J3" s="654"/>
      <c r="K3" s="654"/>
      <c r="L3" s="654"/>
      <c r="M3" s="654"/>
      <c r="N3" s="654"/>
      <c r="O3" s="654"/>
      <c r="P3" s="635" t="s">
        <v>1</v>
      </c>
      <c r="Q3" s="635"/>
      <c r="R3" s="635"/>
      <c r="S3" s="635"/>
      <c r="T3" s="635"/>
      <c r="U3" s="635"/>
      <c r="V3" s="654" t="str">
        <f>'DESCRIBING SHEET'!Z3</f>
        <v>EIV4414</v>
      </c>
      <c r="W3" s="654"/>
      <c r="X3" s="654"/>
      <c r="Y3" s="654"/>
      <c r="Z3" s="654"/>
      <c r="AA3" s="654"/>
      <c r="AB3" s="654"/>
      <c r="AC3" s="654"/>
      <c r="AD3" s="654"/>
      <c r="AE3" s="635" t="s">
        <v>39</v>
      </c>
      <c r="AF3" s="635"/>
      <c r="AG3" s="635"/>
      <c r="AH3" s="635"/>
      <c r="AI3" s="635"/>
      <c r="AJ3" s="635"/>
      <c r="AK3" s="656" t="str">
        <f>'DESCRIBING SHEET'!AL3</f>
        <v>LIBOLON</v>
      </c>
      <c r="AL3" s="656"/>
      <c r="AM3" s="656"/>
      <c r="AN3" s="656"/>
      <c r="AO3" s="656"/>
      <c r="AP3" s="656"/>
      <c r="AQ3" s="656"/>
      <c r="AR3" s="657"/>
    </row>
    <row r="4" spans="1:44" ht="13.5" thickTop="1" x14ac:dyDescent="0.2">
      <c r="A4" s="667"/>
      <c r="B4" s="636"/>
      <c r="C4" s="636"/>
      <c r="D4" s="636"/>
      <c r="E4" s="636"/>
      <c r="F4" s="636"/>
      <c r="G4" s="655"/>
      <c r="H4" s="655"/>
      <c r="I4" s="655"/>
      <c r="J4" s="655"/>
      <c r="K4" s="655"/>
      <c r="L4" s="655"/>
      <c r="M4" s="655"/>
      <c r="N4" s="655"/>
      <c r="O4" s="655"/>
      <c r="P4" s="636"/>
      <c r="Q4" s="636"/>
      <c r="R4" s="636"/>
      <c r="S4" s="636"/>
      <c r="T4" s="636"/>
      <c r="U4" s="636"/>
      <c r="V4" s="655"/>
      <c r="W4" s="655"/>
      <c r="X4" s="655"/>
      <c r="Y4" s="655"/>
      <c r="Z4" s="655"/>
      <c r="AA4" s="655"/>
      <c r="AB4" s="655"/>
      <c r="AC4" s="655"/>
      <c r="AD4" s="655"/>
      <c r="AE4" s="636"/>
      <c r="AF4" s="636"/>
      <c r="AG4" s="636"/>
      <c r="AH4" s="636"/>
      <c r="AI4" s="636"/>
      <c r="AJ4" s="636"/>
      <c r="AK4" s="658"/>
      <c r="AL4" s="658"/>
      <c r="AM4" s="658"/>
      <c r="AN4" s="658"/>
      <c r="AO4" s="658"/>
      <c r="AP4" s="658"/>
      <c r="AQ4" s="658"/>
      <c r="AR4" s="659"/>
    </row>
    <row r="5" spans="1:44" s="232" customFormat="1" ht="19.5" x14ac:dyDescent="0.2">
      <c r="A5" s="228"/>
      <c r="B5" s="229"/>
      <c r="C5" s="230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86"/>
      <c r="AF5" s="90"/>
      <c r="AG5" s="92"/>
      <c r="AH5" s="92"/>
      <c r="AI5" s="92"/>
      <c r="AJ5" s="92"/>
      <c r="AK5" s="96"/>
      <c r="AL5" s="96"/>
      <c r="AM5" s="96"/>
      <c r="AN5" s="96"/>
      <c r="AO5" s="96"/>
      <c r="AP5" s="96"/>
      <c r="AQ5" s="96"/>
      <c r="AR5" s="231"/>
    </row>
    <row r="6" spans="1:44" ht="15.75" x14ac:dyDescent="0.2">
      <c r="A6" s="664" t="s">
        <v>40</v>
      </c>
      <c r="B6" s="664"/>
      <c r="C6" s="664"/>
      <c r="D6" s="664"/>
      <c r="E6" s="664"/>
      <c r="F6" s="664"/>
      <c r="G6" s="665" t="str">
        <f>'DESCRIBING SHEET'!N6</f>
        <v>CROSSOVER SERIES</v>
      </c>
      <c r="H6" s="665"/>
      <c r="I6" s="665"/>
      <c r="J6" s="665"/>
      <c r="K6" s="665"/>
      <c r="L6" s="665"/>
      <c r="M6" s="665"/>
      <c r="N6" s="665"/>
      <c r="O6" s="665"/>
      <c r="P6" s="664" t="s">
        <v>29</v>
      </c>
      <c r="Q6" s="664"/>
      <c r="R6" s="664"/>
      <c r="S6" s="664"/>
      <c r="T6" s="664"/>
      <c r="U6" s="664"/>
      <c r="V6" s="663" t="str">
        <f>'DESCRIBING SHEET'!Z6</f>
        <v>FW18/19</v>
      </c>
      <c r="W6" s="663"/>
      <c r="X6" s="663"/>
      <c r="Y6" s="663"/>
      <c r="Z6" s="663"/>
      <c r="AA6" s="663"/>
      <c r="AB6" s="663"/>
      <c r="AC6" s="663"/>
      <c r="AD6" s="663"/>
      <c r="AE6" s="664" t="s">
        <v>30</v>
      </c>
      <c r="AF6" s="664"/>
      <c r="AG6" s="664"/>
      <c r="AH6" s="664"/>
      <c r="AI6" s="664"/>
      <c r="AJ6" s="664"/>
      <c r="AK6" s="663" t="str">
        <f>'DESCRIBING SHEET'!AL6</f>
        <v>PRIMA</v>
      </c>
      <c r="AL6" s="663"/>
      <c r="AM6" s="663"/>
      <c r="AN6" s="663"/>
      <c r="AO6" s="663"/>
      <c r="AP6" s="663"/>
      <c r="AQ6" s="663"/>
      <c r="AR6" s="663"/>
    </row>
    <row r="7" spans="1:44" ht="19.5" x14ac:dyDescent="0.2">
      <c r="A7" s="238"/>
      <c r="B7" s="82"/>
      <c r="C7" s="259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234"/>
      <c r="W7" s="234"/>
      <c r="X7" s="234"/>
      <c r="Y7" s="234"/>
      <c r="Z7" s="234"/>
      <c r="AA7" s="234"/>
      <c r="AB7" s="234"/>
      <c r="AC7" s="234"/>
      <c r="AD7" s="234"/>
      <c r="AE7" s="257"/>
      <c r="AF7" s="234"/>
      <c r="AG7" s="235"/>
      <c r="AH7" s="235"/>
      <c r="AI7" s="235"/>
      <c r="AJ7" s="235"/>
      <c r="AK7" s="236"/>
      <c r="AL7" s="236"/>
      <c r="AM7" s="236"/>
      <c r="AN7" s="236"/>
      <c r="AO7" s="236"/>
      <c r="AP7" s="236"/>
      <c r="AQ7" s="236"/>
      <c r="AR7" s="237"/>
    </row>
    <row r="8" spans="1:44" ht="19.5" x14ac:dyDescent="0.2">
      <c r="A8" s="238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6"/>
      <c r="W8" s="86"/>
      <c r="X8" s="86"/>
      <c r="Y8" s="86"/>
      <c r="Z8" s="86"/>
      <c r="AA8" s="239"/>
      <c r="AB8" s="240"/>
      <c r="AC8" s="241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86"/>
      <c r="AQ8" s="86"/>
      <c r="AR8" s="243"/>
    </row>
    <row r="9" spans="1:44" ht="19.5" x14ac:dyDescent="0.2">
      <c r="A9" s="238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90"/>
      <c r="W9" s="90"/>
      <c r="X9" s="90"/>
      <c r="Y9" s="90"/>
      <c r="Z9" s="90"/>
      <c r="AA9" s="239"/>
      <c r="AB9" s="240"/>
      <c r="AC9" s="241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96"/>
      <c r="AQ9" s="96"/>
      <c r="AR9" s="231"/>
    </row>
    <row r="10" spans="1:44" ht="19.5" x14ac:dyDescent="0.2">
      <c r="A10" s="244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90"/>
      <c r="W10" s="90"/>
      <c r="X10" s="90"/>
      <c r="Y10" s="90"/>
      <c r="Z10" s="82"/>
      <c r="AA10" s="239"/>
      <c r="AB10" s="240"/>
      <c r="AC10" s="241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96"/>
      <c r="AQ10" s="96"/>
      <c r="AR10" s="231"/>
    </row>
    <row r="11" spans="1:44" ht="19.5" x14ac:dyDescent="0.2">
      <c r="A11" s="244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0"/>
      <c r="W11" s="100"/>
      <c r="X11" s="100"/>
      <c r="Y11" s="100"/>
      <c r="Z11" s="82"/>
      <c r="AA11" s="239"/>
      <c r="AB11" s="240"/>
      <c r="AC11" s="241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96"/>
      <c r="AQ11" s="96"/>
      <c r="AR11" s="231"/>
    </row>
    <row r="12" spans="1:44" ht="19.5" x14ac:dyDescent="0.2">
      <c r="A12" s="245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100"/>
      <c r="W12" s="100"/>
      <c r="X12" s="100"/>
      <c r="Y12" s="100"/>
      <c r="Z12" s="82"/>
      <c r="AA12" s="239"/>
      <c r="AB12" s="240"/>
      <c r="AC12" s="241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96"/>
      <c r="AQ12" s="96"/>
      <c r="AR12" s="231"/>
    </row>
    <row r="13" spans="1:44" ht="19.5" x14ac:dyDescent="0.2">
      <c r="A13" s="238"/>
      <c r="B13" s="82"/>
      <c r="C13" s="82"/>
      <c r="D13" s="82"/>
      <c r="E13" s="82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246"/>
      <c r="W13" s="246"/>
      <c r="X13" s="246"/>
      <c r="Y13" s="246"/>
      <c r="Z13" s="82"/>
      <c r="AA13" s="101"/>
      <c r="AB13" s="10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96"/>
      <c r="AQ13" s="96"/>
      <c r="AR13" s="231"/>
    </row>
    <row r="14" spans="1:44" ht="16.5" x14ac:dyDescent="0.2">
      <c r="A14" s="245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100"/>
      <c r="W14" s="100"/>
      <c r="X14" s="100"/>
      <c r="Y14" s="100"/>
      <c r="Z14" s="82"/>
      <c r="AA14" s="101"/>
      <c r="AB14" s="102"/>
      <c r="AC14" s="102"/>
      <c r="AD14" s="102"/>
      <c r="AE14" s="102"/>
      <c r="AF14" s="102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231"/>
    </row>
    <row r="15" spans="1:44" ht="16.5" x14ac:dyDescent="0.2">
      <c r="A15" s="247"/>
      <c r="B15" s="248"/>
      <c r="C15" s="248"/>
      <c r="D15" s="248"/>
      <c r="E15" s="248"/>
      <c r="F15" s="246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100"/>
      <c r="W15" s="100"/>
      <c r="X15" s="100"/>
      <c r="Y15" s="100"/>
      <c r="Z15" s="82"/>
      <c r="AA15" s="101"/>
      <c r="AB15" s="108"/>
      <c r="AC15" s="108"/>
      <c r="AD15" s="108"/>
      <c r="AE15" s="108"/>
      <c r="AF15" s="108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231"/>
    </row>
    <row r="16" spans="1:44" ht="16.5" x14ac:dyDescent="0.2">
      <c r="A16" s="245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112"/>
      <c r="W16" s="112"/>
      <c r="X16" s="112"/>
      <c r="Y16" s="112"/>
      <c r="Z16" s="112"/>
      <c r="AA16" s="112"/>
      <c r="AB16" s="112"/>
      <c r="AC16" s="102"/>
      <c r="AD16" s="102"/>
      <c r="AE16" s="102"/>
      <c r="AF16" s="102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231"/>
    </row>
    <row r="17" spans="1:44" ht="16.5" x14ac:dyDescent="0.2">
      <c r="A17" s="250"/>
      <c r="B17" s="99"/>
      <c r="C17" s="99"/>
      <c r="D17" s="99"/>
      <c r="E17" s="99"/>
      <c r="F17" s="100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112"/>
      <c r="W17" s="112"/>
      <c r="X17" s="112"/>
      <c r="Y17" s="100"/>
      <c r="Z17" s="100"/>
      <c r="AA17" s="100"/>
      <c r="AB17" s="100"/>
      <c r="AC17" s="102"/>
      <c r="AD17" s="102"/>
      <c r="AE17" s="102"/>
      <c r="AF17" s="102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231"/>
    </row>
    <row r="18" spans="1:44" ht="16.5" x14ac:dyDescent="0.2">
      <c r="A18" s="245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112"/>
      <c r="W18" s="112"/>
      <c r="X18" s="112"/>
      <c r="Y18" s="100"/>
      <c r="Z18" s="100"/>
      <c r="AA18" s="100"/>
      <c r="AB18" s="100"/>
      <c r="AC18" s="102"/>
      <c r="AD18" s="102"/>
      <c r="AE18" s="102"/>
      <c r="AF18" s="102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231"/>
    </row>
    <row r="19" spans="1:44" ht="16.5" x14ac:dyDescent="0.2">
      <c r="A19" s="250"/>
      <c r="B19" s="99"/>
      <c r="C19" s="99"/>
      <c r="D19" s="99"/>
      <c r="E19" s="99"/>
      <c r="F19" s="100"/>
      <c r="G19" s="100"/>
      <c r="H19" s="100"/>
      <c r="I19" s="100"/>
      <c r="J19" s="100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00"/>
      <c r="Z19" s="100"/>
      <c r="AA19" s="100"/>
      <c r="AB19" s="100"/>
      <c r="AC19" s="102"/>
      <c r="AD19" s="102"/>
      <c r="AE19" s="102"/>
      <c r="AF19" s="102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231"/>
    </row>
    <row r="20" spans="1:44" ht="16.5" x14ac:dyDescent="0.2">
      <c r="A20" s="250"/>
      <c r="B20" s="99"/>
      <c r="C20" s="99"/>
      <c r="D20" s="99"/>
      <c r="E20" s="99"/>
      <c r="F20" s="100"/>
      <c r="G20" s="100"/>
      <c r="H20" s="100"/>
      <c r="I20" s="100"/>
      <c r="J20" s="100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00"/>
      <c r="Z20" s="100"/>
      <c r="AA20" s="100"/>
      <c r="AB20" s="100"/>
      <c r="AC20" s="102"/>
      <c r="AD20" s="102"/>
      <c r="AE20" s="102"/>
      <c r="AF20" s="102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231"/>
    </row>
    <row r="21" spans="1:44" ht="16.5" x14ac:dyDescent="0.2">
      <c r="A21" s="250"/>
      <c r="B21" s="99"/>
      <c r="C21" s="99"/>
      <c r="D21" s="99"/>
      <c r="E21" s="99"/>
      <c r="F21" s="100"/>
      <c r="G21" s="100"/>
      <c r="H21" s="100"/>
      <c r="I21" s="100"/>
      <c r="J21" s="100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251"/>
      <c r="W21" s="251"/>
      <c r="X21" s="251"/>
      <c r="Y21" s="100"/>
      <c r="Z21" s="100"/>
      <c r="AA21" s="100"/>
      <c r="AB21" s="100"/>
      <c r="AC21" s="102"/>
      <c r="AD21" s="102"/>
      <c r="AE21" s="102"/>
      <c r="AF21" s="102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231"/>
    </row>
    <row r="22" spans="1:44" ht="19.5" x14ac:dyDescent="0.2">
      <c r="A22" s="238"/>
      <c r="B22" s="82"/>
      <c r="C22" s="82"/>
      <c r="D22" s="82"/>
      <c r="E22" s="82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246"/>
      <c r="W22" s="246"/>
      <c r="X22" s="246"/>
      <c r="Y22" s="246"/>
      <c r="Z22" s="82"/>
      <c r="AA22" s="101"/>
      <c r="AB22" s="10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96"/>
      <c r="AQ22" s="96"/>
      <c r="AR22" s="231"/>
    </row>
    <row r="23" spans="1:44" ht="16.5" x14ac:dyDescent="0.2">
      <c r="A23" s="245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100"/>
      <c r="W23" s="100"/>
      <c r="X23" s="100"/>
      <c r="Y23" s="100"/>
      <c r="Z23" s="82"/>
      <c r="AA23" s="101"/>
      <c r="AB23" s="102"/>
      <c r="AC23" s="102"/>
      <c r="AD23" s="102"/>
      <c r="AE23" s="102"/>
      <c r="AF23" s="102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231"/>
    </row>
    <row r="24" spans="1:44" ht="16.5" x14ac:dyDescent="0.2">
      <c r="A24" s="247"/>
      <c r="B24" s="248"/>
      <c r="C24" s="248"/>
      <c r="D24" s="248"/>
      <c r="E24" s="248"/>
      <c r="F24" s="246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100"/>
      <c r="W24" s="100"/>
      <c r="X24" s="100"/>
      <c r="Y24" s="100"/>
      <c r="Z24" s="82"/>
      <c r="AA24" s="101"/>
      <c r="AB24" s="108"/>
      <c r="AC24" s="108"/>
      <c r="AD24" s="108"/>
      <c r="AE24" s="108"/>
      <c r="AF24" s="108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231"/>
    </row>
    <row r="25" spans="1:44" ht="16.5" x14ac:dyDescent="0.2">
      <c r="A25" s="245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112"/>
      <c r="W25" s="112"/>
      <c r="X25" s="112"/>
      <c r="Y25" s="112"/>
      <c r="Z25" s="112"/>
      <c r="AA25" s="112"/>
      <c r="AB25" s="112"/>
      <c r="AC25" s="102"/>
      <c r="AD25" s="102"/>
      <c r="AE25" s="102"/>
      <c r="AF25" s="102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231"/>
    </row>
    <row r="26" spans="1:44" ht="16.5" x14ac:dyDescent="0.2">
      <c r="A26" s="250"/>
      <c r="B26" s="99"/>
      <c r="C26" s="99"/>
      <c r="D26" s="99"/>
      <c r="E26" s="99"/>
      <c r="F26" s="100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112"/>
      <c r="W26" s="112"/>
      <c r="X26" s="112"/>
      <c r="Y26" s="100"/>
      <c r="Z26" s="100"/>
      <c r="AA26" s="100"/>
      <c r="AB26" s="100"/>
      <c r="AC26" s="102"/>
      <c r="AD26" s="102"/>
      <c r="AE26" s="102"/>
      <c r="AF26" s="102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231"/>
    </row>
    <row r="27" spans="1:44" ht="16.5" x14ac:dyDescent="0.2">
      <c r="A27" s="245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112"/>
      <c r="W27" s="112"/>
      <c r="X27" s="112"/>
      <c r="Y27" s="100"/>
      <c r="Z27" s="100"/>
      <c r="AA27" s="100"/>
      <c r="AB27" s="100"/>
      <c r="AC27" s="102"/>
      <c r="AD27" s="102"/>
      <c r="AE27" s="102"/>
      <c r="AF27" s="102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231"/>
    </row>
    <row r="28" spans="1:44" ht="16.5" x14ac:dyDescent="0.2">
      <c r="A28" s="250"/>
      <c r="B28" s="99"/>
      <c r="C28" s="99"/>
      <c r="D28" s="99"/>
      <c r="E28" s="99"/>
      <c r="F28" s="100"/>
      <c r="G28" s="100"/>
      <c r="H28" s="100"/>
      <c r="I28" s="100"/>
      <c r="J28" s="100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00"/>
      <c r="Z28" s="100"/>
      <c r="AA28" s="100"/>
      <c r="AB28" s="100"/>
      <c r="AC28" s="102"/>
      <c r="AD28" s="102"/>
      <c r="AE28" s="102"/>
      <c r="AF28" s="102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231"/>
    </row>
    <row r="29" spans="1:44" ht="16.5" x14ac:dyDescent="0.2">
      <c r="A29" s="250"/>
      <c r="B29" s="99"/>
      <c r="C29" s="99"/>
      <c r="D29" s="99"/>
      <c r="E29" s="99"/>
      <c r="F29" s="100"/>
      <c r="G29" s="100"/>
      <c r="H29" s="100"/>
      <c r="I29" s="100"/>
      <c r="J29" s="100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01"/>
      <c r="W29" s="101"/>
      <c r="X29" s="101"/>
      <c r="Y29" s="100"/>
      <c r="Z29" s="100"/>
      <c r="AA29" s="100"/>
      <c r="AB29" s="100"/>
      <c r="AC29" s="112"/>
      <c r="AD29" s="112"/>
      <c r="AE29" s="112"/>
      <c r="AF29" s="112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231"/>
    </row>
    <row r="30" spans="1:44" ht="16.5" x14ac:dyDescent="0.2">
      <c r="A30" s="250"/>
      <c r="B30" s="99"/>
      <c r="C30" s="99"/>
      <c r="D30" s="99"/>
      <c r="E30" s="99"/>
      <c r="F30" s="100"/>
      <c r="G30" s="100"/>
      <c r="H30" s="100"/>
      <c r="I30" s="100"/>
      <c r="J30" s="100"/>
      <c r="K30" s="252"/>
      <c r="L30" s="252"/>
      <c r="M30" s="252"/>
      <c r="N30" s="252"/>
      <c r="O30" s="252"/>
      <c r="P30" s="252"/>
      <c r="Q30" s="252"/>
      <c r="R30" s="252"/>
      <c r="S30" s="252"/>
      <c r="T30" s="252"/>
      <c r="U30" s="251"/>
      <c r="V30" s="100"/>
      <c r="W30" s="100"/>
      <c r="X30" s="100"/>
      <c r="Y30" s="100"/>
      <c r="Z30" s="82"/>
      <c r="AA30" s="101"/>
      <c r="AB30" s="112"/>
      <c r="AC30" s="112"/>
      <c r="AD30" s="112"/>
      <c r="AE30" s="112"/>
      <c r="AF30" s="112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231"/>
    </row>
    <row r="31" spans="1:44" ht="16.5" x14ac:dyDescent="0.2">
      <c r="A31" s="250"/>
      <c r="B31" s="99"/>
      <c r="C31" s="99"/>
      <c r="D31" s="99"/>
      <c r="E31" s="99"/>
      <c r="F31" s="100"/>
      <c r="G31" s="100"/>
      <c r="H31" s="100"/>
      <c r="I31" s="100"/>
      <c r="J31" s="100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01"/>
      <c r="V31" s="100"/>
      <c r="W31" s="100"/>
      <c r="X31" s="100"/>
      <c r="Y31" s="100"/>
      <c r="Z31" s="82"/>
      <c r="AA31" s="101"/>
      <c r="AB31" s="112"/>
      <c r="AC31" s="112"/>
      <c r="AD31" s="112"/>
      <c r="AE31" s="112"/>
      <c r="AF31" s="112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231"/>
    </row>
    <row r="32" spans="1:44" ht="16.5" x14ac:dyDescent="0.2">
      <c r="A32" s="250"/>
      <c r="B32" s="99"/>
      <c r="C32" s="99"/>
      <c r="D32" s="99"/>
      <c r="E32" s="99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82"/>
      <c r="AA32" s="101"/>
      <c r="AB32" s="112"/>
      <c r="AC32" s="112"/>
      <c r="AD32" s="112"/>
      <c r="AE32" s="112"/>
      <c r="AF32" s="112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231"/>
    </row>
    <row r="33" spans="1:44" ht="16.5" x14ac:dyDescent="0.2">
      <c r="A33" s="250"/>
      <c r="B33" s="99"/>
      <c r="C33" s="99"/>
      <c r="D33" s="99"/>
      <c r="E33" s="99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82"/>
      <c r="AA33" s="101"/>
      <c r="AB33" s="112"/>
      <c r="AC33" s="112"/>
      <c r="AD33" s="112"/>
      <c r="AE33" s="112"/>
      <c r="AF33" s="112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231"/>
    </row>
    <row r="34" spans="1:44" ht="16.5" x14ac:dyDescent="0.2">
      <c r="A34" s="250"/>
      <c r="B34" s="99"/>
      <c r="C34" s="99"/>
      <c r="D34" s="99"/>
      <c r="E34" s="99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82"/>
      <c r="AA34" s="101"/>
      <c r="AB34" s="112"/>
      <c r="AC34" s="112"/>
      <c r="AD34" s="112"/>
      <c r="AE34" s="112"/>
      <c r="AF34" s="112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231"/>
    </row>
    <row r="35" spans="1:44" ht="16.5" x14ac:dyDescent="0.2">
      <c r="A35" s="250"/>
      <c r="B35" s="99"/>
      <c r="C35" s="99"/>
      <c r="D35" s="99"/>
      <c r="E35" s="99"/>
      <c r="F35" s="100"/>
      <c r="G35" s="100"/>
      <c r="H35" s="100"/>
      <c r="I35" s="100"/>
      <c r="J35" s="253"/>
      <c r="K35" s="254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82"/>
      <c r="AA35" s="101"/>
      <c r="AB35" s="112"/>
      <c r="AC35" s="112"/>
      <c r="AD35" s="112"/>
      <c r="AE35" s="112"/>
      <c r="AF35" s="112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231"/>
    </row>
    <row r="36" spans="1:44" ht="16.5" x14ac:dyDescent="0.2">
      <c r="A36" s="250"/>
      <c r="B36" s="99"/>
      <c r="C36" s="99"/>
      <c r="D36" s="99"/>
      <c r="E36" s="99"/>
      <c r="F36" s="100"/>
      <c r="G36" s="100"/>
      <c r="H36" s="100"/>
      <c r="I36" s="100"/>
      <c r="J36" s="253"/>
      <c r="K36" s="254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82"/>
      <c r="AA36" s="101"/>
      <c r="AB36" s="112"/>
      <c r="AC36" s="112"/>
      <c r="AD36" s="112"/>
      <c r="AE36" s="112"/>
      <c r="AF36" s="112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231"/>
    </row>
    <row r="37" spans="1:44" ht="16.5" x14ac:dyDescent="0.2">
      <c r="A37" s="250"/>
      <c r="B37" s="99"/>
      <c r="C37" s="99"/>
      <c r="D37" s="99"/>
      <c r="E37" s="99"/>
      <c r="F37" s="100"/>
      <c r="G37" s="100"/>
      <c r="H37" s="100"/>
      <c r="I37" s="100"/>
      <c r="J37" s="253"/>
      <c r="K37" s="254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82"/>
      <c r="AA37" s="101"/>
      <c r="AB37" s="112"/>
      <c r="AC37" s="112"/>
      <c r="AD37" s="112"/>
      <c r="AE37" s="112"/>
      <c r="AF37" s="112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231"/>
    </row>
    <row r="38" spans="1:44" ht="16.5" x14ac:dyDescent="0.2">
      <c r="A38" s="250"/>
      <c r="B38" s="99"/>
      <c r="C38" s="99"/>
      <c r="D38" s="99"/>
      <c r="E38" s="99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82"/>
      <c r="AA38" s="101"/>
      <c r="AB38" s="112"/>
      <c r="AC38" s="112"/>
      <c r="AD38" s="112"/>
      <c r="AE38" s="112"/>
      <c r="AF38" s="112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231"/>
    </row>
    <row r="39" spans="1:44" ht="16.5" x14ac:dyDescent="0.2">
      <c r="A39" s="250"/>
      <c r="B39" s="99"/>
      <c r="C39" s="99"/>
      <c r="D39" s="99"/>
      <c r="E39" s="99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82"/>
      <c r="AA39" s="101"/>
      <c r="AB39" s="112"/>
      <c r="AC39" s="112"/>
      <c r="AD39" s="112"/>
      <c r="AE39" s="112"/>
      <c r="AF39" s="112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231"/>
    </row>
    <row r="40" spans="1:44" ht="16.5" x14ac:dyDescent="0.2">
      <c r="A40" s="250"/>
      <c r="B40" s="99"/>
      <c r="C40" s="99"/>
      <c r="D40" s="99"/>
      <c r="E40" s="99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82"/>
      <c r="AA40" s="101"/>
      <c r="AB40" s="112"/>
      <c r="AC40" s="112"/>
      <c r="AD40" s="112"/>
      <c r="AE40" s="112"/>
      <c r="AF40" s="112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231"/>
    </row>
    <row r="41" spans="1:44" ht="16.5" x14ac:dyDescent="0.2">
      <c r="A41" s="250"/>
      <c r="B41" s="99"/>
      <c r="C41" s="99"/>
      <c r="D41" s="99"/>
      <c r="E41" s="99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82"/>
      <c r="AA41" s="101"/>
      <c r="AB41" s="112"/>
      <c r="AC41" s="112"/>
      <c r="AD41" s="112"/>
      <c r="AE41" s="112"/>
      <c r="AF41" s="112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231"/>
    </row>
    <row r="42" spans="1:44" ht="16.5" x14ac:dyDescent="0.2">
      <c r="A42" s="250"/>
      <c r="B42" s="99"/>
      <c r="C42" s="99"/>
      <c r="D42" s="99"/>
      <c r="E42" s="99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82"/>
      <c r="AA42" s="255"/>
      <c r="AB42" s="256"/>
      <c r="AC42" s="256"/>
      <c r="AD42" s="256"/>
      <c r="AE42" s="256"/>
      <c r="AF42" s="25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231"/>
    </row>
  </sheetData>
  <mergeCells count="13">
    <mergeCell ref="AK6:AR6"/>
    <mergeCell ref="A1:AR1"/>
    <mergeCell ref="A3:F4"/>
    <mergeCell ref="G3:O4"/>
    <mergeCell ref="P3:U4"/>
    <mergeCell ref="V3:AD4"/>
    <mergeCell ref="AE3:AJ4"/>
    <mergeCell ref="AK3:AR4"/>
    <mergeCell ref="A6:F6"/>
    <mergeCell ref="G6:O6"/>
    <mergeCell ref="P6:U6"/>
    <mergeCell ref="V6:AD6"/>
    <mergeCell ref="AE6:AJ6"/>
  </mergeCells>
  <phoneticPr fontId="117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2"/>
  <sheetViews>
    <sheetView showGridLines="0" view="pageBreakPreview" topLeftCell="A220" zoomScale="50" zoomScaleNormal="75" zoomScaleSheetLayoutView="50" zoomScalePageLayoutView="10" workbookViewId="0">
      <selection activeCell="J169" sqref="J169:S169"/>
    </sheetView>
  </sheetViews>
  <sheetFormatPr defaultColWidth="11.42578125" defaultRowHeight="12.75" x14ac:dyDescent="0.2"/>
  <cols>
    <col min="1" max="1" width="5.42578125" style="1" customWidth="1"/>
    <col min="2" max="2" width="7.42578125" style="1" customWidth="1"/>
    <col min="3" max="3" width="6.140625" style="1" customWidth="1"/>
    <col min="4" max="4" width="7.28515625" style="1" customWidth="1"/>
    <col min="5" max="5" width="12.85546875" style="1" customWidth="1"/>
    <col min="6" max="6" width="6.7109375" style="19" customWidth="1"/>
    <col min="7" max="8" width="6.7109375" style="20" customWidth="1"/>
    <col min="9" max="9" width="16.140625" style="20" customWidth="1"/>
    <col min="10" max="14" width="5.7109375" style="1" customWidth="1"/>
    <col min="15" max="15" width="13.7109375" style="1" customWidth="1"/>
    <col min="16" max="19" width="5.7109375" style="1" customWidth="1"/>
    <col min="20" max="20" width="5.42578125" style="1" customWidth="1"/>
    <col min="21" max="21" width="5" style="1" customWidth="1"/>
    <col min="22" max="22" width="20.85546875" style="1" customWidth="1"/>
    <col min="23" max="24" width="20.7109375" style="1" customWidth="1"/>
    <col min="25" max="25" width="20.7109375" style="499" customWidth="1"/>
    <col min="26" max="26" width="20.7109375" style="1" customWidth="1"/>
    <col min="27" max="27" width="16.7109375" style="1" customWidth="1"/>
    <col min="28" max="29" width="16.7109375" style="3" customWidth="1"/>
    <col min="30" max="16384" width="11.42578125" style="3"/>
  </cols>
  <sheetData>
    <row r="1" spans="1:29" ht="51.75" customHeight="1" x14ac:dyDescent="0.2">
      <c r="A1" s="1008" t="s">
        <v>22</v>
      </c>
      <c r="B1" s="1009"/>
      <c r="C1" s="1009"/>
      <c r="D1" s="1009"/>
      <c r="E1" s="1009"/>
      <c r="F1" s="1009"/>
      <c r="G1" s="1009"/>
      <c r="H1" s="1009"/>
      <c r="I1" s="1009"/>
      <c r="J1" s="1009"/>
      <c r="K1" s="1009"/>
      <c r="L1" s="1009"/>
      <c r="M1" s="1009"/>
      <c r="N1" s="1009"/>
      <c r="O1" s="1009"/>
      <c r="P1" s="1009"/>
      <c r="Q1" s="1009"/>
      <c r="R1" s="1009"/>
      <c r="S1" s="1009"/>
      <c r="T1" s="1009"/>
      <c r="U1" s="1009"/>
      <c r="V1" s="1009"/>
      <c r="W1" s="1009"/>
      <c r="X1" s="1009"/>
      <c r="Y1" s="1009"/>
      <c r="Z1" s="1009"/>
      <c r="AA1" s="1009"/>
      <c r="AB1" s="1009" t="s">
        <v>0</v>
      </c>
      <c r="AC1" s="1010">
        <v>4</v>
      </c>
    </row>
    <row r="2" spans="1:29" ht="6" customHeight="1" x14ac:dyDescent="0.2">
      <c r="A2" s="25"/>
      <c r="B2" s="25"/>
      <c r="C2" s="26"/>
      <c r="D2" s="26"/>
      <c r="E2" s="26"/>
      <c r="F2" s="142"/>
      <c r="G2" s="142"/>
      <c r="H2" s="142"/>
      <c r="I2" s="14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479"/>
      <c r="Z2" s="143"/>
      <c r="AA2" s="141"/>
      <c r="AB2" s="141"/>
      <c r="AC2" s="36"/>
    </row>
    <row r="3" spans="1:29" ht="24.75" customHeight="1" thickBot="1" x14ac:dyDescent="0.25">
      <c r="A3" s="635" t="s">
        <v>43</v>
      </c>
      <c r="B3" s="635"/>
      <c r="C3" s="635"/>
      <c r="D3" s="635"/>
      <c r="E3" s="1016" t="str">
        <f>'DESCRIBING SHEET'!N3</f>
        <v>THE ROCKS JKT 2.0 M</v>
      </c>
      <c r="F3" s="1016"/>
      <c r="G3" s="1016"/>
      <c r="H3" s="1016"/>
      <c r="I3" s="1016"/>
      <c r="J3" s="1016"/>
      <c r="K3" s="635" t="s">
        <v>1</v>
      </c>
      <c r="L3" s="635"/>
      <c r="M3" s="635"/>
      <c r="N3" s="635"/>
      <c r="O3" s="635"/>
      <c r="P3" s="635"/>
      <c r="Q3" s="635"/>
      <c r="R3" s="635"/>
      <c r="S3" s="1018" t="str">
        <f>'DESCRIBING SHEET'!Z3</f>
        <v>EIV4414</v>
      </c>
      <c r="T3" s="1018"/>
      <c r="U3" s="1018"/>
      <c r="V3" s="1018"/>
      <c r="W3" s="1018"/>
      <c r="X3" s="635" t="s">
        <v>41</v>
      </c>
      <c r="Y3" s="635"/>
      <c r="Z3" s="635"/>
      <c r="AA3" s="1013" t="str">
        <f>'DESCRIBING SHEET'!AL3</f>
        <v>LIBOLON</v>
      </c>
      <c r="AB3" s="1013"/>
      <c r="AC3" s="1013"/>
    </row>
    <row r="4" spans="1:29" ht="24.75" customHeight="1" thickTop="1" x14ac:dyDescent="0.2">
      <c r="A4" s="636"/>
      <c r="B4" s="636"/>
      <c r="C4" s="636"/>
      <c r="D4" s="636"/>
      <c r="E4" s="1017"/>
      <c r="F4" s="1017"/>
      <c r="G4" s="1017"/>
      <c r="H4" s="1017"/>
      <c r="I4" s="1017"/>
      <c r="J4" s="1017"/>
      <c r="K4" s="636"/>
      <c r="L4" s="636"/>
      <c r="M4" s="636"/>
      <c r="N4" s="636"/>
      <c r="O4" s="636"/>
      <c r="P4" s="636"/>
      <c r="Q4" s="636"/>
      <c r="R4" s="636"/>
      <c r="S4" s="1019"/>
      <c r="T4" s="1019"/>
      <c r="U4" s="1019"/>
      <c r="V4" s="1019"/>
      <c r="W4" s="1019"/>
      <c r="X4" s="636"/>
      <c r="Y4" s="636"/>
      <c r="Z4" s="636"/>
      <c r="AA4" s="1014"/>
      <c r="AB4" s="1014"/>
      <c r="AC4" s="1014"/>
    </row>
    <row r="5" spans="1:29" ht="5.25" customHeight="1" x14ac:dyDescent="0.2">
      <c r="A5" s="25"/>
      <c r="B5" s="25"/>
      <c r="C5" s="26"/>
      <c r="D5" s="27"/>
      <c r="E5" s="27"/>
      <c r="F5" s="37"/>
      <c r="G5" s="37"/>
      <c r="H5" s="37"/>
      <c r="I5" s="3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480"/>
      <c r="Z5" s="34"/>
      <c r="AA5" s="34"/>
      <c r="AB5" s="34"/>
      <c r="AC5" s="34"/>
    </row>
    <row r="6" spans="1:29" ht="42" customHeight="1" x14ac:dyDescent="0.2">
      <c r="A6" s="745" t="s">
        <v>33</v>
      </c>
      <c r="B6" s="745"/>
      <c r="C6" s="745"/>
      <c r="D6" s="745"/>
      <c r="E6" s="1020" t="str">
        <f>'DESCRIBING SHEET'!N6</f>
        <v>CROSSOVER SERIES</v>
      </c>
      <c r="F6" s="1020"/>
      <c r="G6" s="1020"/>
      <c r="H6" s="1020"/>
      <c r="I6" s="1020"/>
      <c r="J6" s="1020"/>
      <c r="K6" s="745" t="s">
        <v>29</v>
      </c>
      <c r="L6" s="745"/>
      <c r="M6" s="745"/>
      <c r="N6" s="745"/>
      <c r="O6" s="745"/>
      <c r="P6" s="745"/>
      <c r="Q6" s="745"/>
      <c r="R6" s="745"/>
      <c r="S6" s="1022" t="str">
        <f>'DESCRIBING SHEET'!Z6</f>
        <v>FW18/19</v>
      </c>
      <c r="T6" s="1022"/>
      <c r="U6" s="1022"/>
      <c r="V6" s="1022"/>
      <c r="W6" s="1022"/>
      <c r="X6" s="745" t="s">
        <v>30</v>
      </c>
      <c r="Y6" s="745"/>
      <c r="Z6" s="745"/>
      <c r="AA6" s="1021" t="str">
        <f>'DESCRIBING SHEET'!AL6</f>
        <v>PRIMA</v>
      </c>
      <c r="AB6" s="1021"/>
      <c r="AC6" s="1021"/>
    </row>
    <row r="7" spans="1:29" ht="29.25" customHeight="1" x14ac:dyDescent="0.2">
      <c r="A7" s="25"/>
      <c r="B7" s="25"/>
      <c r="C7" s="26"/>
      <c r="D7" s="25"/>
      <c r="E7" s="25"/>
      <c r="F7" s="144"/>
      <c r="G7" s="145"/>
      <c r="H7" s="145"/>
      <c r="I7" s="145"/>
      <c r="J7" s="35"/>
      <c r="K7" s="35"/>
      <c r="L7" s="35"/>
      <c r="M7" s="35"/>
      <c r="N7" s="35"/>
      <c r="O7" s="25"/>
      <c r="P7" s="25"/>
      <c r="Q7" s="25"/>
      <c r="R7" s="25"/>
      <c r="S7" s="25"/>
      <c r="T7" s="25"/>
      <c r="U7" s="25"/>
      <c r="V7" s="25"/>
      <c r="W7" s="25"/>
      <c r="X7" s="25"/>
      <c r="Y7" s="481"/>
      <c r="Z7" s="143"/>
      <c r="AA7" s="141"/>
      <c r="AB7" s="36"/>
      <c r="AC7" s="36"/>
    </row>
    <row r="8" spans="1:29" ht="32.25" customHeight="1" x14ac:dyDescent="0.2">
      <c r="A8" s="1011" t="s">
        <v>23</v>
      </c>
      <c r="B8" s="1011"/>
      <c r="C8" s="1011"/>
      <c r="D8" s="1011"/>
      <c r="E8" s="1011"/>
      <c r="F8" s="1012" t="s">
        <v>24</v>
      </c>
      <c r="G8" s="1012"/>
      <c r="H8" s="1012"/>
      <c r="I8" s="1012"/>
      <c r="J8" s="1011" t="s">
        <v>9</v>
      </c>
      <c r="K8" s="1011"/>
      <c r="L8" s="1011"/>
      <c r="M8" s="1011"/>
      <c r="N8" s="1011"/>
      <c r="O8" s="1011"/>
      <c r="P8" s="1011"/>
      <c r="Q8" s="1011"/>
      <c r="R8" s="1011"/>
      <c r="S8" s="1011"/>
      <c r="T8" s="1011" t="s">
        <v>25</v>
      </c>
      <c r="U8" s="1011"/>
      <c r="V8" s="1015" t="s">
        <v>44</v>
      </c>
      <c r="W8" s="1015"/>
      <c r="X8" s="1015"/>
      <c r="Y8" s="1015"/>
      <c r="Z8" s="1015"/>
      <c r="AA8" s="1015"/>
      <c r="AB8" s="1015"/>
      <c r="AC8" s="1015"/>
    </row>
    <row r="9" spans="1:29" ht="65.25" customHeight="1" x14ac:dyDescent="0.2">
      <c r="A9" s="1011"/>
      <c r="B9" s="1011"/>
      <c r="C9" s="1011"/>
      <c r="D9" s="1011"/>
      <c r="E9" s="1011"/>
      <c r="F9" s="1012"/>
      <c r="G9" s="1012"/>
      <c r="H9" s="1012"/>
      <c r="I9" s="1012"/>
      <c r="J9" s="1011"/>
      <c r="K9" s="1011"/>
      <c r="L9" s="1011"/>
      <c r="M9" s="1011"/>
      <c r="N9" s="1011"/>
      <c r="O9" s="1011"/>
      <c r="P9" s="1011"/>
      <c r="Q9" s="1011"/>
      <c r="R9" s="1011"/>
      <c r="S9" s="1011"/>
      <c r="T9" s="1011"/>
      <c r="U9" s="1011"/>
      <c r="V9" s="56" t="str">
        <f>COLOURWAYS!J9</f>
        <v>RAVEN</v>
      </c>
      <c r="W9" s="56" t="str">
        <f>COLOURWAYS!J10</f>
        <v>NIGHTFALL</v>
      </c>
      <c r="X9" s="56" t="str">
        <f>COLOURWAYS!$J$11</f>
        <v>DARK NIGHT</v>
      </c>
      <c r="Y9" s="482" t="str">
        <f>COLOURWAYS!J12</f>
        <v>DARK ORANGE</v>
      </c>
      <c r="Z9" s="56" t="str">
        <f>COLOURWAYS!J13</f>
        <v>MISTY GREY</v>
      </c>
      <c r="AA9" s="56"/>
      <c r="AB9" s="57"/>
      <c r="AC9" s="57"/>
    </row>
    <row r="10" spans="1:29" ht="43.5" customHeight="1" x14ac:dyDescent="0.2">
      <c r="A10" s="1011"/>
      <c r="B10" s="1011"/>
      <c r="C10" s="1011"/>
      <c r="D10" s="1011"/>
      <c r="E10" s="1011"/>
      <c r="F10" s="1012"/>
      <c r="G10" s="1012"/>
      <c r="H10" s="1012"/>
      <c r="I10" s="1012"/>
      <c r="J10" s="1011"/>
      <c r="K10" s="1011"/>
      <c r="L10" s="1011"/>
      <c r="M10" s="1011"/>
      <c r="N10" s="1011"/>
      <c r="O10" s="1011"/>
      <c r="P10" s="1011"/>
      <c r="Q10" s="1011"/>
      <c r="R10" s="1011"/>
      <c r="S10" s="1011"/>
      <c r="T10" s="1011"/>
      <c r="U10" s="1011"/>
      <c r="V10" s="146">
        <f>COLOURWAYS!A9</f>
        <v>7391</v>
      </c>
      <c r="W10" s="146">
        <f>COLOURWAYS!A10</f>
        <v>7986</v>
      </c>
      <c r="X10" s="146">
        <f>COLOURWAYS!A11</f>
        <v>6623</v>
      </c>
      <c r="Y10" s="483">
        <f>COLOURWAYS!A12</f>
        <v>8633</v>
      </c>
      <c r="Z10" s="146">
        <f>COLOURWAYS!A13</f>
        <v>8092</v>
      </c>
      <c r="AA10" s="146"/>
      <c r="AB10" s="147"/>
      <c r="AC10" s="147"/>
    </row>
    <row r="11" spans="1:29" s="21" customFormat="1" ht="28.5" customHeight="1" x14ac:dyDescent="0.25">
      <c r="A11" s="148" t="s">
        <v>64</v>
      </c>
      <c r="B11" s="149"/>
      <c r="C11" s="149"/>
      <c r="D11" s="149"/>
      <c r="E11" s="149"/>
      <c r="F11" s="149"/>
      <c r="G11" s="149"/>
      <c r="H11" s="149"/>
      <c r="I11" s="149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1"/>
      <c r="U11" s="151"/>
      <c r="V11" s="152"/>
      <c r="W11" s="153"/>
      <c r="X11" s="153"/>
      <c r="Y11" s="484"/>
      <c r="Z11" s="152"/>
      <c r="AA11" s="154"/>
      <c r="AB11" s="155"/>
      <c r="AC11" s="156"/>
    </row>
    <row r="12" spans="1:29" ht="16.5" customHeight="1" x14ac:dyDescent="0.2">
      <c r="A12" s="773"/>
      <c r="B12" s="773"/>
      <c r="C12" s="773"/>
      <c r="D12" s="773"/>
      <c r="E12" s="773"/>
      <c r="F12" s="776"/>
      <c r="G12" s="776"/>
      <c r="H12" s="776"/>
      <c r="I12" s="776"/>
      <c r="J12" s="777"/>
      <c r="K12" s="777"/>
      <c r="L12" s="777"/>
      <c r="M12" s="777"/>
      <c r="N12" s="777"/>
      <c r="O12" s="777"/>
      <c r="P12" s="777"/>
      <c r="Q12" s="777"/>
      <c r="R12" s="777"/>
      <c r="S12" s="777"/>
      <c r="T12" s="773"/>
      <c r="U12" s="773"/>
      <c r="V12" s="350"/>
      <c r="W12" s="350"/>
      <c r="X12" s="350"/>
      <c r="Y12" s="485"/>
      <c r="Z12" s="351"/>
      <c r="AA12" s="352"/>
      <c r="AB12" s="352"/>
      <c r="AC12" s="352"/>
    </row>
    <row r="13" spans="1:29" ht="16.5" customHeight="1" x14ac:dyDescent="0.2">
      <c r="A13" s="880"/>
      <c r="B13" s="880"/>
      <c r="C13" s="880"/>
      <c r="D13" s="880"/>
      <c r="E13" s="880"/>
      <c r="F13" s="877" t="s">
        <v>216</v>
      </c>
      <c r="G13" s="878"/>
      <c r="H13" s="878"/>
      <c r="I13" s="879"/>
      <c r="J13" s="875"/>
      <c r="K13" s="875"/>
      <c r="L13" s="875"/>
      <c r="M13" s="875"/>
      <c r="N13" s="875"/>
      <c r="O13" s="875"/>
      <c r="P13" s="875"/>
      <c r="Q13" s="875"/>
      <c r="R13" s="875"/>
      <c r="S13" s="875"/>
      <c r="T13" s="880"/>
      <c r="U13" s="880"/>
      <c r="V13" s="325"/>
      <c r="W13" s="325"/>
      <c r="X13" s="325"/>
      <c r="Y13" s="448"/>
      <c r="Z13" s="326"/>
      <c r="AA13" s="327"/>
      <c r="AB13" s="327"/>
      <c r="AC13" s="327"/>
    </row>
    <row r="14" spans="1:29" ht="15.75" x14ac:dyDescent="0.2">
      <c r="A14" s="880"/>
      <c r="B14" s="880"/>
      <c r="C14" s="880"/>
      <c r="D14" s="880"/>
      <c r="E14" s="880"/>
      <c r="F14" s="877" t="s">
        <v>217</v>
      </c>
      <c r="G14" s="878"/>
      <c r="H14" s="878"/>
      <c r="I14" s="879"/>
      <c r="J14" s="875" t="s">
        <v>223</v>
      </c>
      <c r="K14" s="875"/>
      <c r="L14" s="875"/>
      <c r="M14" s="875"/>
      <c r="N14" s="875"/>
      <c r="O14" s="875"/>
      <c r="P14" s="875"/>
      <c r="Q14" s="875"/>
      <c r="R14" s="875"/>
      <c r="S14" s="875"/>
      <c r="T14" s="880">
        <v>1</v>
      </c>
      <c r="U14" s="880"/>
      <c r="V14" s="328" t="s">
        <v>410</v>
      </c>
      <c r="W14" s="328" t="s">
        <v>416</v>
      </c>
      <c r="X14" s="328" t="s">
        <v>412</v>
      </c>
      <c r="Y14" s="433" t="s">
        <v>413</v>
      </c>
      <c r="Z14" s="328" t="s">
        <v>414</v>
      </c>
      <c r="AA14" s="327"/>
      <c r="AB14" s="327"/>
      <c r="AC14" s="327"/>
    </row>
    <row r="15" spans="1:29" ht="31.5" x14ac:dyDescent="0.2">
      <c r="A15" s="880"/>
      <c r="B15" s="880"/>
      <c r="C15" s="880"/>
      <c r="D15" s="880"/>
      <c r="E15" s="880"/>
      <c r="F15" s="877" t="s">
        <v>218</v>
      </c>
      <c r="G15" s="878"/>
      <c r="H15" s="878"/>
      <c r="I15" s="879"/>
      <c r="J15" s="875"/>
      <c r="K15" s="875"/>
      <c r="L15" s="875"/>
      <c r="M15" s="875"/>
      <c r="N15" s="875"/>
      <c r="O15" s="875"/>
      <c r="P15" s="875"/>
      <c r="Q15" s="875"/>
      <c r="R15" s="875"/>
      <c r="S15" s="875"/>
      <c r="T15" s="880"/>
      <c r="U15" s="880"/>
      <c r="V15" s="328" t="s">
        <v>424</v>
      </c>
      <c r="W15" s="328" t="s">
        <v>424</v>
      </c>
      <c r="X15" s="328" t="s">
        <v>426</v>
      </c>
      <c r="Y15" s="433" t="s">
        <v>424</v>
      </c>
      <c r="Z15" s="328" t="s">
        <v>424</v>
      </c>
      <c r="AA15" s="327"/>
      <c r="AB15" s="327"/>
      <c r="AC15" s="327"/>
    </row>
    <row r="16" spans="1:29" ht="16.5" customHeight="1" x14ac:dyDescent="0.2">
      <c r="A16" s="880"/>
      <c r="B16" s="880"/>
      <c r="C16" s="880"/>
      <c r="D16" s="880"/>
      <c r="E16" s="880"/>
      <c r="F16" s="1039" t="s">
        <v>219</v>
      </c>
      <c r="G16" s="1039"/>
      <c r="H16" s="1039"/>
      <c r="I16" s="1039"/>
      <c r="J16" s="875"/>
      <c r="K16" s="875"/>
      <c r="L16" s="875"/>
      <c r="M16" s="875"/>
      <c r="N16" s="875"/>
      <c r="O16" s="875"/>
      <c r="P16" s="875"/>
      <c r="Q16" s="875"/>
      <c r="R16" s="875"/>
      <c r="S16" s="875"/>
      <c r="T16" s="880"/>
      <c r="U16" s="880"/>
      <c r="V16" s="325" t="s">
        <v>459</v>
      </c>
      <c r="W16" s="419" t="s">
        <v>457</v>
      </c>
      <c r="X16" s="325" t="s">
        <v>461</v>
      </c>
      <c r="Y16" s="434" t="s">
        <v>462</v>
      </c>
      <c r="Z16" s="328" t="s">
        <v>458</v>
      </c>
      <c r="AA16" s="327"/>
      <c r="AB16" s="327"/>
      <c r="AC16" s="327"/>
    </row>
    <row r="17" spans="1:29" ht="16.5" customHeight="1" x14ac:dyDescent="0.2">
      <c r="A17" s="775"/>
      <c r="B17" s="775"/>
      <c r="C17" s="775"/>
      <c r="D17" s="775"/>
      <c r="E17" s="775"/>
      <c r="F17" s="786" t="s">
        <v>423</v>
      </c>
      <c r="G17" s="786"/>
      <c r="H17" s="786"/>
      <c r="I17" s="786"/>
      <c r="J17" s="787"/>
      <c r="K17" s="787"/>
      <c r="L17" s="787"/>
      <c r="M17" s="787"/>
      <c r="N17" s="787"/>
      <c r="O17" s="787"/>
      <c r="P17" s="787"/>
      <c r="Q17" s="787"/>
      <c r="R17" s="787"/>
      <c r="S17" s="787"/>
      <c r="T17" s="775"/>
      <c r="U17" s="775"/>
      <c r="V17" s="353"/>
      <c r="W17" s="353"/>
      <c r="X17" s="353"/>
      <c r="Y17" s="486"/>
      <c r="Z17" s="353"/>
      <c r="AA17" s="354"/>
      <c r="AB17" s="354"/>
      <c r="AC17" s="354"/>
    </row>
    <row r="18" spans="1:29" ht="16.5" customHeight="1" x14ac:dyDescent="0.2">
      <c r="A18" s="880"/>
      <c r="B18" s="880"/>
      <c r="C18" s="880"/>
      <c r="D18" s="880"/>
      <c r="E18" s="880"/>
      <c r="F18" s="1063" t="s">
        <v>335</v>
      </c>
      <c r="G18" s="1064"/>
      <c r="H18" s="1064"/>
      <c r="I18" s="1065"/>
      <c r="J18" s="1037"/>
      <c r="K18" s="1037"/>
      <c r="L18" s="1037"/>
      <c r="M18" s="1037"/>
      <c r="N18" s="1037"/>
      <c r="O18" s="1037"/>
      <c r="P18" s="1037"/>
      <c r="Q18" s="1037"/>
      <c r="R18" s="1037"/>
      <c r="S18" s="1037"/>
      <c r="T18" s="880"/>
      <c r="U18" s="880"/>
      <c r="V18" s="325"/>
      <c r="W18" s="325"/>
      <c r="X18" s="325"/>
      <c r="Y18" s="448"/>
      <c r="Z18" s="326"/>
      <c r="AA18" s="327"/>
      <c r="AB18" s="327"/>
      <c r="AC18" s="327"/>
    </row>
    <row r="19" spans="1:29" ht="16.5" customHeight="1" x14ac:dyDescent="0.2">
      <c r="A19" s="880"/>
      <c r="B19" s="880"/>
      <c r="C19" s="880"/>
      <c r="D19" s="880"/>
      <c r="E19" s="880"/>
      <c r="F19" s="1060" t="s">
        <v>216</v>
      </c>
      <c r="G19" s="1061"/>
      <c r="H19" s="1061"/>
      <c r="I19" s="1062"/>
      <c r="J19" s="1037"/>
      <c r="K19" s="1037"/>
      <c r="L19" s="1037"/>
      <c r="M19" s="1037"/>
      <c r="N19" s="1037"/>
      <c r="O19" s="1037"/>
      <c r="P19" s="1037"/>
      <c r="Q19" s="1037"/>
      <c r="R19" s="1037"/>
      <c r="S19" s="1037"/>
      <c r="T19" s="880"/>
      <c r="U19" s="880"/>
      <c r="V19" s="325"/>
      <c r="W19" s="325"/>
      <c r="X19" s="325"/>
      <c r="Y19" s="448"/>
      <c r="Z19" s="326"/>
      <c r="AA19" s="327"/>
      <c r="AB19" s="327"/>
      <c r="AC19" s="327"/>
    </row>
    <row r="20" spans="1:29" ht="16.5" customHeight="1" x14ac:dyDescent="0.2">
      <c r="A20" s="880"/>
      <c r="B20" s="880"/>
      <c r="C20" s="880"/>
      <c r="D20" s="880"/>
      <c r="E20" s="880"/>
      <c r="F20" s="1060" t="s">
        <v>217</v>
      </c>
      <c r="G20" s="1061"/>
      <c r="H20" s="1061"/>
      <c r="I20" s="1062"/>
      <c r="J20" s="1037" t="s">
        <v>226</v>
      </c>
      <c r="K20" s="1037"/>
      <c r="L20" s="1037"/>
      <c r="M20" s="1037"/>
      <c r="N20" s="1037"/>
      <c r="O20" s="1037"/>
      <c r="P20" s="1037"/>
      <c r="Q20" s="1037"/>
      <c r="R20" s="1037"/>
      <c r="S20" s="1037"/>
      <c r="T20" s="880">
        <v>1</v>
      </c>
      <c r="U20" s="880"/>
      <c r="V20" s="328" t="s">
        <v>410</v>
      </c>
      <c r="W20" s="328" t="s">
        <v>416</v>
      </c>
      <c r="X20" s="328" t="s">
        <v>412</v>
      </c>
      <c r="Y20" s="433" t="s">
        <v>413</v>
      </c>
      <c r="Z20" s="328" t="s">
        <v>414</v>
      </c>
      <c r="AA20" s="327"/>
      <c r="AB20" s="327"/>
      <c r="AC20" s="327"/>
    </row>
    <row r="21" spans="1:29" ht="25.5" customHeight="1" x14ac:dyDescent="0.2">
      <c r="A21" s="880"/>
      <c r="B21" s="880"/>
      <c r="C21" s="880"/>
      <c r="D21" s="880"/>
      <c r="E21" s="880"/>
      <c r="F21" s="1060" t="s">
        <v>222</v>
      </c>
      <c r="G21" s="1061"/>
      <c r="H21" s="1061"/>
      <c r="I21" s="1062"/>
      <c r="J21" s="1037"/>
      <c r="K21" s="1037"/>
      <c r="L21" s="1037"/>
      <c r="M21" s="1037"/>
      <c r="N21" s="1037"/>
      <c r="O21" s="1037"/>
      <c r="P21" s="1037"/>
      <c r="Q21" s="1037"/>
      <c r="R21" s="1037"/>
      <c r="S21" s="1037"/>
      <c r="T21" s="880"/>
      <c r="U21" s="880"/>
      <c r="V21" s="328" t="s">
        <v>424</v>
      </c>
      <c r="W21" s="328" t="s">
        <v>424</v>
      </c>
      <c r="X21" s="328" t="s">
        <v>426</v>
      </c>
      <c r="Y21" s="433" t="s">
        <v>424</v>
      </c>
      <c r="Z21" s="328" t="s">
        <v>424</v>
      </c>
      <c r="AA21" s="327"/>
      <c r="AB21" s="327"/>
      <c r="AC21" s="327"/>
    </row>
    <row r="22" spans="1:29" ht="16.5" customHeight="1" x14ac:dyDescent="0.2">
      <c r="A22" s="880"/>
      <c r="B22" s="880"/>
      <c r="C22" s="880"/>
      <c r="D22" s="880"/>
      <c r="E22" s="880"/>
      <c r="F22" s="1056" t="s">
        <v>219</v>
      </c>
      <c r="G22" s="1056"/>
      <c r="H22" s="1056"/>
      <c r="I22" s="1056"/>
      <c r="J22" s="1037"/>
      <c r="K22" s="1037"/>
      <c r="L22" s="1037"/>
      <c r="M22" s="1037"/>
      <c r="N22" s="1037"/>
      <c r="O22" s="1037"/>
      <c r="P22" s="1037"/>
      <c r="Q22" s="1037"/>
      <c r="R22" s="1037"/>
      <c r="S22" s="1037"/>
      <c r="T22" s="880"/>
      <c r="U22" s="880"/>
      <c r="V22" s="325" t="s">
        <v>459</v>
      </c>
      <c r="W22" s="419" t="s">
        <v>457</v>
      </c>
      <c r="X22" s="328" t="s">
        <v>461</v>
      </c>
      <c r="Y22" s="434" t="s">
        <v>462</v>
      </c>
      <c r="Z22" s="328" t="s">
        <v>458</v>
      </c>
      <c r="AA22" s="327"/>
      <c r="AB22" s="327"/>
      <c r="AC22" s="327"/>
    </row>
    <row r="23" spans="1:29" ht="16.5" customHeight="1" x14ac:dyDescent="0.2">
      <c r="A23" s="880"/>
      <c r="B23" s="880"/>
      <c r="C23" s="880"/>
      <c r="D23" s="880"/>
      <c r="E23" s="880"/>
      <c r="F23" s="1040"/>
      <c r="G23" s="1040"/>
      <c r="H23" s="1040"/>
      <c r="I23" s="1040"/>
      <c r="J23" s="1037"/>
      <c r="K23" s="1037"/>
      <c r="L23" s="1037"/>
      <c r="M23" s="1037"/>
      <c r="N23" s="1037"/>
      <c r="O23" s="1037"/>
      <c r="P23" s="1037"/>
      <c r="Q23" s="1037"/>
      <c r="R23" s="1037"/>
      <c r="S23" s="1037"/>
      <c r="T23" s="880"/>
      <c r="U23" s="880"/>
      <c r="V23" s="329"/>
      <c r="W23" s="329"/>
      <c r="X23" s="329"/>
      <c r="Y23" s="487"/>
      <c r="Z23" s="329"/>
      <c r="AA23" s="327"/>
      <c r="AB23" s="327"/>
      <c r="AC23" s="327"/>
    </row>
    <row r="24" spans="1:29" ht="16.5" customHeight="1" x14ac:dyDescent="0.2">
      <c r="A24" s="876"/>
      <c r="B24" s="876"/>
      <c r="C24" s="876"/>
      <c r="D24" s="876"/>
      <c r="E24" s="876"/>
      <c r="F24" s="1059"/>
      <c r="G24" s="1059"/>
      <c r="H24" s="1059"/>
      <c r="I24" s="1059"/>
      <c r="J24" s="1033"/>
      <c r="K24" s="1033"/>
      <c r="L24" s="1033"/>
      <c r="M24" s="1033"/>
      <c r="N24" s="1033"/>
      <c r="O24" s="1033"/>
      <c r="P24" s="1033"/>
      <c r="Q24" s="1033"/>
      <c r="R24" s="1033"/>
      <c r="S24" s="1033"/>
      <c r="T24" s="876"/>
      <c r="U24" s="876"/>
      <c r="V24" s="322"/>
      <c r="W24" s="322"/>
      <c r="X24" s="322"/>
      <c r="Y24" s="444"/>
      <c r="Z24" s="323"/>
      <c r="AA24" s="324"/>
      <c r="AB24" s="324"/>
      <c r="AC24" s="324"/>
    </row>
    <row r="25" spans="1:29" ht="16.5" customHeight="1" x14ac:dyDescent="0.2">
      <c r="A25" s="880"/>
      <c r="B25" s="880"/>
      <c r="C25" s="880"/>
      <c r="D25" s="880"/>
      <c r="E25" s="880"/>
      <c r="F25" s="950" t="s">
        <v>220</v>
      </c>
      <c r="G25" s="874"/>
      <c r="H25" s="874"/>
      <c r="I25" s="874"/>
      <c r="J25" s="875"/>
      <c r="K25" s="875"/>
      <c r="L25" s="875"/>
      <c r="M25" s="875"/>
      <c r="N25" s="875"/>
      <c r="O25" s="875"/>
      <c r="P25" s="875"/>
      <c r="Q25" s="875"/>
      <c r="R25" s="875"/>
      <c r="S25" s="875"/>
      <c r="T25" s="880"/>
      <c r="U25" s="880"/>
      <c r="V25" s="325"/>
      <c r="W25" s="325"/>
      <c r="X25" s="325"/>
      <c r="Y25" s="448"/>
      <c r="Z25" s="326"/>
      <c r="AA25" s="327"/>
      <c r="AB25" s="327"/>
      <c r="AC25" s="327"/>
    </row>
    <row r="26" spans="1:29" ht="16.5" customHeight="1" x14ac:dyDescent="0.2">
      <c r="A26" s="880"/>
      <c r="B26" s="880"/>
      <c r="C26" s="880"/>
      <c r="D26" s="880"/>
      <c r="E26" s="880"/>
      <c r="F26" s="950" t="s">
        <v>221</v>
      </c>
      <c r="G26" s="874"/>
      <c r="H26" s="874"/>
      <c r="I26" s="874"/>
      <c r="J26" s="875" t="s">
        <v>224</v>
      </c>
      <c r="K26" s="875"/>
      <c r="L26" s="875"/>
      <c r="M26" s="875"/>
      <c r="N26" s="875"/>
      <c r="O26" s="875"/>
      <c r="P26" s="875"/>
      <c r="Q26" s="875"/>
      <c r="R26" s="875"/>
      <c r="S26" s="875"/>
      <c r="T26" s="880">
        <v>2</v>
      </c>
      <c r="U26" s="880"/>
      <c r="V26" s="328" t="s">
        <v>410</v>
      </c>
      <c r="W26" s="328" t="s">
        <v>411</v>
      </c>
      <c r="X26" s="328" t="s">
        <v>412</v>
      </c>
      <c r="Y26" s="433" t="s">
        <v>413</v>
      </c>
      <c r="Z26" s="328" t="s">
        <v>414</v>
      </c>
      <c r="AA26" s="327"/>
      <c r="AB26" s="327"/>
      <c r="AC26" s="327"/>
    </row>
    <row r="27" spans="1:29" ht="16.5" customHeight="1" x14ac:dyDescent="0.2">
      <c r="A27" s="880"/>
      <c r="B27" s="880"/>
      <c r="C27" s="880"/>
      <c r="D27" s="880"/>
      <c r="E27" s="880"/>
      <c r="F27" s="874" t="s">
        <v>222</v>
      </c>
      <c r="G27" s="874"/>
      <c r="H27" s="874"/>
      <c r="I27" s="874"/>
      <c r="J27" s="875" t="s">
        <v>225</v>
      </c>
      <c r="K27" s="875"/>
      <c r="L27" s="875"/>
      <c r="M27" s="875"/>
      <c r="N27" s="875"/>
      <c r="O27" s="875"/>
      <c r="P27" s="875"/>
      <c r="Q27" s="875"/>
      <c r="R27" s="875"/>
      <c r="S27" s="875"/>
      <c r="T27" s="880">
        <v>1</v>
      </c>
      <c r="U27" s="880"/>
      <c r="V27" s="328" t="s">
        <v>459</v>
      </c>
      <c r="W27" s="328" t="s">
        <v>460</v>
      </c>
      <c r="X27" s="328" t="s">
        <v>461</v>
      </c>
      <c r="Y27" s="433" t="s">
        <v>462</v>
      </c>
      <c r="Z27" s="328" t="s">
        <v>458</v>
      </c>
      <c r="AA27" s="327"/>
      <c r="AB27" s="327"/>
      <c r="AC27" s="327"/>
    </row>
    <row r="28" spans="1:29" ht="16.5" customHeight="1" x14ac:dyDescent="0.2">
      <c r="A28" s="880"/>
      <c r="B28" s="880"/>
      <c r="C28" s="880"/>
      <c r="D28" s="880"/>
      <c r="E28" s="1057"/>
      <c r="F28" s="885" t="s">
        <v>219</v>
      </c>
      <c r="G28" s="886"/>
      <c r="H28" s="886"/>
      <c r="I28" s="887"/>
      <c r="J28" s="1052"/>
      <c r="K28" s="875"/>
      <c r="L28" s="875"/>
      <c r="M28" s="875"/>
      <c r="N28" s="875"/>
      <c r="O28" s="875"/>
      <c r="P28" s="875"/>
      <c r="Q28" s="875"/>
      <c r="R28" s="875"/>
      <c r="S28" s="875"/>
      <c r="T28" s="880"/>
      <c r="U28" s="880"/>
      <c r="V28" s="325"/>
      <c r="W28" s="325"/>
      <c r="X28" s="325"/>
      <c r="Y28" s="434"/>
      <c r="Z28" s="327"/>
      <c r="AA28" s="327"/>
      <c r="AB28" s="327"/>
      <c r="AC28" s="327"/>
    </row>
    <row r="29" spans="1:29" ht="16.5" customHeight="1" x14ac:dyDescent="0.2">
      <c r="A29" s="1023"/>
      <c r="B29" s="1023"/>
      <c r="C29" s="1023"/>
      <c r="D29" s="1023"/>
      <c r="E29" s="1023"/>
      <c r="F29" s="1058"/>
      <c r="G29" s="1058"/>
      <c r="H29" s="1058"/>
      <c r="I29" s="1058"/>
      <c r="J29" s="1051"/>
      <c r="K29" s="1051"/>
      <c r="L29" s="1051"/>
      <c r="M29" s="1051"/>
      <c r="N29" s="1051"/>
      <c r="O29" s="1051"/>
      <c r="P29" s="1051"/>
      <c r="Q29" s="1051"/>
      <c r="R29" s="1051"/>
      <c r="S29" s="1051"/>
      <c r="T29" s="1023"/>
      <c r="U29" s="1023"/>
      <c r="V29" s="330"/>
      <c r="W29" s="330"/>
      <c r="X29" s="330"/>
      <c r="Y29" s="435"/>
      <c r="Z29" s="330"/>
      <c r="AA29" s="331"/>
      <c r="AB29" s="331"/>
      <c r="AC29" s="331"/>
    </row>
    <row r="30" spans="1:29" ht="16.5" customHeight="1" x14ac:dyDescent="0.2">
      <c r="A30" s="1036"/>
      <c r="B30" s="1036"/>
      <c r="C30" s="1036"/>
      <c r="D30" s="1036"/>
      <c r="E30" s="1036"/>
      <c r="F30" s="1038"/>
      <c r="G30" s="1038"/>
      <c r="H30" s="1038"/>
      <c r="I30" s="1038"/>
      <c r="J30" s="1044"/>
      <c r="K30" s="1044"/>
      <c r="L30" s="1044"/>
      <c r="M30" s="1044"/>
      <c r="N30" s="1044"/>
      <c r="O30" s="1044"/>
      <c r="P30" s="1044"/>
      <c r="Q30" s="1044"/>
      <c r="R30" s="1044"/>
      <c r="S30" s="1044"/>
      <c r="T30" s="1036"/>
      <c r="U30" s="1036"/>
      <c r="V30" s="431"/>
      <c r="W30" s="431"/>
      <c r="X30" s="431"/>
      <c r="Y30" s="431"/>
      <c r="Z30" s="431"/>
      <c r="AA30" s="431"/>
      <c r="AB30" s="431"/>
      <c r="AC30" s="431"/>
    </row>
    <row r="31" spans="1:29" ht="16.5" customHeight="1" x14ac:dyDescent="0.2">
      <c r="A31" s="1035"/>
      <c r="B31" s="1035"/>
      <c r="C31" s="1035"/>
      <c r="D31" s="1035"/>
      <c r="E31" s="1035"/>
      <c r="F31" s="1045" t="s">
        <v>220</v>
      </c>
      <c r="G31" s="1046"/>
      <c r="H31" s="1046"/>
      <c r="I31" s="1047"/>
      <c r="J31" s="1034"/>
      <c r="K31" s="1034"/>
      <c r="L31" s="1034"/>
      <c r="M31" s="1034"/>
      <c r="N31" s="1034"/>
      <c r="O31" s="1034"/>
      <c r="P31" s="1034"/>
      <c r="Q31" s="1034"/>
      <c r="R31" s="1034"/>
      <c r="S31" s="1034"/>
      <c r="T31" s="1035"/>
      <c r="U31" s="1035"/>
      <c r="V31" s="432"/>
      <c r="W31" s="432"/>
      <c r="X31" s="432"/>
      <c r="Y31" s="432"/>
      <c r="Z31" s="432"/>
      <c r="AA31" s="432"/>
      <c r="AB31" s="432"/>
      <c r="AC31" s="432"/>
    </row>
    <row r="32" spans="1:29" ht="16.5" customHeight="1" x14ac:dyDescent="0.2">
      <c r="A32" s="1035"/>
      <c r="B32" s="1035"/>
      <c r="C32" s="1035"/>
      <c r="D32" s="1035"/>
      <c r="E32" s="1035"/>
      <c r="F32" s="1045" t="s">
        <v>221</v>
      </c>
      <c r="G32" s="1046"/>
      <c r="H32" s="1046"/>
      <c r="I32" s="1047"/>
      <c r="J32" s="1034" t="s">
        <v>227</v>
      </c>
      <c r="K32" s="1034"/>
      <c r="L32" s="1034"/>
      <c r="M32" s="1034"/>
      <c r="N32" s="1034"/>
      <c r="O32" s="1034"/>
      <c r="P32" s="1034"/>
      <c r="Q32" s="1034"/>
      <c r="R32" s="1034"/>
      <c r="S32" s="1034"/>
      <c r="T32" s="1035">
        <v>2</v>
      </c>
      <c r="U32" s="1035"/>
      <c r="V32" s="433" t="s">
        <v>410</v>
      </c>
      <c r="W32" s="433" t="s">
        <v>411</v>
      </c>
      <c r="X32" s="433" t="s">
        <v>412</v>
      </c>
      <c r="Y32" s="433" t="s">
        <v>413</v>
      </c>
      <c r="Z32" s="433" t="s">
        <v>414</v>
      </c>
      <c r="AA32" s="432"/>
      <c r="AB32" s="432"/>
      <c r="AC32" s="432"/>
    </row>
    <row r="33" spans="1:29" ht="16.5" customHeight="1" x14ac:dyDescent="0.2">
      <c r="A33" s="1035"/>
      <c r="B33" s="1035"/>
      <c r="C33" s="1035"/>
      <c r="D33" s="1035"/>
      <c r="E33" s="1035"/>
      <c r="F33" s="1053" t="s">
        <v>229</v>
      </c>
      <c r="G33" s="1054"/>
      <c r="H33" s="1054"/>
      <c r="I33" s="1055"/>
      <c r="J33" s="1050" t="s">
        <v>228</v>
      </c>
      <c r="K33" s="1050"/>
      <c r="L33" s="1050"/>
      <c r="M33" s="1050"/>
      <c r="N33" s="1050"/>
      <c r="O33" s="1050"/>
      <c r="P33" s="1050"/>
      <c r="Q33" s="1050"/>
      <c r="R33" s="1050"/>
      <c r="S33" s="1050"/>
      <c r="T33" s="1035"/>
      <c r="U33" s="1035"/>
      <c r="V33" s="433" t="s">
        <v>459</v>
      </c>
      <c r="W33" s="433" t="s">
        <v>460</v>
      </c>
      <c r="X33" s="433" t="s">
        <v>461</v>
      </c>
      <c r="Y33" s="433" t="s">
        <v>462</v>
      </c>
      <c r="Z33" s="433" t="s">
        <v>458</v>
      </c>
      <c r="AA33" s="432"/>
      <c r="AB33" s="432"/>
      <c r="AC33" s="432"/>
    </row>
    <row r="34" spans="1:29" ht="16.5" customHeight="1" x14ac:dyDescent="0.2">
      <c r="A34" s="1035"/>
      <c r="B34" s="1035"/>
      <c r="C34" s="1035"/>
      <c r="D34" s="1035"/>
      <c r="E34" s="1035"/>
      <c r="F34" s="1041" t="s">
        <v>230</v>
      </c>
      <c r="G34" s="1042"/>
      <c r="H34" s="1042"/>
      <c r="I34" s="1043"/>
      <c r="J34" s="1048"/>
      <c r="K34" s="1048"/>
      <c r="L34" s="1048"/>
      <c r="M34" s="1048"/>
      <c r="N34" s="1048"/>
      <c r="O34" s="1048"/>
      <c r="P34" s="1048"/>
      <c r="Q34" s="1048"/>
      <c r="R34" s="1048"/>
      <c r="S34" s="1048"/>
      <c r="T34" s="1035"/>
      <c r="U34" s="1035"/>
      <c r="V34" s="432"/>
      <c r="W34" s="432"/>
      <c r="X34" s="432"/>
      <c r="Y34" s="434"/>
      <c r="Z34" s="434"/>
      <c r="AA34" s="432"/>
      <c r="AB34" s="432"/>
      <c r="AC34" s="432"/>
    </row>
    <row r="35" spans="1:29" ht="16.5" customHeight="1" x14ac:dyDescent="0.2">
      <c r="A35" s="1049"/>
      <c r="B35" s="1049"/>
      <c r="C35" s="1049"/>
      <c r="D35" s="1049"/>
      <c r="E35" s="1049"/>
      <c r="F35" s="803"/>
      <c r="G35" s="803"/>
      <c r="H35" s="803"/>
      <c r="I35" s="803"/>
      <c r="J35" s="804"/>
      <c r="K35" s="804"/>
      <c r="L35" s="804"/>
      <c r="M35" s="804"/>
      <c r="N35" s="804"/>
      <c r="O35" s="804"/>
      <c r="P35" s="804"/>
      <c r="Q35" s="804"/>
      <c r="R35" s="804"/>
      <c r="S35" s="804"/>
      <c r="T35" s="1049"/>
      <c r="U35" s="1049"/>
      <c r="V35" s="435"/>
      <c r="W35" s="435"/>
      <c r="X35" s="435"/>
      <c r="Y35" s="435"/>
      <c r="Z35" s="435"/>
      <c r="AA35" s="435"/>
      <c r="AB35" s="435"/>
      <c r="AC35" s="435"/>
    </row>
    <row r="36" spans="1:29" ht="16.5" customHeight="1" x14ac:dyDescent="0.2">
      <c r="A36" s="880"/>
      <c r="B36" s="880"/>
      <c r="C36" s="880"/>
      <c r="D36" s="880"/>
      <c r="E36" s="880"/>
      <c r="F36" s="776"/>
      <c r="G36" s="776"/>
      <c r="H36" s="776"/>
      <c r="I36" s="776"/>
      <c r="J36" s="777"/>
      <c r="K36" s="777"/>
      <c r="L36" s="777"/>
      <c r="M36" s="777"/>
      <c r="N36" s="777"/>
      <c r="O36" s="777"/>
      <c r="P36" s="777"/>
      <c r="Q36" s="777"/>
      <c r="R36" s="777"/>
      <c r="S36" s="777"/>
      <c r="T36" s="880"/>
      <c r="U36" s="880"/>
      <c r="V36" s="325"/>
      <c r="W36" s="325"/>
      <c r="X36" s="325"/>
      <c r="Y36" s="448"/>
      <c r="Z36" s="326"/>
      <c r="AA36" s="327"/>
      <c r="AB36" s="327"/>
      <c r="AC36" s="327"/>
    </row>
    <row r="37" spans="1:29" ht="16.5" customHeight="1" x14ac:dyDescent="0.2">
      <c r="A37" s="880"/>
      <c r="B37" s="880"/>
      <c r="C37" s="880"/>
      <c r="D37" s="880"/>
      <c r="E37" s="880"/>
      <c r="F37" s="950" t="s">
        <v>231</v>
      </c>
      <c r="G37" s="874"/>
      <c r="H37" s="874"/>
      <c r="I37" s="874"/>
      <c r="J37" s="875"/>
      <c r="K37" s="875"/>
      <c r="L37" s="875"/>
      <c r="M37" s="875"/>
      <c r="N37" s="875"/>
      <c r="O37" s="875"/>
      <c r="P37" s="875"/>
      <c r="Q37" s="875"/>
      <c r="R37" s="875"/>
      <c r="S37" s="875"/>
      <c r="T37" s="880"/>
      <c r="U37" s="880"/>
      <c r="V37" s="325"/>
      <c r="W37" s="325"/>
      <c r="X37" s="325"/>
      <c r="Y37" s="448"/>
      <c r="Z37" s="326"/>
      <c r="AA37" s="327"/>
      <c r="AB37" s="327"/>
      <c r="AC37" s="327"/>
    </row>
    <row r="38" spans="1:29" ht="16.5" customHeight="1" x14ac:dyDescent="0.2">
      <c r="A38" s="880"/>
      <c r="B38" s="880"/>
      <c r="C38" s="880"/>
      <c r="D38" s="880"/>
      <c r="E38" s="880"/>
      <c r="F38" s="950" t="s">
        <v>221</v>
      </c>
      <c r="G38" s="874"/>
      <c r="H38" s="874"/>
      <c r="I38" s="874"/>
      <c r="J38" s="875" t="s">
        <v>232</v>
      </c>
      <c r="K38" s="875"/>
      <c r="L38" s="875"/>
      <c r="M38" s="875"/>
      <c r="N38" s="875"/>
      <c r="O38" s="875"/>
      <c r="P38" s="875"/>
      <c r="Q38" s="875"/>
      <c r="R38" s="875"/>
      <c r="S38" s="875"/>
      <c r="T38" s="880">
        <v>1</v>
      </c>
      <c r="U38" s="880"/>
      <c r="V38" s="402" t="s">
        <v>416</v>
      </c>
      <c r="W38" s="402" t="s">
        <v>416</v>
      </c>
      <c r="X38" s="402" t="s">
        <v>416</v>
      </c>
      <c r="Y38" s="488" t="s">
        <v>416</v>
      </c>
      <c r="Z38" s="402" t="s">
        <v>416</v>
      </c>
      <c r="AA38" s="327"/>
      <c r="AB38" s="327"/>
      <c r="AC38" s="327"/>
    </row>
    <row r="39" spans="1:29" ht="16.5" customHeight="1" x14ac:dyDescent="0.2">
      <c r="A39" s="880"/>
      <c r="B39" s="880"/>
      <c r="C39" s="880"/>
      <c r="D39" s="880"/>
      <c r="E39" s="880"/>
      <c r="F39" s="874" t="s">
        <v>229</v>
      </c>
      <c r="G39" s="874"/>
      <c r="H39" s="874"/>
      <c r="I39" s="874"/>
      <c r="J39" s="884"/>
      <c r="K39" s="884"/>
      <c r="L39" s="884"/>
      <c r="M39" s="884"/>
      <c r="N39" s="884"/>
      <c r="O39" s="884"/>
      <c r="P39" s="884"/>
      <c r="Q39" s="884"/>
      <c r="R39" s="884"/>
      <c r="S39" s="884"/>
      <c r="T39" s="880"/>
      <c r="U39" s="880"/>
      <c r="V39" s="419" t="s">
        <v>457</v>
      </c>
      <c r="W39" s="419" t="s">
        <v>457</v>
      </c>
      <c r="X39" s="419" t="s">
        <v>457</v>
      </c>
      <c r="Y39" s="489" t="s">
        <v>457</v>
      </c>
      <c r="Z39" s="419" t="s">
        <v>457</v>
      </c>
      <c r="AA39" s="327"/>
      <c r="AB39" s="327"/>
      <c r="AC39" s="327"/>
    </row>
    <row r="40" spans="1:29" ht="16.5" customHeight="1" x14ac:dyDescent="0.2">
      <c r="A40" s="880"/>
      <c r="B40" s="880"/>
      <c r="C40" s="880"/>
      <c r="D40" s="880"/>
      <c r="E40" s="880"/>
      <c r="F40" s="1039" t="s">
        <v>230</v>
      </c>
      <c r="G40" s="1039"/>
      <c r="H40" s="1039"/>
      <c r="I40" s="1039"/>
      <c r="J40" s="888"/>
      <c r="K40" s="888"/>
      <c r="L40" s="888"/>
      <c r="M40" s="888"/>
      <c r="N40" s="888"/>
      <c r="O40" s="888"/>
      <c r="P40" s="888"/>
      <c r="Q40" s="888"/>
      <c r="R40" s="888"/>
      <c r="S40" s="888"/>
      <c r="T40" s="880"/>
      <c r="U40" s="880"/>
      <c r="V40" s="325"/>
      <c r="W40" s="325"/>
      <c r="X40" s="325"/>
      <c r="Y40" s="434"/>
      <c r="Z40" s="327"/>
      <c r="AA40" s="327"/>
      <c r="AB40" s="327"/>
      <c r="AC40" s="327"/>
    </row>
    <row r="41" spans="1:29" ht="16.5" customHeight="1" x14ac:dyDescent="0.2">
      <c r="A41" s="1023"/>
      <c r="B41" s="1023"/>
      <c r="C41" s="1023"/>
      <c r="D41" s="1023"/>
      <c r="E41" s="1023"/>
      <c r="F41" s="786"/>
      <c r="G41" s="786"/>
      <c r="H41" s="786"/>
      <c r="I41" s="786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1023"/>
      <c r="U41" s="1023"/>
      <c r="V41" s="330"/>
      <c r="W41" s="330"/>
      <c r="X41" s="330"/>
      <c r="Y41" s="435"/>
      <c r="Z41" s="330"/>
      <c r="AA41" s="331"/>
      <c r="AB41" s="331"/>
      <c r="AC41" s="331"/>
    </row>
    <row r="42" spans="1:29" ht="16.5" customHeight="1" x14ac:dyDescent="0.2">
      <c r="A42" s="876"/>
      <c r="B42" s="876"/>
      <c r="C42" s="876"/>
      <c r="D42" s="876"/>
      <c r="E42" s="876"/>
      <c r="F42" s="874"/>
      <c r="G42" s="874"/>
      <c r="H42" s="874"/>
      <c r="I42" s="874"/>
      <c r="J42" s="875"/>
      <c r="K42" s="875"/>
      <c r="L42" s="875"/>
      <c r="M42" s="875"/>
      <c r="N42" s="875"/>
      <c r="O42" s="875"/>
      <c r="P42" s="875"/>
      <c r="Q42" s="875"/>
      <c r="R42" s="875"/>
      <c r="S42" s="875"/>
      <c r="T42" s="876"/>
      <c r="U42" s="876"/>
      <c r="V42" s="322"/>
      <c r="W42" s="322"/>
      <c r="X42" s="322"/>
      <c r="Y42" s="444"/>
      <c r="Z42" s="323"/>
      <c r="AA42" s="324"/>
      <c r="AB42" s="324"/>
      <c r="AC42" s="324"/>
    </row>
    <row r="43" spans="1:29" ht="16.5" customHeight="1" x14ac:dyDescent="0.2">
      <c r="A43" s="880"/>
      <c r="B43" s="880"/>
      <c r="C43" s="880"/>
      <c r="D43" s="880"/>
      <c r="E43" s="880"/>
      <c r="F43" s="877" t="s">
        <v>220</v>
      </c>
      <c r="G43" s="878"/>
      <c r="H43" s="878"/>
      <c r="I43" s="879"/>
      <c r="J43" s="875"/>
      <c r="K43" s="875"/>
      <c r="L43" s="875"/>
      <c r="M43" s="875"/>
      <c r="N43" s="875"/>
      <c r="O43" s="875"/>
      <c r="P43" s="875"/>
      <c r="Q43" s="875"/>
      <c r="R43" s="875"/>
      <c r="S43" s="875"/>
      <c r="T43" s="880"/>
      <c r="U43" s="880"/>
      <c r="V43" s="325"/>
      <c r="W43" s="325"/>
      <c r="X43" s="325"/>
      <c r="Y43" s="448"/>
      <c r="Z43" s="326"/>
      <c r="AA43" s="327"/>
      <c r="AB43" s="327"/>
      <c r="AC43" s="327"/>
    </row>
    <row r="44" spans="1:29" ht="16.5" customHeight="1" x14ac:dyDescent="0.2">
      <c r="A44" s="880"/>
      <c r="B44" s="880"/>
      <c r="C44" s="880"/>
      <c r="D44" s="880"/>
      <c r="E44" s="880"/>
      <c r="F44" s="877" t="s">
        <v>221</v>
      </c>
      <c r="G44" s="878"/>
      <c r="H44" s="878"/>
      <c r="I44" s="879"/>
      <c r="J44" s="875" t="s">
        <v>233</v>
      </c>
      <c r="K44" s="875"/>
      <c r="L44" s="875"/>
      <c r="M44" s="875"/>
      <c r="N44" s="875"/>
      <c r="O44" s="875"/>
      <c r="P44" s="875"/>
      <c r="Q44" s="875"/>
      <c r="R44" s="875"/>
      <c r="S44" s="875"/>
      <c r="T44" s="880">
        <v>1</v>
      </c>
      <c r="U44" s="880"/>
      <c r="V44" s="328" t="s">
        <v>410</v>
      </c>
      <c r="W44" s="328" t="s">
        <v>411</v>
      </c>
      <c r="X44" s="328" t="s">
        <v>412</v>
      </c>
      <c r="Y44" s="433" t="s">
        <v>413</v>
      </c>
      <c r="Z44" s="328" t="s">
        <v>414</v>
      </c>
      <c r="AA44" s="327"/>
      <c r="AB44" s="327"/>
      <c r="AC44" s="327"/>
    </row>
    <row r="45" spans="1:29" ht="16.5" customHeight="1" x14ac:dyDescent="0.2">
      <c r="A45" s="880"/>
      <c r="B45" s="880"/>
      <c r="C45" s="880"/>
      <c r="D45" s="880"/>
      <c r="E45" s="880"/>
      <c r="F45" s="881" t="s">
        <v>218</v>
      </c>
      <c r="G45" s="882"/>
      <c r="H45" s="882"/>
      <c r="I45" s="883"/>
      <c r="J45" s="884" t="s">
        <v>234</v>
      </c>
      <c r="K45" s="884"/>
      <c r="L45" s="884"/>
      <c r="M45" s="884"/>
      <c r="N45" s="884"/>
      <c r="O45" s="884"/>
      <c r="P45" s="884"/>
      <c r="Q45" s="884"/>
      <c r="R45" s="884"/>
      <c r="S45" s="884"/>
      <c r="T45" s="880"/>
      <c r="U45" s="880"/>
      <c r="V45" s="328" t="s">
        <v>459</v>
      </c>
      <c r="W45" s="328" t="s">
        <v>460</v>
      </c>
      <c r="X45" s="328" t="s">
        <v>461</v>
      </c>
      <c r="Y45" s="433" t="s">
        <v>462</v>
      </c>
      <c r="Z45" s="328" t="s">
        <v>458</v>
      </c>
      <c r="AA45" s="327"/>
      <c r="AB45" s="327"/>
      <c r="AC45" s="327"/>
    </row>
    <row r="46" spans="1:29" ht="16.5" customHeight="1" x14ac:dyDescent="0.2">
      <c r="A46" s="880"/>
      <c r="B46" s="880"/>
      <c r="C46" s="880"/>
      <c r="D46" s="880"/>
      <c r="E46" s="880"/>
      <c r="F46" s="885" t="s">
        <v>235</v>
      </c>
      <c r="G46" s="886"/>
      <c r="H46" s="886"/>
      <c r="I46" s="887"/>
      <c r="J46" s="888"/>
      <c r="K46" s="888"/>
      <c r="L46" s="888"/>
      <c r="M46" s="888"/>
      <c r="N46" s="888"/>
      <c r="O46" s="888"/>
      <c r="P46" s="888"/>
      <c r="Q46" s="888"/>
      <c r="R46" s="888"/>
      <c r="S46" s="888"/>
      <c r="T46" s="880"/>
      <c r="U46" s="880"/>
      <c r="V46" s="325"/>
      <c r="W46" s="325"/>
      <c r="X46" s="325"/>
      <c r="Y46" s="434"/>
      <c r="Z46" s="327"/>
      <c r="AA46" s="327"/>
      <c r="AB46" s="327"/>
      <c r="AC46" s="327"/>
    </row>
    <row r="47" spans="1:29" ht="16.5" customHeight="1" x14ac:dyDescent="0.2">
      <c r="A47" s="1023"/>
      <c r="B47" s="1023"/>
      <c r="C47" s="1023"/>
      <c r="D47" s="1023"/>
      <c r="E47" s="1023"/>
      <c r="F47" s="786"/>
      <c r="G47" s="786"/>
      <c r="H47" s="786"/>
      <c r="I47" s="786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1023"/>
      <c r="U47" s="1023"/>
      <c r="V47" s="330"/>
      <c r="W47" s="330"/>
      <c r="X47" s="330"/>
      <c r="Y47" s="435"/>
      <c r="Z47" s="330"/>
      <c r="AA47" s="331"/>
      <c r="AB47" s="331"/>
      <c r="AC47" s="331"/>
    </row>
    <row r="48" spans="1:29" s="21" customFormat="1" ht="29.25" customHeight="1" x14ac:dyDescent="0.25">
      <c r="A48" s="157" t="s">
        <v>52</v>
      </c>
      <c r="B48" s="160"/>
      <c r="C48" s="160"/>
      <c r="D48" s="160"/>
      <c r="E48" s="160"/>
      <c r="F48" s="158"/>
      <c r="G48" s="158"/>
      <c r="H48" s="158"/>
      <c r="I48" s="158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60"/>
      <c r="U48" s="160"/>
      <c r="V48" s="161"/>
      <c r="W48" s="161"/>
      <c r="X48" s="161"/>
      <c r="Y48" s="490"/>
      <c r="Z48" s="161"/>
      <c r="AA48" s="162"/>
      <c r="AB48" s="163"/>
      <c r="AC48" s="164"/>
    </row>
    <row r="49" spans="1:29" s="21" customFormat="1" ht="15.75" x14ac:dyDescent="0.2">
      <c r="A49" s="980"/>
      <c r="B49" s="980"/>
      <c r="C49" s="980"/>
      <c r="D49" s="980"/>
      <c r="E49" s="980"/>
      <c r="F49" s="1090"/>
      <c r="G49" s="1090"/>
      <c r="H49" s="1090"/>
      <c r="I49" s="1090"/>
      <c r="J49" s="891"/>
      <c r="K49" s="891"/>
      <c r="L49" s="891"/>
      <c r="M49" s="891"/>
      <c r="N49" s="891"/>
      <c r="O49" s="891"/>
      <c r="P49" s="891"/>
      <c r="Q49" s="891"/>
      <c r="R49" s="891"/>
      <c r="S49" s="891"/>
      <c r="T49" s="849"/>
      <c r="U49" s="849"/>
      <c r="V49" s="325"/>
      <c r="W49" s="325"/>
      <c r="X49" s="325"/>
      <c r="Y49" s="448"/>
      <c r="Z49" s="326"/>
      <c r="AA49" s="327"/>
      <c r="AB49" s="327"/>
      <c r="AC49" s="327"/>
    </row>
    <row r="50" spans="1:29" s="21" customFormat="1" ht="15.75" x14ac:dyDescent="0.2">
      <c r="A50" s="980"/>
      <c r="B50" s="980"/>
      <c r="C50" s="980"/>
      <c r="D50" s="980"/>
      <c r="E50" s="980"/>
      <c r="F50" s="894"/>
      <c r="G50" s="895"/>
      <c r="H50" s="895"/>
      <c r="I50" s="1091"/>
      <c r="J50" s="854"/>
      <c r="K50" s="854"/>
      <c r="L50" s="854"/>
      <c r="M50" s="854"/>
      <c r="N50" s="854"/>
      <c r="O50" s="854"/>
      <c r="P50" s="854"/>
      <c r="Q50" s="854"/>
      <c r="R50" s="854"/>
      <c r="S50" s="854"/>
      <c r="T50" s="849"/>
      <c r="U50" s="849"/>
      <c r="V50" s="325"/>
      <c r="W50" s="325"/>
      <c r="X50" s="325"/>
      <c r="Y50" s="448"/>
      <c r="Z50" s="326"/>
      <c r="AA50" s="327"/>
      <c r="AB50" s="327"/>
      <c r="AC50" s="327"/>
    </row>
    <row r="51" spans="1:29" s="21" customFormat="1" ht="15.75" x14ac:dyDescent="0.2">
      <c r="A51" s="980"/>
      <c r="B51" s="980"/>
      <c r="C51" s="980"/>
      <c r="D51" s="980"/>
      <c r="E51" s="980"/>
      <c r="F51" s="851" t="s">
        <v>361</v>
      </c>
      <c r="G51" s="852"/>
      <c r="H51" s="852"/>
      <c r="I51" s="853"/>
      <c r="J51" s="854"/>
      <c r="K51" s="854"/>
      <c r="L51" s="854"/>
      <c r="M51" s="854"/>
      <c r="N51" s="854"/>
      <c r="O51" s="854"/>
      <c r="P51" s="854"/>
      <c r="Q51" s="854"/>
      <c r="R51" s="854"/>
      <c r="S51" s="854"/>
      <c r="T51" s="849"/>
      <c r="U51" s="849"/>
      <c r="V51" s="328" t="s">
        <v>416</v>
      </c>
      <c r="W51" s="328" t="s">
        <v>416</v>
      </c>
      <c r="X51" s="328" t="s">
        <v>412</v>
      </c>
      <c r="Y51" s="433" t="s">
        <v>416</v>
      </c>
      <c r="Z51" s="328" t="s">
        <v>416</v>
      </c>
      <c r="AA51" s="327"/>
      <c r="AB51" s="327"/>
      <c r="AC51" s="327"/>
    </row>
    <row r="52" spans="1:29" s="21" customFormat="1" ht="15.75" x14ac:dyDescent="0.2">
      <c r="A52" s="980"/>
      <c r="B52" s="980"/>
      <c r="C52" s="980"/>
      <c r="D52" s="980"/>
      <c r="E52" s="980"/>
      <c r="F52" s="855" t="s">
        <v>362</v>
      </c>
      <c r="G52" s="856"/>
      <c r="H52" s="856"/>
      <c r="I52" s="890"/>
      <c r="J52" s="854"/>
      <c r="K52" s="854"/>
      <c r="L52" s="854"/>
      <c r="M52" s="854"/>
      <c r="N52" s="854"/>
      <c r="O52" s="854"/>
      <c r="P52" s="854"/>
      <c r="Q52" s="854"/>
      <c r="R52" s="854"/>
      <c r="S52" s="854"/>
      <c r="T52" s="849"/>
      <c r="U52" s="849"/>
      <c r="V52" s="328"/>
      <c r="W52" s="328"/>
      <c r="X52" s="328"/>
      <c r="Y52" s="433"/>
      <c r="Z52" s="328"/>
      <c r="AA52" s="327"/>
      <c r="AB52" s="327"/>
      <c r="AC52" s="327"/>
    </row>
    <row r="53" spans="1:29" s="21" customFormat="1" ht="15.75" x14ac:dyDescent="0.2">
      <c r="A53" s="980"/>
      <c r="B53" s="980"/>
      <c r="C53" s="980"/>
      <c r="D53" s="980"/>
      <c r="E53" s="980"/>
      <c r="F53" s="855" t="s">
        <v>502</v>
      </c>
      <c r="G53" s="856"/>
      <c r="H53" s="856"/>
      <c r="I53" s="890"/>
      <c r="J53" s="854" t="s">
        <v>236</v>
      </c>
      <c r="K53" s="854"/>
      <c r="L53" s="854"/>
      <c r="M53" s="854"/>
      <c r="N53" s="854"/>
      <c r="O53" s="854"/>
      <c r="P53" s="854"/>
      <c r="Q53" s="854"/>
      <c r="R53" s="854"/>
      <c r="S53" s="854"/>
      <c r="T53" s="849">
        <v>1</v>
      </c>
      <c r="U53" s="849"/>
      <c r="V53" s="325"/>
      <c r="W53" s="325"/>
      <c r="X53" s="325"/>
      <c r="Y53" s="434"/>
      <c r="Z53" s="327"/>
      <c r="AA53" s="327"/>
      <c r="AB53" s="327"/>
      <c r="AC53" s="327"/>
    </row>
    <row r="54" spans="1:29" s="21" customFormat="1" ht="15.75" x14ac:dyDescent="0.2">
      <c r="A54" s="981"/>
      <c r="B54" s="981"/>
      <c r="C54" s="981"/>
      <c r="D54" s="981"/>
      <c r="E54" s="981"/>
      <c r="F54" s="995"/>
      <c r="G54" s="995"/>
      <c r="H54" s="995"/>
      <c r="I54" s="995"/>
      <c r="J54" s="864"/>
      <c r="K54" s="864"/>
      <c r="L54" s="864"/>
      <c r="M54" s="864"/>
      <c r="N54" s="864"/>
      <c r="O54" s="864"/>
      <c r="P54" s="864"/>
      <c r="Q54" s="864"/>
      <c r="R54" s="864"/>
      <c r="S54" s="864"/>
      <c r="T54" s="850"/>
      <c r="U54" s="850"/>
      <c r="V54" s="330"/>
      <c r="W54" s="330"/>
      <c r="X54" s="330"/>
      <c r="Y54" s="435"/>
      <c r="Z54" s="330"/>
      <c r="AA54" s="331"/>
      <c r="AB54" s="331"/>
      <c r="AC54" s="331"/>
    </row>
    <row r="55" spans="1:29" ht="16.5" customHeight="1" x14ac:dyDescent="0.2">
      <c r="A55" s="980"/>
      <c r="B55" s="980"/>
      <c r="C55" s="980"/>
      <c r="D55" s="980"/>
      <c r="E55" s="980"/>
      <c r="F55" s="889"/>
      <c r="G55" s="889"/>
      <c r="H55" s="889"/>
      <c r="I55" s="889"/>
      <c r="J55" s="854"/>
      <c r="K55" s="854"/>
      <c r="L55" s="854"/>
      <c r="M55" s="854"/>
      <c r="N55" s="854"/>
      <c r="O55" s="854"/>
      <c r="P55" s="854"/>
      <c r="Q55" s="854"/>
      <c r="R55" s="854"/>
      <c r="S55" s="854"/>
      <c r="T55" s="849"/>
      <c r="U55" s="849"/>
      <c r="V55" s="325"/>
      <c r="W55" s="325"/>
      <c r="X55" s="325"/>
      <c r="Y55" s="448"/>
      <c r="Z55" s="326"/>
      <c r="AA55" s="327"/>
      <c r="AB55" s="327"/>
      <c r="AC55" s="327"/>
    </row>
    <row r="56" spans="1:29" ht="16.5" customHeight="1" x14ac:dyDescent="0.2">
      <c r="A56" s="980"/>
      <c r="B56" s="980"/>
      <c r="C56" s="980"/>
      <c r="D56" s="980"/>
      <c r="E56" s="980"/>
      <c r="F56" s="894"/>
      <c r="G56" s="895"/>
      <c r="H56" s="895"/>
      <c r="I56" s="896"/>
      <c r="J56" s="854" t="s">
        <v>238</v>
      </c>
      <c r="K56" s="854"/>
      <c r="L56" s="854"/>
      <c r="M56" s="854"/>
      <c r="N56" s="854"/>
      <c r="O56" s="854"/>
      <c r="P56" s="854"/>
      <c r="Q56" s="854"/>
      <c r="R56" s="854"/>
      <c r="S56" s="854"/>
      <c r="T56" s="849">
        <v>1</v>
      </c>
      <c r="U56" s="849"/>
      <c r="V56" s="325"/>
      <c r="W56" s="325"/>
      <c r="X56" s="325"/>
      <c r="Y56" s="448"/>
      <c r="Z56" s="326"/>
      <c r="AA56" s="327"/>
      <c r="AB56" s="327"/>
      <c r="AC56" s="327"/>
    </row>
    <row r="57" spans="1:29" ht="16.5" customHeight="1" x14ac:dyDescent="0.2">
      <c r="A57" s="980"/>
      <c r="B57" s="980"/>
      <c r="C57" s="980"/>
      <c r="D57" s="980"/>
      <c r="E57" s="980"/>
      <c r="F57" s="851" t="s">
        <v>361</v>
      </c>
      <c r="G57" s="852"/>
      <c r="H57" s="852"/>
      <c r="I57" s="897"/>
      <c r="J57" s="854" t="s">
        <v>224</v>
      </c>
      <c r="K57" s="854"/>
      <c r="L57" s="854"/>
      <c r="M57" s="854"/>
      <c r="N57" s="854"/>
      <c r="O57" s="854"/>
      <c r="P57" s="854"/>
      <c r="Q57" s="854"/>
      <c r="R57" s="854"/>
      <c r="S57" s="854"/>
      <c r="T57" s="849">
        <v>2</v>
      </c>
      <c r="U57" s="849"/>
      <c r="V57" s="328" t="s">
        <v>416</v>
      </c>
      <c r="W57" s="328" t="s">
        <v>416</v>
      </c>
      <c r="X57" s="328" t="s">
        <v>412</v>
      </c>
      <c r="Y57" s="433" t="s">
        <v>416</v>
      </c>
      <c r="Z57" s="328" t="s">
        <v>416</v>
      </c>
      <c r="AA57" s="327"/>
      <c r="AB57" s="327"/>
      <c r="AC57" s="327"/>
    </row>
    <row r="58" spans="1:29" ht="16.5" customHeight="1" x14ac:dyDescent="0.2">
      <c r="A58" s="980"/>
      <c r="B58" s="980"/>
      <c r="C58" s="980"/>
      <c r="D58" s="980"/>
      <c r="E58" s="980"/>
      <c r="F58" s="855" t="s">
        <v>501</v>
      </c>
      <c r="G58" s="856"/>
      <c r="H58" s="856"/>
      <c r="I58" s="890"/>
      <c r="J58" s="854" t="s">
        <v>226</v>
      </c>
      <c r="K58" s="854"/>
      <c r="L58" s="854"/>
      <c r="M58" s="854"/>
      <c r="N58" s="854"/>
      <c r="O58" s="854"/>
      <c r="P58" s="854"/>
      <c r="Q58" s="854"/>
      <c r="R58" s="854"/>
      <c r="S58" s="854"/>
      <c r="T58" s="849">
        <v>1</v>
      </c>
      <c r="U58" s="849"/>
      <c r="V58" s="328"/>
      <c r="W58" s="328"/>
      <c r="X58" s="328"/>
      <c r="Y58" s="433"/>
      <c r="Z58" s="328"/>
      <c r="AA58" s="327"/>
      <c r="AB58" s="327"/>
      <c r="AC58" s="327"/>
    </row>
    <row r="59" spans="1:29" ht="16.5" customHeight="1" x14ac:dyDescent="0.2">
      <c r="A59" s="980"/>
      <c r="B59" s="980"/>
      <c r="C59" s="980"/>
      <c r="D59" s="980"/>
      <c r="E59" s="980"/>
      <c r="F59" s="898" t="s">
        <v>502</v>
      </c>
      <c r="G59" s="899"/>
      <c r="H59" s="899"/>
      <c r="I59" s="900"/>
      <c r="J59" s="891"/>
      <c r="K59" s="891"/>
      <c r="L59" s="891"/>
      <c r="M59" s="891"/>
      <c r="N59" s="891"/>
      <c r="O59" s="891"/>
      <c r="P59" s="891"/>
      <c r="Q59" s="891"/>
      <c r="R59" s="891"/>
      <c r="S59" s="891"/>
      <c r="T59" s="849"/>
      <c r="U59" s="849"/>
      <c r="V59" s="325"/>
      <c r="W59" s="325"/>
      <c r="X59" s="325"/>
      <c r="Y59" s="434"/>
      <c r="Z59" s="327"/>
      <c r="AA59" s="327"/>
      <c r="AB59" s="327"/>
      <c r="AC59" s="327"/>
    </row>
    <row r="60" spans="1:29" ht="16.5" customHeight="1" x14ac:dyDescent="0.2">
      <c r="A60" s="981"/>
      <c r="B60" s="981"/>
      <c r="C60" s="981"/>
      <c r="D60" s="981"/>
      <c r="E60" s="981"/>
      <c r="F60" s="892"/>
      <c r="G60" s="892"/>
      <c r="H60" s="892"/>
      <c r="I60" s="892"/>
      <c r="J60" s="893"/>
      <c r="K60" s="893"/>
      <c r="L60" s="893"/>
      <c r="M60" s="893"/>
      <c r="N60" s="893"/>
      <c r="O60" s="893"/>
      <c r="P60" s="893"/>
      <c r="Q60" s="893"/>
      <c r="R60" s="893"/>
      <c r="S60" s="893"/>
      <c r="T60" s="850"/>
      <c r="U60" s="850"/>
      <c r="V60" s="330"/>
      <c r="W60" s="330"/>
      <c r="X60" s="330"/>
      <c r="Y60" s="435"/>
      <c r="Z60" s="330"/>
      <c r="AA60" s="331"/>
      <c r="AB60" s="331"/>
      <c r="AC60" s="331"/>
    </row>
    <row r="61" spans="1:29" ht="16.5" customHeight="1" x14ac:dyDescent="0.2">
      <c r="A61" s="1024" t="s">
        <v>239</v>
      </c>
      <c r="B61" s="1025"/>
      <c r="C61" s="1025"/>
      <c r="D61" s="1025"/>
      <c r="E61" s="1026"/>
      <c r="F61" s="873"/>
      <c r="G61" s="873"/>
      <c r="H61" s="873"/>
      <c r="I61" s="873"/>
      <c r="J61" s="847"/>
      <c r="K61" s="847"/>
      <c r="L61" s="847"/>
      <c r="M61" s="847"/>
      <c r="N61" s="847"/>
      <c r="O61" s="847"/>
      <c r="P61" s="847"/>
      <c r="Q61" s="847"/>
      <c r="R61" s="847"/>
      <c r="S61" s="847"/>
      <c r="T61" s="848"/>
      <c r="U61" s="848"/>
      <c r="V61" s="322"/>
      <c r="W61" s="322"/>
      <c r="X61" s="322"/>
      <c r="Y61" s="444"/>
      <c r="Z61" s="323"/>
      <c r="AA61" s="324"/>
      <c r="AB61" s="324"/>
      <c r="AC61" s="324"/>
    </row>
    <row r="62" spans="1:29" ht="16.5" customHeight="1" x14ac:dyDescent="0.2">
      <c r="A62" s="1027"/>
      <c r="B62" s="1028"/>
      <c r="C62" s="1028"/>
      <c r="D62" s="1028"/>
      <c r="E62" s="1029"/>
      <c r="F62" s="851" t="s">
        <v>240</v>
      </c>
      <c r="G62" s="852"/>
      <c r="H62" s="852"/>
      <c r="I62" s="853"/>
      <c r="J62" s="854"/>
      <c r="K62" s="854"/>
      <c r="L62" s="854"/>
      <c r="M62" s="854"/>
      <c r="N62" s="854"/>
      <c r="O62" s="854"/>
      <c r="P62" s="854"/>
      <c r="Q62" s="854"/>
      <c r="R62" s="854"/>
      <c r="S62" s="854"/>
      <c r="T62" s="849"/>
      <c r="U62" s="849"/>
      <c r="V62" s="325"/>
      <c r="W62" s="325"/>
      <c r="X62" s="325"/>
      <c r="Y62" s="448"/>
      <c r="Z62" s="326"/>
      <c r="AA62" s="327"/>
      <c r="AB62" s="327"/>
      <c r="AC62" s="327"/>
    </row>
    <row r="63" spans="1:29" ht="16.5" customHeight="1" x14ac:dyDescent="0.2">
      <c r="A63" s="1027"/>
      <c r="B63" s="1028"/>
      <c r="C63" s="1028"/>
      <c r="D63" s="1028"/>
      <c r="E63" s="1029"/>
      <c r="F63" s="855" t="s">
        <v>241</v>
      </c>
      <c r="G63" s="856"/>
      <c r="H63" s="856"/>
      <c r="I63" s="857"/>
      <c r="J63" s="854"/>
      <c r="K63" s="854"/>
      <c r="L63" s="854"/>
      <c r="M63" s="854"/>
      <c r="N63" s="854"/>
      <c r="O63" s="854"/>
      <c r="P63" s="854"/>
      <c r="Q63" s="854"/>
      <c r="R63" s="854"/>
      <c r="S63" s="854"/>
      <c r="T63" s="849"/>
      <c r="U63" s="849"/>
      <c r="V63" s="328" t="s">
        <v>416</v>
      </c>
      <c r="W63" s="328" t="s">
        <v>416</v>
      </c>
      <c r="X63" s="328" t="s">
        <v>412</v>
      </c>
      <c r="Y63" s="433" t="s">
        <v>416</v>
      </c>
      <c r="Z63" s="328" t="s">
        <v>416</v>
      </c>
      <c r="AA63" s="327"/>
      <c r="AB63" s="327"/>
      <c r="AC63" s="327"/>
    </row>
    <row r="64" spans="1:29" ht="16.5" customHeight="1" x14ac:dyDescent="0.2">
      <c r="A64" s="1027"/>
      <c r="B64" s="1028"/>
      <c r="C64" s="1028"/>
      <c r="D64" s="1028"/>
      <c r="E64" s="1029"/>
      <c r="F64" s="855" t="s">
        <v>242</v>
      </c>
      <c r="G64" s="856"/>
      <c r="H64" s="856"/>
      <c r="I64" s="857"/>
      <c r="J64" s="854" t="s">
        <v>232</v>
      </c>
      <c r="K64" s="854"/>
      <c r="L64" s="854"/>
      <c r="M64" s="854"/>
      <c r="N64" s="854"/>
      <c r="O64" s="854"/>
      <c r="P64" s="854"/>
      <c r="Q64" s="854"/>
      <c r="R64" s="854"/>
      <c r="S64" s="854"/>
      <c r="T64" s="849">
        <v>1</v>
      </c>
      <c r="U64" s="849"/>
      <c r="V64" s="328"/>
      <c r="W64" s="328"/>
      <c r="X64" s="328"/>
      <c r="Y64" s="433"/>
      <c r="Z64" s="328"/>
      <c r="AA64" s="327"/>
      <c r="AB64" s="327"/>
      <c r="AC64" s="327"/>
    </row>
    <row r="65" spans="1:29" ht="16.5" customHeight="1" x14ac:dyDescent="0.2">
      <c r="A65" s="1027"/>
      <c r="B65" s="1028"/>
      <c r="C65" s="1028"/>
      <c r="D65" s="1028"/>
      <c r="E65" s="1029"/>
      <c r="F65" s="858"/>
      <c r="G65" s="859"/>
      <c r="H65" s="859"/>
      <c r="I65" s="860"/>
      <c r="J65" s="854"/>
      <c r="K65" s="854"/>
      <c r="L65" s="854"/>
      <c r="M65" s="854"/>
      <c r="N65" s="854"/>
      <c r="O65" s="854"/>
      <c r="P65" s="854"/>
      <c r="Q65" s="854"/>
      <c r="R65" s="854"/>
      <c r="S65" s="854"/>
      <c r="T65" s="849"/>
      <c r="U65" s="849"/>
      <c r="V65" s="325"/>
      <c r="W65" s="325"/>
      <c r="X65" s="325"/>
      <c r="Y65" s="434"/>
      <c r="Z65" s="327"/>
      <c r="AA65" s="327"/>
      <c r="AB65" s="327"/>
      <c r="AC65" s="327"/>
    </row>
    <row r="66" spans="1:29" ht="16.5" customHeight="1" x14ac:dyDescent="0.2">
      <c r="A66" s="1030"/>
      <c r="B66" s="1031"/>
      <c r="C66" s="1031"/>
      <c r="D66" s="1031"/>
      <c r="E66" s="1032"/>
      <c r="F66" s="865" t="s">
        <v>243</v>
      </c>
      <c r="G66" s="866"/>
      <c r="H66" s="866"/>
      <c r="I66" s="867"/>
      <c r="J66" s="864"/>
      <c r="K66" s="864"/>
      <c r="L66" s="864"/>
      <c r="M66" s="864"/>
      <c r="N66" s="864"/>
      <c r="O66" s="864"/>
      <c r="P66" s="864"/>
      <c r="Q66" s="864"/>
      <c r="R66" s="864"/>
      <c r="S66" s="864"/>
      <c r="T66" s="850"/>
      <c r="U66" s="850"/>
      <c r="V66" s="330"/>
      <c r="W66" s="330"/>
      <c r="X66" s="330"/>
      <c r="Y66" s="435"/>
      <c r="Z66" s="330"/>
      <c r="AA66" s="331"/>
      <c r="AB66" s="331"/>
      <c r="AC66" s="331"/>
    </row>
    <row r="67" spans="1:29" ht="16.5" customHeight="1" x14ac:dyDescent="0.2">
      <c r="A67" s="999" t="s">
        <v>244</v>
      </c>
      <c r="B67" s="1000"/>
      <c r="C67" s="1000"/>
      <c r="D67" s="1000"/>
      <c r="E67" s="1001"/>
      <c r="F67" s="873"/>
      <c r="G67" s="873"/>
      <c r="H67" s="873"/>
      <c r="I67" s="873"/>
      <c r="J67" s="847"/>
      <c r="K67" s="847"/>
      <c r="L67" s="847"/>
      <c r="M67" s="847"/>
      <c r="N67" s="847"/>
      <c r="O67" s="847"/>
      <c r="P67" s="847"/>
      <c r="Q67" s="847"/>
      <c r="R67" s="847"/>
      <c r="S67" s="847"/>
      <c r="T67" s="848"/>
      <c r="U67" s="848"/>
      <c r="V67" s="361"/>
      <c r="W67" s="322"/>
      <c r="X67" s="322"/>
      <c r="Y67" s="444"/>
      <c r="Z67" s="323"/>
      <c r="AA67" s="324"/>
      <c r="AB67" s="324"/>
      <c r="AC67" s="324"/>
    </row>
    <row r="68" spans="1:29" ht="16.5" customHeight="1" x14ac:dyDescent="0.2">
      <c r="A68" s="1002"/>
      <c r="B68" s="1003"/>
      <c r="C68" s="1003"/>
      <c r="D68" s="1003"/>
      <c r="E68" s="1004"/>
      <c r="F68" s="851" t="s">
        <v>245</v>
      </c>
      <c r="G68" s="852"/>
      <c r="H68" s="852"/>
      <c r="I68" s="853"/>
      <c r="J68" s="854"/>
      <c r="K68" s="854"/>
      <c r="L68" s="854"/>
      <c r="M68" s="854"/>
      <c r="N68" s="854"/>
      <c r="O68" s="854"/>
      <c r="P68" s="854"/>
      <c r="Q68" s="854"/>
      <c r="R68" s="854"/>
      <c r="S68" s="854"/>
      <c r="T68" s="849"/>
      <c r="U68" s="849"/>
      <c r="V68" s="361"/>
      <c r="W68" s="325"/>
      <c r="X68" s="325"/>
      <c r="Y68" s="448"/>
      <c r="Z68" s="326"/>
      <c r="AA68" s="327"/>
      <c r="AB68" s="327"/>
      <c r="AC68" s="327"/>
    </row>
    <row r="69" spans="1:29" ht="16.5" customHeight="1" x14ac:dyDescent="0.2">
      <c r="A69" s="1002"/>
      <c r="B69" s="1003"/>
      <c r="C69" s="1003"/>
      <c r="D69" s="1003"/>
      <c r="E69" s="1004"/>
      <c r="F69" s="855" t="s">
        <v>246</v>
      </c>
      <c r="G69" s="856"/>
      <c r="H69" s="856"/>
      <c r="I69" s="857"/>
      <c r="J69" s="854" t="s">
        <v>213</v>
      </c>
      <c r="K69" s="854"/>
      <c r="L69" s="854"/>
      <c r="M69" s="854"/>
      <c r="N69" s="854"/>
      <c r="O69" s="854"/>
      <c r="P69" s="854"/>
      <c r="Q69" s="854"/>
      <c r="R69" s="854"/>
      <c r="S69" s="854"/>
      <c r="T69" s="849">
        <v>1</v>
      </c>
      <c r="U69" s="849"/>
      <c r="V69" s="328" t="s">
        <v>416</v>
      </c>
      <c r="W69" s="328" t="s">
        <v>416</v>
      </c>
      <c r="X69" s="328" t="s">
        <v>412</v>
      </c>
      <c r="Y69" s="433" t="s">
        <v>416</v>
      </c>
      <c r="Z69" s="328" t="s">
        <v>416</v>
      </c>
      <c r="AA69" s="327"/>
      <c r="AB69" s="327"/>
      <c r="AC69" s="327"/>
    </row>
    <row r="70" spans="1:29" ht="16.5" customHeight="1" x14ac:dyDescent="0.2">
      <c r="A70" s="1002"/>
      <c r="B70" s="1003"/>
      <c r="C70" s="1003"/>
      <c r="D70" s="1003"/>
      <c r="E70" s="1004"/>
      <c r="F70" s="855" t="s">
        <v>242</v>
      </c>
      <c r="G70" s="856"/>
      <c r="H70" s="856"/>
      <c r="I70" s="857"/>
      <c r="J70" s="854" t="s">
        <v>247</v>
      </c>
      <c r="K70" s="854"/>
      <c r="L70" s="854"/>
      <c r="M70" s="854"/>
      <c r="N70" s="854"/>
      <c r="O70" s="854"/>
      <c r="P70" s="854"/>
      <c r="Q70" s="854"/>
      <c r="R70" s="854"/>
      <c r="S70" s="854"/>
      <c r="T70" s="849">
        <v>1</v>
      </c>
      <c r="U70" s="849"/>
      <c r="V70" s="361"/>
      <c r="W70" s="328"/>
      <c r="X70" s="328"/>
      <c r="Y70" s="433"/>
      <c r="Z70" s="328"/>
      <c r="AA70" s="327"/>
      <c r="AB70" s="327"/>
      <c r="AC70" s="327"/>
    </row>
    <row r="71" spans="1:29" ht="16.5" customHeight="1" x14ac:dyDescent="0.2">
      <c r="A71" s="1002"/>
      <c r="B71" s="1003"/>
      <c r="C71" s="1003"/>
      <c r="D71" s="1003"/>
      <c r="E71" s="1004"/>
      <c r="F71" s="858"/>
      <c r="G71" s="859"/>
      <c r="H71" s="859"/>
      <c r="I71" s="860"/>
      <c r="J71" s="854"/>
      <c r="K71" s="854"/>
      <c r="L71" s="854"/>
      <c r="M71" s="854"/>
      <c r="N71" s="854"/>
      <c r="O71" s="854"/>
      <c r="P71" s="854"/>
      <c r="Q71" s="854"/>
      <c r="R71" s="854"/>
      <c r="S71" s="854"/>
      <c r="T71" s="849"/>
      <c r="U71" s="849"/>
      <c r="V71" s="325"/>
      <c r="W71" s="325"/>
      <c r="X71" s="325"/>
      <c r="Y71" s="434"/>
      <c r="Z71" s="327"/>
      <c r="AA71" s="327"/>
      <c r="AB71" s="327"/>
      <c r="AC71" s="327"/>
    </row>
    <row r="72" spans="1:29" ht="16.5" customHeight="1" x14ac:dyDescent="0.2">
      <c r="A72" s="1005"/>
      <c r="B72" s="1006"/>
      <c r="C72" s="1006"/>
      <c r="D72" s="1006"/>
      <c r="E72" s="1007"/>
      <c r="F72" s="865" t="s">
        <v>248</v>
      </c>
      <c r="G72" s="866"/>
      <c r="H72" s="866"/>
      <c r="I72" s="867"/>
      <c r="J72" s="864"/>
      <c r="K72" s="864"/>
      <c r="L72" s="864"/>
      <c r="M72" s="864"/>
      <c r="N72" s="864"/>
      <c r="O72" s="864"/>
      <c r="P72" s="864"/>
      <c r="Q72" s="864"/>
      <c r="R72" s="864"/>
      <c r="S72" s="864"/>
      <c r="T72" s="850"/>
      <c r="U72" s="850"/>
      <c r="V72" s="330"/>
      <c r="W72" s="330"/>
      <c r="X72" s="330"/>
      <c r="Y72" s="435"/>
      <c r="Z72" s="330"/>
      <c r="AA72" s="331"/>
      <c r="AB72" s="331"/>
      <c r="AC72" s="331"/>
    </row>
    <row r="73" spans="1:29" ht="16.5" customHeight="1" x14ac:dyDescent="0.2">
      <c r="A73" s="996"/>
      <c r="B73" s="996"/>
      <c r="C73" s="996"/>
      <c r="D73" s="996"/>
      <c r="E73" s="996"/>
      <c r="F73" s="868"/>
      <c r="G73" s="869"/>
      <c r="H73" s="869"/>
      <c r="I73" s="870"/>
      <c r="J73" s="871"/>
      <c r="K73" s="871"/>
      <c r="L73" s="871"/>
      <c r="M73" s="871"/>
      <c r="N73" s="871"/>
      <c r="O73" s="871"/>
      <c r="P73" s="871"/>
      <c r="Q73" s="871"/>
      <c r="R73" s="871"/>
      <c r="S73" s="871"/>
      <c r="T73" s="872"/>
      <c r="U73" s="872"/>
      <c r="V73" s="325"/>
      <c r="W73" s="325"/>
      <c r="X73" s="325"/>
      <c r="Y73" s="448"/>
      <c r="Z73" s="326"/>
      <c r="AA73" s="327"/>
      <c r="AB73" s="327"/>
      <c r="AC73" s="327"/>
    </row>
    <row r="74" spans="1:29" ht="16.5" customHeight="1" x14ac:dyDescent="0.2">
      <c r="A74" s="997"/>
      <c r="B74" s="997"/>
      <c r="C74" s="997"/>
      <c r="D74" s="997"/>
      <c r="E74" s="997"/>
      <c r="F74" s="851" t="s">
        <v>249</v>
      </c>
      <c r="G74" s="852"/>
      <c r="H74" s="852"/>
      <c r="I74" s="853"/>
      <c r="J74" s="854"/>
      <c r="K74" s="854"/>
      <c r="L74" s="854"/>
      <c r="M74" s="854"/>
      <c r="N74" s="854"/>
      <c r="O74" s="854"/>
      <c r="P74" s="854"/>
      <c r="Q74" s="854"/>
      <c r="R74" s="854"/>
      <c r="S74" s="854"/>
      <c r="T74" s="849"/>
      <c r="U74" s="849"/>
      <c r="V74" s="325"/>
      <c r="W74" s="325"/>
      <c r="X74" s="325"/>
      <c r="Y74" s="448"/>
      <c r="Z74" s="326"/>
      <c r="AA74" s="327"/>
      <c r="AB74" s="327"/>
      <c r="AC74" s="327"/>
    </row>
    <row r="75" spans="1:29" ht="16.5" customHeight="1" x14ac:dyDescent="0.2">
      <c r="A75" s="997"/>
      <c r="B75" s="997"/>
      <c r="C75" s="997"/>
      <c r="D75" s="997"/>
      <c r="E75" s="997"/>
      <c r="F75" s="855" t="s">
        <v>250</v>
      </c>
      <c r="G75" s="856"/>
      <c r="H75" s="856"/>
      <c r="I75" s="857"/>
      <c r="J75" s="854" t="s">
        <v>213</v>
      </c>
      <c r="K75" s="854"/>
      <c r="L75" s="854"/>
      <c r="M75" s="854"/>
      <c r="N75" s="854"/>
      <c r="O75" s="854"/>
      <c r="P75" s="854"/>
      <c r="Q75" s="854"/>
      <c r="R75" s="854"/>
      <c r="S75" s="854"/>
      <c r="T75" s="849">
        <v>2</v>
      </c>
      <c r="U75" s="849"/>
      <c r="V75" s="328" t="s">
        <v>416</v>
      </c>
      <c r="W75" s="328" t="s">
        <v>416</v>
      </c>
      <c r="X75" s="328" t="s">
        <v>412</v>
      </c>
      <c r="Y75" s="433" t="s">
        <v>416</v>
      </c>
      <c r="Z75" s="328" t="s">
        <v>416</v>
      </c>
      <c r="AA75" s="327"/>
      <c r="AB75" s="327"/>
      <c r="AC75" s="327"/>
    </row>
    <row r="76" spans="1:29" ht="16.5" customHeight="1" x14ac:dyDescent="0.2">
      <c r="A76" s="997"/>
      <c r="B76" s="997"/>
      <c r="C76" s="997"/>
      <c r="D76" s="997"/>
      <c r="E76" s="997"/>
      <c r="F76" s="855" t="s">
        <v>237</v>
      </c>
      <c r="G76" s="856"/>
      <c r="H76" s="856"/>
      <c r="I76" s="857"/>
      <c r="J76" s="854"/>
      <c r="K76" s="854"/>
      <c r="L76" s="854"/>
      <c r="M76" s="854"/>
      <c r="N76" s="854"/>
      <c r="O76" s="854"/>
      <c r="P76" s="854"/>
      <c r="Q76" s="854"/>
      <c r="R76" s="854"/>
      <c r="S76" s="854"/>
      <c r="T76" s="849"/>
      <c r="U76" s="849"/>
      <c r="V76" s="328"/>
      <c r="W76" s="328"/>
      <c r="X76" s="328"/>
      <c r="Y76" s="433"/>
      <c r="Z76" s="328"/>
      <c r="AA76" s="327"/>
      <c r="AB76" s="327"/>
      <c r="AC76" s="327"/>
    </row>
    <row r="77" spans="1:29" ht="16.5" customHeight="1" x14ac:dyDescent="0.2">
      <c r="A77" s="997"/>
      <c r="B77" s="997"/>
      <c r="C77" s="997"/>
      <c r="D77" s="997"/>
      <c r="E77" s="997"/>
      <c r="F77" s="855"/>
      <c r="G77" s="856"/>
      <c r="H77" s="856"/>
      <c r="I77" s="857"/>
      <c r="J77" s="854"/>
      <c r="K77" s="854"/>
      <c r="L77" s="854"/>
      <c r="M77" s="854"/>
      <c r="N77" s="854"/>
      <c r="O77" s="854"/>
      <c r="P77" s="854"/>
      <c r="Q77" s="854"/>
      <c r="R77" s="854"/>
      <c r="S77" s="854"/>
      <c r="T77" s="849"/>
      <c r="U77" s="849"/>
      <c r="V77" s="325"/>
      <c r="W77" s="325"/>
      <c r="X77" s="325"/>
      <c r="Y77" s="434"/>
      <c r="Z77" s="327"/>
      <c r="AA77" s="327"/>
      <c r="AB77" s="327"/>
      <c r="AC77" s="327"/>
    </row>
    <row r="78" spans="1:29" ht="16.5" customHeight="1" x14ac:dyDescent="0.2">
      <c r="A78" s="998"/>
      <c r="B78" s="998"/>
      <c r="C78" s="998"/>
      <c r="D78" s="998"/>
      <c r="E78" s="998"/>
      <c r="F78" s="861" t="s">
        <v>251</v>
      </c>
      <c r="G78" s="862"/>
      <c r="H78" s="862"/>
      <c r="I78" s="863"/>
      <c r="J78" s="864"/>
      <c r="K78" s="864"/>
      <c r="L78" s="864"/>
      <c r="M78" s="864"/>
      <c r="N78" s="864"/>
      <c r="O78" s="864"/>
      <c r="P78" s="864"/>
      <c r="Q78" s="864"/>
      <c r="R78" s="864"/>
      <c r="S78" s="864"/>
      <c r="T78" s="850"/>
      <c r="U78" s="850"/>
      <c r="V78" s="329"/>
      <c r="W78" s="329"/>
      <c r="X78" s="329"/>
      <c r="Y78" s="487"/>
      <c r="Z78" s="329"/>
      <c r="AA78" s="327"/>
      <c r="AB78" s="327"/>
      <c r="AC78" s="327"/>
    </row>
    <row r="79" spans="1:29" ht="16.5" customHeight="1" x14ac:dyDescent="0.2">
      <c r="A79" s="980"/>
      <c r="B79" s="980"/>
      <c r="C79" s="980"/>
      <c r="D79" s="980"/>
      <c r="E79" s="980"/>
      <c r="F79" s="873"/>
      <c r="G79" s="873"/>
      <c r="H79" s="873"/>
      <c r="I79" s="873"/>
      <c r="J79" s="847"/>
      <c r="K79" s="847"/>
      <c r="L79" s="847"/>
      <c r="M79" s="847"/>
      <c r="N79" s="847"/>
      <c r="O79" s="847"/>
      <c r="P79" s="847"/>
      <c r="Q79" s="847"/>
      <c r="R79" s="847"/>
      <c r="S79" s="847"/>
      <c r="T79" s="848"/>
      <c r="U79" s="848"/>
      <c r="V79" s="322"/>
      <c r="W79" s="322"/>
      <c r="X79" s="322"/>
      <c r="Y79" s="444"/>
      <c r="Z79" s="323"/>
      <c r="AA79" s="324"/>
      <c r="AB79" s="324"/>
      <c r="AC79" s="324"/>
    </row>
    <row r="80" spans="1:29" ht="16.5" customHeight="1" x14ac:dyDescent="0.2">
      <c r="A80" s="980"/>
      <c r="B80" s="980"/>
      <c r="C80" s="980"/>
      <c r="D80" s="980"/>
      <c r="E80" s="980"/>
      <c r="F80" s="851" t="s">
        <v>252</v>
      </c>
      <c r="G80" s="852"/>
      <c r="H80" s="852"/>
      <c r="I80" s="853"/>
      <c r="J80" s="854"/>
      <c r="K80" s="854"/>
      <c r="L80" s="854"/>
      <c r="M80" s="854"/>
      <c r="N80" s="854"/>
      <c r="O80" s="854"/>
      <c r="P80" s="854"/>
      <c r="Q80" s="854"/>
      <c r="R80" s="854"/>
      <c r="S80" s="854"/>
      <c r="T80" s="849"/>
      <c r="U80" s="849"/>
      <c r="V80" s="325"/>
      <c r="W80" s="325"/>
      <c r="X80" s="325"/>
      <c r="Y80" s="448"/>
      <c r="Z80" s="326"/>
      <c r="AA80" s="327"/>
      <c r="AB80" s="327"/>
      <c r="AC80" s="327"/>
    </row>
    <row r="81" spans="1:29" ht="16.5" customHeight="1" x14ac:dyDescent="0.2">
      <c r="A81" s="980"/>
      <c r="B81" s="980"/>
      <c r="C81" s="980"/>
      <c r="D81" s="980"/>
      <c r="E81" s="980"/>
      <c r="F81" s="855" t="s">
        <v>253</v>
      </c>
      <c r="G81" s="856"/>
      <c r="H81" s="856"/>
      <c r="I81" s="857"/>
      <c r="J81" s="982"/>
      <c r="K81" s="982"/>
      <c r="L81" s="982"/>
      <c r="M81" s="982"/>
      <c r="N81" s="982"/>
      <c r="O81" s="982"/>
      <c r="P81" s="982"/>
      <c r="Q81" s="982"/>
      <c r="R81" s="982"/>
      <c r="S81" s="982"/>
      <c r="T81" s="983"/>
      <c r="U81" s="983"/>
      <c r="V81" s="328" t="s">
        <v>416</v>
      </c>
      <c r="W81" s="328" t="s">
        <v>416</v>
      </c>
      <c r="X81" s="328" t="s">
        <v>412</v>
      </c>
      <c r="Y81" s="433" t="s">
        <v>416</v>
      </c>
      <c r="Z81" s="328" t="s">
        <v>416</v>
      </c>
      <c r="AA81" s="327"/>
      <c r="AB81" s="327"/>
      <c r="AC81" s="327"/>
    </row>
    <row r="82" spans="1:29" ht="16.5" customHeight="1" x14ac:dyDescent="0.2">
      <c r="A82" s="980"/>
      <c r="B82" s="980"/>
      <c r="C82" s="980"/>
      <c r="D82" s="980"/>
      <c r="E82" s="980"/>
      <c r="F82" s="855" t="s">
        <v>254</v>
      </c>
      <c r="G82" s="856"/>
      <c r="H82" s="856"/>
      <c r="I82" s="857"/>
      <c r="J82" s="854" t="s">
        <v>255</v>
      </c>
      <c r="K82" s="854"/>
      <c r="L82" s="854"/>
      <c r="M82" s="854"/>
      <c r="N82" s="854"/>
      <c r="O82" s="854"/>
      <c r="P82" s="854"/>
      <c r="Q82" s="854"/>
      <c r="R82" s="854"/>
      <c r="S82" s="854"/>
      <c r="T82" s="849">
        <v>1</v>
      </c>
      <c r="U82" s="849"/>
      <c r="V82" s="328"/>
      <c r="W82" s="328"/>
      <c r="X82" s="328"/>
      <c r="Y82" s="433"/>
      <c r="Z82" s="328"/>
      <c r="AA82" s="327"/>
      <c r="AB82" s="327"/>
      <c r="AC82" s="327"/>
    </row>
    <row r="83" spans="1:29" ht="16.5" customHeight="1" x14ac:dyDescent="0.2">
      <c r="A83" s="980"/>
      <c r="B83" s="980"/>
      <c r="C83" s="980"/>
      <c r="D83" s="980"/>
      <c r="E83" s="980"/>
      <c r="F83" s="858" t="s">
        <v>256</v>
      </c>
      <c r="G83" s="859"/>
      <c r="H83" s="859"/>
      <c r="I83" s="860"/>
      <c r="J83" s="854" t="s">
        <v>247</v>
      </c>
      <c r="K83" s="854"/>
      <c r="L83" s="854"/>
      <c r="M83" s="854"/>
      <c r="N83" s="854"/>
      <c r="O83" s="854"/>
      <c r="P83" s="854"/>
      <c r="Q83" s="854"/>
      <c r="R83" s="854"/>
      <c r="S83" s="854"/>
      <c r="T83" s="849">
        <v>2</v>
      </c>
      <c r="U83" s="849"/>
      <c r="V83" s="325"/>
      <c r="W83" s="325"/>
      <c r="X83" s="325"/>
      <c r="Y83" s="434"/>
      <c r="Z83" s="327"/>
      <c r="AA83" s="327"/>
      <c r="AB83" s="327"/>
      <c r="AC83" s="327"/>
    </row>
    <row r="84" spans="1:29" ht="16.5" customHeight="1" x14ac:dyDescent="0.2">
      <c r="A84" s="980"/>
      <c r="B84" s="980"/>
      <c r="C84" s="980"/>
      <c r="D84" s="980"/>
      <c r="E84" s="980"/>
      <c r="F84" s="995"/>
      <c r="G84" s="995"/>
      <c r="H84" s="995"/>
      <c r="I84" s="995"/>
      <c r="J84" s="864"/>
      <c r="K84" s="864"/>
      <c r="L84" s="864"/>
      <c r="M84" s="864"/>
      <c r="N84" s="864"/>
      <c r="O84" s="864"/>
      <c r="P84" s="864"/>
      <c r="Q84" s="864"/>
      <c r="R84" s="864"/>
      <c r="S84" s="864"/>
      <c r="T84" s="850"/>
      <c r="U84" s="850"/>
      <c r="V84" s="330"/>
      <c r="W84" s="330"/>
      <c r="X84" s="330"/>
      <c r="Y84" s="435"/>
      <c r="Z84" s="330"/>
      <c r="AA84" s="331"/>
      <c r="AB84" s="331"/>
      <c r="AC84" s="331"/>
    </row>
    <row r="85" spans="1:29" ht="16.5" customHeight="1" x14ac:dyDescent="0.2">
      <c r="A85" s="979"/>
      <c r="B85" s="979"/>
      <c r="C85" s="979"/>
      <c r="D85" s="979"/>
      <c r="E85" s="979"/>
      <c r="F85" s="889"/>
      <c r="G85" s="889"/>
      <c r="H85" s="889"/>
      <c r="I85" s="889"/>
      <c r="J85" s="854"/>
      <c r="K85" s="854"/>
      <c r="L85" s="854"/>
      <c r="M85" s="854"/>
      <c r="N85" s="854"/>
      <c r="O85" s="854"/>
      <c r="P85" s="854"/>
      <c r="Q85" s="854"/>
      <c r="R85" s="854"/>
      <c r="S85" s="854"/>
      <c r="T85" s="849"/>
      <c r="U85" s="849"/>
      <c r="V85" s="322"/>
      <c r="W85" s="322"/>
      <c r="X85" s="322"/>
      <c r="Y85" s="444"/>
      <c r="Z85" s="323"/>
      <c r="AA85" s="324"/>
      <c r="AB85" s="324"/>
      <c r="AC85" s="324"/>
    </row>
    <row r="86" spans="1:29" ht="16.5" customHeight="1" x14ac:dyDescent="0.2">
      <c r="A86" s="980"/>
      <c r="B86" s="980"/>
      <c r="C86" s="980"/>
      <c r="D86" s="980"/>
      <c r="E86" s="980"/>
      <c r="F86" s="851" t="s">
        <v>257</v>
      </c>
      <c r="G86" s="852"/>
      <c r="H86" s="852"/>
      <c r="I86" s="853"/>
      <c r="J86" s="854"/>
      <c r="K86" s="854"/>
      <c r="L86" s="854"/>
      <c r="M86" s="854"/>
      <c r="N86" s="854"/>
      <c r="O86" s="854"/>
      <c r="P86" s="854"/>
      <c r="Q86" s="854"/>
      <c r="R86" s="854"/>
      <c r="S86" s="854"/>
      <c r="T86" s="849"/>
      <c r="U86" s="849"/>
      <c r="V86" s="325"/>
      <c r="W86" s="325"/>
      <c r="X86" s="325"/>
      <c r="Y86" s="448"/>
      <c r="Z86" s="326"/>
      <c r="AA86" s="327"/>
      <c r="AB86" s="327"/>
      <c r="AC86" s="327"/>
    </row>
    <row r="87" spans="1:29" ht="16.5" customHeight="1" x14ac:dyDescent="0.2">
      <c r="A87" s="980"/>
      <c r="B87" s="980"/>
      <c r="C87" s="980"/>
      <c r="D87" s="980"/>
      <c r="E87" s="980"/>
      <c r="F87" s="855" t="s">
        <v>258</v>
      </c>
      <c r="G87" s="856"/>
      <c r="H87" s="856"/>
      <c r="I87" s="857"/>
      <c r="J87" s="854"/>
      <c r="K87" s="854"/>
      <c r="L87" s="854"/>
      <c r="M87" s="854"/>
      <c r="N87" s="854"/>
      <c r="O87" s="854"/>
      <c r="P87" s="854"/>
      <c r="Q87" s="854"/>
      <c r="R87" s="854"/>
      <c r="S87" s="854"/>
      <c r="T87" s="849"/>
      <c r="U87" s="849"/>
      <c r="V87" s="328" t="s">
        <v>416</v>
      </c>
      <c r="W87" s="328" t="s">
        <v>416</v>
      </c>
      <c r="X87" s="328" t="s">
        <v>412</v>
      </c>
      <c r="Y87" s="433" t="s">
        <v>416</v>
      </c>
      <c r="Z87" s="328" t="s">
        <v>416</v>
      </c>
      <c r="AA87" s="327"/>
      <c r="AB87" s="327"/>
      <c r="AC87" s="327"/>
    </row>
    <row r="88" spans="1:29" ht="16.5" customHeight="1" x14ac:dyDescent="0.2">
      <c r="A88" s="980"/>
      <c r="B88" s="980"/>
      <c r="C88" s="980"/>
      <c r="D88" s="980"/>
      <c r="E88" s="980"/>
      <c r="F88" s="855" t="s">
        <v>254</v>
      </c>
      <c r="G88" s="856"/>
      <c r="H88" s="856"/>
      <c r="I88" s="857"/>
      <c r="J88" s="854" t="s">
        <v>247</v>
      </c>
      <c r="K88" s="854"/>
      <c r="L88" s="854"/>
      <c r="M88" s="854"/>
      <c r="N88" s="854"/>
      <c r="O88" s="854"/>
      <c r="P88" s="854"/>
      <c r="Q88" s="854"/>
      <c r="R88" s="854"/>
      <c r="S88" s="854"/>
      <c r="T88" s="849">
        <v>4</v>
      </c>
      <c r="U88" s="849"/>
      <c r="V88" s="328"/>
      <c r="W88" s="328"/>
      <c r="X88" s="328"/>
      <c r="Y88" s="433"/>
      <c r="Z88" s="328"/>
      <c r="AA88" s="327"/>
      <c r="AB88" s="327"/>
      <c r="AC88" s="327"/>
    </row>
    <row r="89" spans="1:29" ht="16.5" customHeight="1" x14ac:dyDescent="0.2">
      <c r="A89" s="980"/>
      <c r="B89" s="980"/>
      <c r="C89" s="980"/>
      <c r="D89" s="980"/>
      <c r="E89" s="980"/>
      <c r="F89" s="858" t="s">
        <v>259</v>
      </c>
      <c r="G89" s="859"/>
      <c r="H89" s="859"/>
      <c r="I89" s="860"/>
      <c r="J89" s="854"/>
      <c r="K89" s="854"/>
      <c r="L89" s="854"/>
      <c r="M89" s="854"/>
      <c r="N89" s="854"/>
      <c r="O89" s="854"/>
      <c r="P89" s="854"/>
      <c r="Q89" s="854"/>
      <c r="R89" s="854"/>
      <c r="S89" s="854"/>
      <c r="T89" s="849"/>
      <c r="U89" s="849"/>
      <c r="V89" s="325"/>
      <c r="W89" s="325"/>
      <c r="X89" s="325"/>
      <c r="Y89" s="434"/>
      <c r="Z89" s="327"/>
      <c r="AA89" s="327"/>
      <c r="AB89" s="327"/>
      <c r="AC89" s="327"/>
    </row>
    <row r="90" spans="1:29" ht="16.5" customHeight="1" x14ac:dyDescent="0.2">
      <c r="A90" s="981"/>
      <c r="B90" s="981"/>
      <c r="C90" s="981"/>
      <c r="D90" s="981"/>
      <c r="E90" s="981"/>
      <c r="F90" s="992"/>
      <c r="G90" s="993"/>
      <c r="H90" s="993"/>
      <c r="I90" s="994"/>
      <c r="J90" s="854"/>
      <c r="K90" s="854"/>
      <c r="L90" s="854"/>
      <c r="M90" s="854"/>
      <c r="N90" s="854"/>
      <c r="O90" s="854"/>
      <c r="P90" s="854"/>
      <c r="Q90" s="854"/>
      <c r="R90" s="854"/>
      <c r="S90" s="854"/>
      <c r="T90" s="849"/>
      <c r="U90" s="849"/>
      <c r="V90" s="330"/>
      <c r="W90" s="330"/>
      <c r="X90" s="330"/>
      <c r="Y90" s="435"/>
      <c r="Z90" s="330"/>
      <c r="AA90" s="331"/>
      <c r="AB90" s="331"/>
      <c r="AC90" s="331"/>
    </row>
    <row r="91" spans="1:29" ht="16.5" customHeight="1" x14ac:dyDescent="0.2">
      <c r="A91" s="979"/>
      <c r="B91" s="979"/>
      <c r="C91" s="979"/>
      <c r="D91" s="979"/>
      <c r="E91" s="979"/>
      <c r="F91" s="873"/>
      <c r="G91" s="873"/>
      <c r="H91" s="873"/>
      <c r="I91" s="873"/>
      <c r="J91" s="847"/>
      <c r="K91" s="847"/>
      <c r="L91" s="847"/>
      <c r="M91" s="847"/>
      <c r="N91" s="847"/>
      <c r="O91" s="847"/>
      <c r="P91" s="847"/>
      <c r="Q91" s="847"/>
      <c r="R91" s="847"/>
      <c r="S91" s="847"/>
      <c r="T91" s="848"/>
      <c r="U91" s="848"/>
      <c r="V91" s="325"/>
      <c r="W91" s="325"/>
      <c r="X91" s="325"/>
      <c r="Y91" s="448"/>
      <c r="Z91" s="326"/>
      <c r="AA91" s="327"/>
      <c r="AB91" s="327"/>
      <c r="AC91" s="327"/>
    </row>
    <row r="92" spans="1:29" ht="16.5" customHeight="1" x14ac:dyDescent="0.2">
      <c r="A92" s="980"/>
      <c r="B92" s="980"/>
      <c r="C92" s="980"/>
      <c r="D92" s="980"/>
      <c r="E92" s="980"/>
      <c r="F92" s="987"/>
      <c r="G92" s="889"/>
      <c r="H92" s="889"/>
      <c r="I92" s="889"/>
      <c r="J92" s="854"/>
      <c r="K92" s="854"/>
      <c r="L92" s="854"/>
      <c r="M92" s="854"/>
      <c r="N92" s="854"/>
      <c r="O92" s="854"/>
      <c r="P92" s="854"/>
      <c r="Q92" s="854"/>
      <c r="R92" s="854"/>
      <c r="S92" s="854"/>
      <c r="T92" s="849"/>
      <c r="U92" s="849"/>
      <c r="V92" s="325"/>
      <c r="W92" s="325"/>
      <c r="X92" s="325"/>
      <c r="Y92" s="448"/>
      <c r="Z92" s="326"/>
      <c r="AA92" s="327"/>
      <c r="AB92" s="327"/>
      <c r="AC92" s="327"/>
    </row>
    <row r="93" spans="1:29" ht="16.5" customHeight="1" x14ac:dyDescent="0.2">
      <c r="A93" s="980"/>
      <c r="B93" s="980"/>
      <c r="C93" s="980"/>
      <c r="D93" s="980"/>
      <c r="E93" s="980"/>
      <c r="F93" s="988" t="s">
        <v>364</v>
      </c>
      <c r="G93" s="989"/>
      <c r="H93" s="989"/>
      <c r="I93" s="989"/>
      <c r="J93" s="854" t="s">
        <v>255</v>
      </c>
      <c r="K93" s="854"/>
      <c r="L93" s="854"/>
      <c r="M93" s="854"/>
      <c r="N93" s="854"/>
      <c r="O93" s="854"/>
      <c r="P93" s="854"/>
      <c r="Q93" s="854"/>
      <c r="R93" s="854"/>
      <c r="S93" s="854"/>
      <c r="T93" s="849">
        <v>1</v>
      </c>
      <c r="U93" s="849"/>
      <c r="V93" s="328" t="s">
        <v>416</v>
      </c>
      <c r="W93" s="328" t="s">
        <v>416</v>
      </c>
      <c r="X93" s="328" t="s">
        <v>412</v>
      </c>
      <c r="Y93" s="433" t="s">
        <v>416</v>
      </c>
      <c r="Z93" s="328" t="s">
        <v>416</v>
      </c>
      <c r="AA93" s="327"/>
      <c r="AB93" s="327"/>
      <c r="AC93" s="327"/>
    </row>
    <row r="94" spans="1:29" ht="16.5" customHeight="1" x14ac:dyDescent="0.2">
      <c r="A94" s="980"/>
      <c r="B94" s="980"/>
      <c r="C94" s="980"/>
      <c r="D94" s="980"/>
      <c r="E94" s="980"/>
      <c r="F94" s="990"/>
      <c r="G94" s="991"/>
      <c r="H94" s="991"/>
      <c r="I94" s="991"/>
      <c r="J94" s="854"/>
      <c r="K94" s="854"/>
      <c r="L94" s="854"/>
      <c r="M94" s="854"/>
      <c r="N94" s="854"/>
      <c r="O94" s="854"/>
      <c r="P94" s="854"/>
      <c r="Q94" s="854"/>
      <c r="R94" s="854"/>
      <c r="S94" s="854"/>
      <c r="T94" s="849"/>
      <c r="U94" s="849"/>
      <c r="V94" s="328"/>
      <c r="W94" s="328"/>
      <c r="X94" s="328"/>
      <c r="Y94" s="433"/>
      <c r="Z94" s="328"/>
      <c r="AA94" s="327"/>
      <c r="AB94" s="327"/>
      <c r="AC94" s="327"/>
    </row>
    <row r="95" spans="1:29" ht="16.5" customHeight="1" x14ac:dyDescent="0.2">
      <c r="A95" s="980"/>
      <c r="B95" s="980"/>
      <c r="C95" s="980"/>
      <c r="D95" s="980"/>
      <c r="E95" s="980"/>
      <c r="F95" s="991" t="s">
        <v>365</v>
      </c>
      <c r="G95" s="991"/>
      <c r="H95" s="991"/>
      <c r="I95" s="991"/>
      <c r="J95" s="854"/>
      <c r="K95" s="854"/>
      <c r="L95" s="854"/>
      <c r="M95" s="854"/>
      <c r="N95" s="854"/>
      <c r="O95" s="854"/>
      <c r="P95" s="854"/>
      <c r="Q95" s="854"/>
      <c r="R95" s="854"/>
      <c r="S95" s="854"/>
      <c r="T95" s="849"/>
      <c r="U95" s="849"/>
      <c r="V95" s="325"/>
      <c r="W95" s="325"/>
      <c r="X95" s="325"/>
      <c r="Y95" s="434"/>
      <c r="Z95" s="327"/>
      <c r="AA95" s="327"/>
      <c r="AB95" s="327"/>
      <c r="AC95" s="327"/>
    </row>
    <row r="96" spans="1:29" ht="16.5" customHeight="1" x14ac:dyDescent="0.2">
      <c r="A96" s="980"/>
      <c r="B96" s="980"/>
      <c r="C96" s="980"/>
      <c r="D96" s="980"/>
      <c r="E96" s="980"/>
      <c r="F96" s="991"/>
      <c r="G96" s="991"/>
      <c r="H96" s="991"/>
      <c r="I96" s="991"/>
      <c r="J96" s="854"/>
      <c r="K96" s="854"/>
      <c r="L96" s="854"/>
      <c r="M96" s="854"/>
      <c r="N96" s="854"/>
      <c r="O96" s="854"/>
      <c r="P96" s="854"/>
      <c r="Q96" s="854"/>
      <c r="R96" s="854"/>
      <c r="S96" s="854"/>
      <c r="T96" s="849"/>
      <c r="U96" s="849"/>
      <c r="V96" s="329"/>
      <c r="W96" s="329"/>
      <c r="X96" s="329"/>
      <c r="Y96" s="487"/>
      <c r="Z96" s="329"/>
      <c r="AA96" s="327"/>
      <c r="AB96" s="327"/>
      <c r="AC96" s="327"/>
    </row>
    <row r="97" spans="1:29" ht="16.5" customHeight="1" x14ac:dyDescent="0.2">
      <c r="A97" s="979"/>
      <c r="B97" s="979"/>
      <c r="C97" s="979"/>
      <c r="D97" s="979"/>
      <c r="E97" s="979"/>
      <c r="F97" s="873"/>
      <c r="G97" s="873"/>
      <c r="H97" s="873"/>
      <c r="I97" s="873"/>
      <c r="J97" s="847"/>
      <c r="K97" s="847"/>
      <c r="L97" s="847"/>
      <c r="M97" s="847"/>
      <c r="N97" s="847"/>
      <c r="O97" s="847"/>
      <c r="P97" s="847"/>
      <c r="Q97" s="847"/>
      <c r="R97" s="847"/>
      <c r="S97" s="847"/>
      <c r="T97" s="848"/>
      <c r="U97" s="848"/>
      <c r="V97" s="322"/>
      <c r="W97" s="322"/>
      <c r="X97" s="322"/>
      <c r="Y97" s="444"/>
      <c r="Z97" s="323"/>
      <c r="AA97" s="324"/>
      <c r="AB97" s="324"/>
      <c r="AC97" s="324"/>
    </row>
    <row r="98" spans="1:29" ht="16.5" customHeight="1" x14ac:dyDescent="0.2">
      <c r="A98" s="980"/>
      <c r="B98" s="980"/>
      <c r="C98" s="980"/>
      <c r="D98" s="980"/>
      <c r="E98" s="980"/>
      <c r="F98" s="851" t="s">
        <v>261</v>
      </c>
      <c r="G98" s="852"/>
      <c r="H98" s="852"/>
      <c r="I98" s="853"/>
      <c r="J98" s="854"/>
      <c r="K98" s="854"/>
      <c r="L98" s="854"/>
      <c r="M98" s="854"/>
      <c r="N98" s="854"/>
      <c r="O98" s="854"/>
      <c r="P98" s="854"/>
      <c r="Q98" s="854"/>
      <c r="R98" s="854"/>
      <c r="S98" s="854"/>
      <c r="T98" s="849"/>
      <c r="U98" s="849"/>
      <c r="V98" s="325"/>
      <c r="W98" s="325"/>
      <c r="X98" s="325"/>
      <c r="Y98" s="448"/>
      <c r="Z98" s="326"/>
      <c r="AA98" s="327"/>
      <c r="AB98" s="327"/>
      <c r="AC98" s="327"/>
    </row>
    <row r="99" spans="1:29" ht="16.5" customHeight="1" x14ac:dyDescent="0.2">
      <c r="A99" s="980"/>
      <c r="B99" s="980"/>
      <c r="C99" s="980"/>
      <c r="D99" s="980"/>
      <c r="E99" s="980"/>
      <c r="F99" s="984" t="s">
        <v>536</v>
      </c>
      <c r="G99" s="985"/>
      <c r="H99" s="985"/>
      <c r="I99" s="986"/>
      <c r="J99" s="854" t="s">
        <v>255</v>
      </c>
      <c r="K99" s="854"/>
      <c r="L99" s="854"/>
      <c r="M99" s="854"/>
      <c r="N99" s="854"/>
      <c r="O99" s="854"/>
      <c r="P99" s="854"/>
      <c r="Q99" s="854"/>
      <c r="R99" s="854"/>
      <c r="S99" s="854"/>
      <c r="T99" s="849">
        <v>1</v>
      </c>
      <c r="U99" s="849"/>
      <c r="V99" s="328"/>
      <c r="W99" s="328"/>
      <c r="X99" s="328"/>
      <c r="Y99" s="433"/>
      <c r="Z99" s="328"/>
      <c r="AA99" s="327"/>
      <c r="AB99" s="327"/>
      <c r="AC99" s="327"/>
    </row>
    <row r="100" spans="1:29" ht="16.5" customHeight="1" x14ac:dyDescent="0.2">
      <c r="A100" s="980"/>
      <c r="B100" s="980"/>
      <c r="C100" s="980"/>
      <c r="D100" s="980"/>
      <c r="E100" s="980"/>
      <c r="F100" s="855" t="s">
        <v>254</v>
      </c>
      <c r="G100" s="856"/>
      <c r="H100" s="856"/>
      <c r="I100" s="857"/>
      <c r="J100" s="854" t="s">
        <v>247</v>
      </c>
      <c r="K100" s="854"/>
      <c r="L100" s="854"/>
      <c r="M100" s="854"/>
      <c r="N100" s="854"/>
      <c r="O100" s="854"/>
      <c r="P100" s="854"/>
      <c r="Q100" s="854"/>
      <c r="R100" s="854"/>
      <c r="S100" s="854"/>
      <c r="T100" s="849">
        <v>2</v>
      </c>
      <c r="U100" s="849"/>
      <c r="V100" s="328" t="s">
        <v>416</v>
      </c>
      <c r="W100" s="328" t="s">
        <v>416</v>
      </c>
      <c r="X100" s="328" t="s">
        <v>412</v>
      </c>
      <c r="Y100" s="433" t="s">
        <v>416</v>
      </c>
      <c r="Z100" s="328" t="s">
        <v>416</v>
      </c>
      <c r="AA100" s="327"/>
      <c r="AB100" s="327"/>
      <c r="AC100" s="327"/>
    </row>
    <row r="101" spans="1:29" ht="16.5" customHeight="1" x14ac:dyDescent="0.2">
      <c r="A101" s="980"/>
      <c r="B101" s="980"/>
      <c r="C101" s="980"/>
      <c r="D101" s="980"/>
      <c r="E101" s="980"/>
      <c r="F101" s="855"/>
      <c r="G101" s="856"/>
      <c r="H101" s="856"/>
      <c r="I101" s="857"/>
      <c r="J101" s="854"/>
      <c r="K101" s="854"/>
      <c r="L101" s="854"/>
      <c r="M101" s="854"/>
      <c r="N101" s="854"/>
      <c r="O101" s="854"/>
      <c r="P101" s="854"/>
      <c r="Q101" s="854"/>
      <c r="R101" s="854"/>
      <c r="S101" s="854"/>
      <c r="T101" s="849"/>
      <c r="U101" s="849"/>
      <c r="V101" s="325"/>
      <c r="W101" s="325"/>
      <c r="X101" s="325"/>
      <c r="Y101" s="434"/>
      <c r="Z101" s="327"/>
      <c r="AA101" s="327"/>
      <c r="AB101" s="327"/>
      <c r="AC101" s="327"/>
    </row>
    <row r="102" spans="1:29" ht="16.5" customHeight="1" x14ac:dyDescent="0.2">
      <c r="A102" s="981"/>
      <c r="B102" s="981"/>
      <c r="C102" s="981"/>
      <c r="D102" s="981"/>
      <c r="E102" s="981"/>
      <c r="F102" s="861"/>
      <c r="G102" s="862"/>
      <c r="H102" s="862"/>
      <c r="I102" s="863"/>
      <c r="J102" s="864"/>
      <c r="K102" s="864"/>
      <c r="L102" s="864"/>
      <c r="M102" s="864"/>
      <c r="N102" s="864"/>
      <c r="O102" s="864"/>
      <c r="P102" s="864"/>
      <c r="Q102" s="864"/>
      <c r="R102" s="864"/>
      <c r="S102" s="864"/>
      <c r="T102" s="850"/>
      <c r="U102" s="850"/>
      <c r="V102" s="330"/>
      <c r="W102" s="330"/>
      <c r="X102" s="330"/>
      <c r="Y102" s="435"/>
      <c r="Z102" s="330"/>
      <c r="AA102" s="331"/>
      <c r="AB102" s="331"/>
      <c r="AC102" s="331"/>
    </row>
    <row r="103" spans="1:29" ht="16.5" customHeight="1" x14ac:dyDescent="0.2">
      <c r="A103" s="979"/>
      <c r="B103" s="979"/>
      <c r="C103" s="979"/>
      <c r="D103" s="979"/>
      <c r="E103" s="979"/>
      <c r="F103" s="844"/>
      <c r="G103" s="845"/>
      <c r="H103" s="845"/>
      <c r="I103" s="846"/>
      <c r="J103" s="847"/>
      <c r="K103" s="847"/>
      <c r="L103" s="847"/>
      <c r="M103" s="847"/>
      <c r="N103" s="847"/>
      <c r="O103" s="847"/>
      <c r="P103" s="847"/>
      <c r="Q103" s="847"/>
      <c r="R103" s="847"/>
      <c r="S103" s="847"/>
      <c r="T103" s="848"/>
      <c r="U103" s="848"/>
      <c r="V103" s="325"/>
      <c r="W103" s="325"/>
      <c r="X103" s="325"/>
      <c r="Y103" s="448"/>
      <c r="Z103" s="326"/>
      <c r="AA103" s="327"/>
      <c r="AB103" s="327"/>
      <c r="AC103" s="327"/>
    </row>
    <row r="104" spans="1:29" ht="16.5" customHeight="1" x14ac:dyDescent="0.2">
      <c r="A104" s="980"/>
      <c r="B104" s="980"/>
      <c r="C104" s="980"/>
      <c r="D104" s="980"/>
      <c r="E104" s="980"/>
      <c r="F104" s="851" t="s">
        <v>262</v>
      </c>
      <c r="G104" s="852"/>
      <c r="H104" s="852"/>
      <c r="I104" s="853"/>
      <c r="J104" s="854"/>
      <c r="K104" s="854"/>
      <c r="L104" s="854"/>
      <c r="M104" s="854"/>
      <c r="N104" s="854"/>
      <c r="O104" s="854"/>
      <c r="P104" s="854"/>
      <c r="Q104" s="854"/>
      <c r="R104" s="854"/>
      <c r="S104" s="854"/>
      <c r="T104" s="849"/>
      <c r="U104" s="849"/>
      <c r="V104" s="325"/>
      <c r="W104" s="325"/>
      <c r="X104" s="325"/>
      <c r="Y104" s="448"/>
      <c r="Z104" s="326"/>
      <c r="AA104" s="327"/>
      <c r="AB104" s="327"/>
      <c r="AC104" s="327"/>
    </row>
    <row r="105" spans="1:29" ht="16.5" customHeight="1" x14ac:dyDescent="0.2">
      <c r="A105" s="980"/>
      <c r="B105" s="980"/>
      <c r="C105" s="980"/>
      <c r="D105" s="980"/>
      <c r="E105" s="980"/>
      <c r="F105" s="855" t="s">
        <v>263</v>
      </c>
      <c r="G105" s="856"/>
      <c r="H105" s="856"/>
      <c r="I105" s="857"/>
      <c r="J105" s="982"/>
      <c r="K105" s="982"/>
      <c r="L105" s="982"/>
      <c r="M105" s="982"/>
      <c r="N105" s="982"/>
      <c r="O105" s="982"/>
      <c r="P105" s="982"/>
      <c r="Q105" s="982"/>
      <c r="R105" s="982"/>
      <c r="S105" s="982"/>
      <c r="T105" s="983"/>
      <c r="U105" s="983"/>
      <c r="V105" s="328" t="s">
        <v>416</v>
      </c>
      <c r="W105" s="328" t="s">
        <v>416</v>
      </c>
      <c r="X105" s="328" t="s">
        <v>412</v>
      </c>
      <c r="Y105" s="433" t="s">
        <v>416</v>
      </c>
      <c r="Z105" s="328" t="s">
        <v>416</v>
      </c>
      <c r="AA105" s="327"/>
      <c r="AB105" s="327"/>
      <c r="AC105" s="327"/>
    </row>
    <row r="106" spans="1:29" ht="16.5" customHeight="1" x14ac:dyDescent="0.2">
      <c r="A106" s="980"/>
      <c r="B106" s="980"/>
      <c r="C106" s="980"/>
      <c r="D106" s="980"/>
      <c r="E106" s="980"/>
      <c r="F106" s="855" t="s">
        <v>242</v>
      </c>
      <c r="G106" s="856"/>
      <c r="H106" s="856"/>
      <c r="I106" s="857"/>
      <c r="J106" s="854" t="s">
        <v>255</v>
      </c>
      <c r="K106" s="854"/>
      <c r="L106" s="854"/>
      <c r="M106" s="854"/>
      <c r="N106" s="854"/>
      <c r="O106" s="854"/>
      <c r="P106" s="854"/>
      <c r="Q106" s="854"/>
      <c r="R106" s="854"/>
      <c r="S106" s="854"/>
      <c r="T106" s="849">
        <v>1</v>
      </c>
      <c r="U106" s="849"/>
      <c r="V106" s="328"/>
      <c r="W106" s="328"/>
      <c r="X106" s="328"/>
      <c r="Y106" s="433"/>
      <c r="Z106" s="328"/>
      <c r="AA106" s="327"/>
      <c r="AB106" s="327"/>
      <c r="AC106" s="327"/>
    </row>
    <row r="107" spans="1:29" ht="16.5" customHeight="1" x14ac:dyDescent="0.2">
      <c r="A107" s="980"/>
      <c r="B107" s="980"/>
      <c r="C107" s="980"/>
      <c r="D107" s="980"/>
      <c r="E107" s="980"/>
      <c r="F107" s="858" t="s">
        <v>264</v>
      </c>
      <c r="G107" s="859"/>
      <c r="H107" s="859"/>
      <c r="I107" s="860"/>
      <c r="J107" s="854" t="s">
        <v>247</v>
      </c>
      <c r="K107" s="854"/>
      <c r="L107" s="854"/>
      <c r="M107" s="854"/>
      <c r="N107" s="854"/>
      <c r="O107" s="854"/>
      <c r="P107" s="854"/>
      <c r="Q107" s="854"/>
      <c r="R107" s="854"/>
      <c r="S107" s="854"/>
      <c r="T107" s="849">
        <v>2</v>
      </c>
      <c r="U107" s="849"/>
      <c r="V107" s="325"/>
      <c r="W107" s="325"/>
      <c r="X107" s="325"/>
      <c r="Y107" s="434"/>
      <c r="Z107" s="327"/>
      <c r="AA107" s="327"/>
      <c r="AB107" s="327"/>
      <c r="AC107" s="327"/>
    </row>
    <row r="108" spans="1:29" ht="16.5" customHeight="1" x14ac:dyDescent="0.2">
      <c r="A108" s="981"/>
      <c r="B108" s="981"/>
      <c r="C108" s="981"/>
      <c r="D108" s="981"/>
      <c r="E108" s="981"/>
      <c r="F108" s="861" t="s">
        <v>265</v>
      </c>
      <c r="G108" s="862"/>
      <c r="H108" s="862"/>
      <c r="I108" s="863"/>
      <c r="J108" s="864"/>
      <c r="K108" s="864"/>
      <c r="L108" s="864"/>
      <c r="M108" s="864"/>
      <c r="N108" s="864"/>
      <c r="O108" s="864"/>
      <c r="P108" s="864"/>
      <c r="Q108" s="864"/>
      <c r="R108" s="864"/>
      <c r="S108" s="864"/>
      <c r="T108" s="850"/>
      <c r="U108" s="850"/>
      <c r="V108" s="329"/>
      <c r="W108" s="329"/>
      <c r="X108" s="329"/>
      <c r="Y108" s="487"/>
      <c r="Z108" s="329"/>
      <c r="AA108" s="327"/>
      <c r="AB108" s="327"/>
      <c r="AC108" s="327"/>
    </row>
    <row r="109" spans="1:29" ht="16.5" customHeight="1" x14ac:dyDescent="0.2">
      <c r="A109" s="848"/>
      <c r="B109" s="848"/>
      <c r="C109" s="848"/>
      <c r="D109" s="848"/>
      <c r="E109" s="848"/>
      <c r="F109" s="844"/>
      <c r="G109" s="845"/>
      <c r="H109" s="845"/>
      <c r="I109" s="846"/>
      <c r="J109" s="965"/>
      <c r="K109" s="965"/>
      <c r="L109" s="965"/>
      <c r="M109" s="965"/>
      <c r="N109" s="965"/>
      <c r="O109" s="965"/>
      <c r="P109" s="965"/>
      <c r="Q109" s="965"/>
      <c r="R109" s="965"/>
      <c r="S109" s="965"/>
      <c r="T109" s="848"/>
      <c r="U109" s="848"/>
      <c r="V109" s="322"/>
      <c r="W109" s="322"/>
      <c r="X109" s="322"/>
      <c r="Y109" s="444"/>
      <c r="Z109" s="323"/>
      <c r="AA109" s="324"/>
      <c r="AB109" s="324"/>
      <c r="AC109" s="324"/>
    </row>
    <row r="110" spans="1:29" ht="16.5" customHeight="1" x14ac:dyDescent="0.2">
      <c r="A110" s="963"/>
      <c r="B110" s="963"/>
      <c r="C110" s="963"/>
      <c r="D110" s="963"/>
      <c r="E110" s="963"/>
      <c r="F110" s="966" t="s">
        <v>427</v>
      </c>
      <c r="G110" s="967"/>
      <c r="H110" s="967"/>
      <c r="I110" s="968"/>
      <c r="J110" s="969"/>
      <c r="K110" s="969"/>
      <c r="L110" s="969"/>
      <c r="M110" s="969"/>
      <c r="N110" s="969"/>
      <c r="O110" s="969"/>
      <c r="P110" s="969"/>
      <c r="Q110" s="969"/>
      <c r="R110" s="969"/>
      <c r="S110" s="969"/>
      <c r="T110" s="849"/>
      <c r="U110" s="849"/>
      <c r="V110" s="325"/>
      <c r="W110" s="325"/>
      <c r="X110" s="325"/>
      <c r="Y110" s="448"/>
      <c r="Z110" s="326"/>
      <c r="AA110" s="327"/>
      <c r="AB110" s="327"/>
      <c r="AC110" s="327"/>
    </row>
    <row r="111" spans="1:29" ht="39" customHeight="1" x14ac:dyDescent="0.2">
      <c r="A111" s="963"/>
      <c r="B111" s="963"/>
      <c r="C111" s="963"/>
      <c r="D111" s="963"/>
      <c r="E111" s="963"/>
      <c r="F111" s="970" t="s">
        <v>428</v>
      </c>
      <c r="G111" s="971"/>
      <c r="H111" s="971"/>
      <c r="I111" s="972"/>
      <c r="J111" s="969" t="s">
        <v>266</v>
      </c>
      <c r="K111" s="969"/>
      <c r="L111" s="969"/>
      <c r="M111" s="969"/>
      <c r="N111" s="969"/>
      <c r="O111" s="969"/>
      <c r="P111" s="969"/>
      <c r="Q111" s="969"/>
      <c r="R111" s="969"/>
      <c r="S111" s="969"/>
      <c r="T111" s="849">
        <v>1</v>
      </c>
      <c r="U111" s="849"/>
      <c r="V111" s="328" t="s">
        <v>432</v>
      </c>
      <c r="W111" s="328" t="s">
        <v>432</v>
      </c>
      <c r="X111" s="328" t="s">
        <v>431</v>
      </c>
      <c r="Y111" s="433" t="s">
        <v>432</v>
      </c>
      <c r="Z111" s="328" t="s">
        <v>432</v>
      </c>
      <c r="AA111" s="327"/>
      <c r="AB111" s="327"/>
      <c r="AC111" s="327"/>
    </row>
    <row r="112" spans="1:29" ht="15.75" x14ac:dyDescent="0.2">
      <c r="A112" s="963"/>
      <c r="B112" s="963"/>
      <c r="C112" s="963"/>
      <c r="D112" s="963"/>
      <c r="E112" s="963"/>
      <c r="F112" s="970" t="s">
        <v>429</v>
      </c>
      <c r="G112" s="971"/>
      <c r="H112" s="971"/>
      <c r="I112" s="972"/>
      <c r="J112" s="973"/>
      <c r="K112" s="973"/>
      <c r="L112" s="973"/>
      <c r="M112" s="973"/>
      <c r="N112" s="973"/>
      <c r="O112" s="973"/>
      <c r="P112" s="973"/>
      <c r="Q112" s="973"/>
      <c r="R112" s="973"/>
      <c r="S112" s="973"/>
      <c r="T112" s="849"/>
      <c r="U112" s="849"/>
      <c r="V112" s="328"/>
      <c r="W112" s="328"/>
      <c r="X112" s="328"/>
      <c r="Y112" s="433"/>
      <c r="Z112" s="328"/>
      <c r="AA112" s="327"/>
      <c r="AB112" s="327"/>
      <c r="AC112" s="327"/>
    </row>
    <row r="113" spans="1:29" ht="16.5" customHeight="1" x14ac:dyDescent="0.2">
      <c r="A113" s="963"/>
      <c r="B113" s="963"/>
      <c r="C113" s="963"/>
      <c r="D113" s="963"/>
      <c r="E113" s="963"/>
      <c r="F113" s="974" t="s">
        <v>430</v>
      </c>
      <c r="G113" s="859"/>
      <c r="H113" s="859"/>
      <c r="I113" s="975"/>
      <c r="J113" s="973"/>
      <c r="K113" s="973"/>
      <c r="L113" s="973"/>
      <c r="M113" s="973"/>
      <c r="N113" s="973"/>
      <c r="O113" s="973"/>
      <c r="P113" s="973"/>
      <c r="Q113" s="973"/>
      <c r="R113" s="973"/>
      <c r="S113" s="973"/>
      <c r="T113" s="849"/>
      <c r="U113" s="849"/>
      <c r="V113" s="325"/>
      <c r="W113" s="325"/>
      <c r="X113" s="325"/>
      <c r="Y113" s="434"/>
      <c r="Z113" s="327"/>
      <c r="AA113" s="327"/>
      <c r="AB113" s="327"/>
      <c r="AC113" s="327"/>
    </row>
    <row r="114" spans="1:29" ht="16.5" customHeight="1" x14ac:dyDescent="0.2">
      <c r="A114" s="964"/>
      <c r="B114" s="964"/>
      <c r="C114" s="964"/>
      <c r="D114" s="964"/>
      <c r="E114" s="964"/>
      <c r="F114" s="976"/>
      <c r="G114" s="862"/>
      <c r="H114" s="862"/>
      <c r="I114" s="977"/>
      <c r="J114" s="978"/>
      <c r="K114" s="978"/>
      <c r="L114" s="978"/>
      <c r="M114" s="978"/>
      <c r="N114" s="978"/>
      <c r="O114" s="978"/>
      <c r="P114" s="978"/>
      <c r="Q114" s="978"/>
      <c r="R114" s="978"/>
      <c r="S114" s="978"/>
      <c r="T114" s="850"/>
      <c r="U114" s="850"/>
      <c r="V114" s="330"/>
      <c r="W114" s="330"/>
      <c r="X114" s="330"/>
      <c r="Y114" s="435"/>
      <c r="Z114" s="330"/>
      <c r="AA114" s="331"/>
      <c r="AB114" s="331"/>
      <c r="AC114" s="331"/>
    </row>
    <row r="115" spans="1:29" ht="16.5" customHeight="1" x14ac:dyDescent="0.2">
      <c r="A115" s="848"/>
      <c r="B115" s="848"/>
      <c r="C115" s="848"/>
      <c r="D115" s="848"/>
      <c r="E115" s="848"/>
      <c r="F115" s="844"/>
      <c r="G115" s="845"/>
      <c r="H115" s="845"/>
      <c r="I115" s="846"/>
      <c r="J115" s="847"/>
      <c r="K115" s="847"/>
      <c r="L115" s="847"/>
      <c r="M115" s="847"/>
      <c r="N115" s="847"/>
      <c r="O115" s="847"/>
      <c r="P115" s="847"/>
      <c r="Q115" s="847"/>
      <c r="R115" s="847"/>
      <c r="S115" s="847"/>
      <c r="T115" s="848"/>
      <c r="U115" s="848"/>
      <c r="V115" s="325"/>
      <c r="W115" s="325"/>
      <c r="X115" s="325"/>
      <c r="Y115" s="448"/>
      <c r="Z115" s="326"/>
      <c r="AA115" s="327"/>
      <c r="AB115" s="327"/>
      <c r="AC115" s="327"/>
    </row>
    <row r="116" spans="1:29" ht="16.5" customHeight="1" x14ac:dyDescent="0.2">
      <c r="A116" s="849"/>
      <c r="B116" s="849"/>
      <c r="C116" s="849"/>
      <c r="D116" s="849"/>
      <c r="E116" s="849"/>
      <c r="F116" s="851" t="s">
        <v>267</v>
      </c>
      <c r="G116" s="852"/>
      <c r="H116" s="852"/>
      <c r="I116" s="853"/>
      <c r="J116" s="854"/>
      <c r="K116" s="854"/>
      <c r="L116" s="854"/>
      <c r="M116" s="854"/>
      <c r="N116" s="854"/>
      <c r="O116" s="854"/>
      <c r="P116" s="854"/>
      <c r="Q116" s="854"/>
      <c r="R116" s="854"/>
      <c r="S116" s="854"/>
      <c r="T116" s="849"/>
      <c r="U116" s="849"/>
      <c r="V116" s="325"/>
      <c r="W116" s="325"/>
      <c r="X116" s="325"/>
      <c r="Y116" s="448"/>
      <c r="Z116" s="326"/>
      <c r="AA116" s="327"/>
      <c r="AB116" s="327"/>
      <c r="AC116" s="327"/>
    </row>
    <row r="117" spans="1:29" ht="16.5" customHeight="1" x14ac:dyDescent="0.2">
      <c r="A117" s="849"/>
      <c r="B117" s="849"/>
      <c r="C117" s="849"/>
      <c r="D117" s="849"/>
      <c r="E117" s="849"/>
      <c r="F117" s="855" t="s">
        <v>268</v>
      </c>
      <c r="G117" s="856"/>
      <c r="H117" s="856"/>
      <c r="I117" s="857"/>
      <c r="J117" s="854" t="s">
        <v>376</v>
      </c>
      <c r="K117" s="854"/>
      <c r="L117" s="854"/>
      <c r="M117" s="854"/>
      <c r="N117" s="854"/>
      <c r="O117" s="854"/>
      <c r="P117" s="854"/>
      <c r="Q117" s="854"/>
      <c r="R117" s="854"/>
      <c r="S117" s="854"/>
      <c r="T117" s="849">
        <v>1</v>
      </c>
      <c r="U117" s="849"/>
      <c r="V117" s="328" t="s">
        <v>416</v>
      </c>
      <c r="W117" s="328" t="s">
        <v>416</v>
      </c>
      <c r="X117" s="328" t="s">
        <v>412</v>
      </c>
      <c r="Y117" s="433" t="s">
        <v>416</v>
      </c>
      <c r="Z117" s="328" t="s">
        <v>416</v>
      </c>
      <c r="AA117" s="327"/>
      <c r="AB117" s="327"/>
      <c r="AC117" s="327"/>
    </row>
    <row r="118" spans="1:29" ht="16.5" customHeight="1" x14ac:dyDescent="0.2">
      <c r="A118" s="849"/>
      <c r="B118" s="849"/>
      <c r="C118" s="849"/>
      <c r="D118" s="849"/>
      <c r="E118" s="849"/>
      <c r="F118" s="855" t="s">
        <v>269</v>
      </c>
      <c r="G118" s="856"/>
      <c r="H118" s="856"/>
      <c r="I118" s="857"/>
      <c r="J118" s="854" t="s">
        <v>270</v>
      </c>
      <c r="K118" s="854"/>
      <c r="L118" s="854"/>
      <c r="M118" s="854"/>
      <c r="N118" s="854"/>
      <c r="O118" s="854"/>
      <c r="P118" s="854"/>
      <c r="Q118" s="854"/>
      <c r="R118" s="854"/>
      <c r="S118" s="854"/>
      <c r="T118" s="849">
        <v>1</v>
      </c>
      <c r="U118" s="849"/>
      <c r="V118" s="328"/>
      <c r="W118" s="328"/>
      <c r="X118" s="328"/>
      <c r="Y118" s="433"/>
      <c r="Z118" s="328"/>
      <c r="AA118" s="327"/>
      <c r="AB118" s="327"/>
      <c r="AC118" s="327"/>
    </row>
    <row r="119" spans="1:29" ht="16.5" customHeight="1" x14ac:dyDescent="0.2">
      <c r="A119" s="849"/>
      <c r="B119" s="849"/>
      <c r="C119" s="849"/>
      <c r="D119" s="849"/>
      <c r="E119" s="849"/>
      <c r="F119" s="858" t="s">
        <v>271</v>
      </c>
      <c r="G119" s="859"/>
      <c r="H119" s="859"/>
      <c r="I119" s="860"/>
      <c r="J119" s="854"/>
      <c r="K119" s="854"/>
      <c r="L119" s="854"/>
      <c r="M119" s="854"/>
      <c r="N119" s="854"/>
      <c r="O119" s="854"/>
      <c r="P119" s="854"/>
      <c r="Q119" s="854"/>
      <c r="R119" s="854"/>
      <c r="S119" s="854"/>
      <c r="T119" s="849"/>
      <c r="U119" s="849"/>
      <c r="V119" s="325"/>
      <c r="W119" s="325"/>
      <c r="X119" s="325"/>
      <c r="Y119" s="434"/>
      <c r="Z119" s="327"/>
      <c r="AA119" s="327"/>
      <c r="AB119" s="327"/>
      <c r="AC119" s="327"/>
    </row>
    <row r="120" spans="1:29" ht="16.5" customHeight="1" x14ac:dyDescent="0.2">
      <c r="A120" s="850"/>
      <c r="B120" s="850"/>
      <c r="C120" s="850"/>
      <c r="D120" s="850"/>
      <c r="E120" s="850"/>
      <c r="F120" s="861"/>
      <c r="G120" s="862"/>
      <c r="H120" s="862"/>
      <c r="I120" s="863"/>
      <c r="J120" s="864"/>
      <c r="K120" s="864"/>
      <c r="L120" s="864"/>
      <c r="M120" s="864"/>
      <c r="N120" s="864"/>
      <c r="O120" s="864"/>
      <c r="P120" s="864"/>
      <c r="Q120" s="864"/>
      <c r="R120" s="864"/>
      <c r="S120" s="864"/>
      <c r="T120" s="850"/>
      <c r="U120" s="850"/>
      <c r="V120" s="329"/>
      <c r="W120" s="329"/>
      <c r="X120" s="329"/>
      <c r="Y120" s="487"/>
      <c r="Z120" s="329"/>
      <c r="AA120" s="327"/>
      <c r="AB120" s="327"/>
      <c r="AC120" s="327"/>
    </row>
    <row r="121" spans="1:29" ht="16.5" customHeight="1" x14ac:dyDescent="0.2">
      <c r="A121" s="773"/>
      <c r="B121" s="773"/>
      <c r="C121" s="773"/>
      <c r="D121" s="773"/>
      <c r="E121" s="773"/>
      <c r="F121" s="828"/>
      <c r="G121" s="829"/>
      <c r="H121" s="829"/>
      <c r="I121" s="830"/>
      <c r="J121" s="777"/>
      <c r="K121" s="777"/>
      <c r="L121" s="777"/>
      <c r="M121" s="777"/>
      <c r="N121" s="777"/>
      <c r="O121" s="777"/>
      <c r="P121" s="777"/>
      <c r="Q121" s="777"/>
      <c r="R121" s="777"/>
      <c r="S121" s="777"/>
      <c r="T121" s="773"/>
      <c r="U121" s="773"/>
      <c r="V121" s="322"/>
      <c r="W121" s="322"/>
      <c r="X121" s="322"/>
      <c r="Y121" s="444"/>
      <c r="Z121" s="323"/>
      <c r="AA121" s="324"/>
      <c r="AB121" s="324"/>
      <c r="AC121" s="324"/>
    </row>
    <row r="122" spans="1:29" ht="16.5" customHeight="1" x14ac:dyDescent="0.2">
      <c r="A122" s="774"/>
      <c r="B122" s="774"/>
      <c r="C122" s="774"/>
      <c r="D122" s="774"/>
      <c r="E122" s="774"/>
      <c r="F122" s="831" t="s">
        <v>433</v>
      </c>
      <c r="G122" s="832"/>
      <c r="H122" s="832"/>
      <c r="I122" s="833"/>
      <c r="J122" s="781"/>
      <c r="K122" s="781"/>
      <c r="L122" s="781"/>
      <c r="M122" s="781"/>
      <c r="N122" s="781"/>
      <c r="O122" s="781"/>
      <c r="P122" s="781"/>
      <c r="Q122" s="781"/>
      <c r="R122" s="781"/>
      <c r="S122" s="781"/>
      <c r="T122" s="774"/>
      <c r="U122" s="774"/>
      <c r="V122" s="325"/>
      <c r="W122" s="325"/>
      <c r="X122" s="325"/>
      <c r="Y122" s="448"/>
      <c r="Z122" s="326"/>
      <c r="AA122" s="327"/>
      <c r="AB122" s="327"/>
      <c r="AC122" s="327"/>
    </row>
    <row r="123" spans="1:29" ht="16.5" customHeight="1" x14ac:dyDescent="0.2">
      <c r="A123" s="774"/>
      <c r="B123" s="774"/>
      <c r="C123" s="774"/>
      <c r="D123" s="774"/>
      <c r="E123" s="774"/>
      <c r="F123" s="834" t="s">
        <v>438</v>
      </c>
      <c r="G123" s="835"/>
      <c r="H123" s="835"/>
      <c r="I123" s="836"/>
      <c r="J123" s="837" t="s">
        <v>272</v>
      </c>
      <c r="K123" s="812"/>
      <c r="L123" s="812"/>
      <c r="M123" s="812"/>
      <c r="N123" s="812"/>
      <c r="O123" s="812"/>
      <c r="P123" s="812"/>
      <c r="Q123" s="812"/>
      <c r="R123" s="812"/>
      <c r="S123" s="838"/>
      <c r="T123" s="839" t="s">
        <v>273</v>
      </c>
      <c r="U123" s="840"/>
      <c r="V123" s="328" t="s">
        <v>416</v>
      </c>
      <c r="W123" s="328" t="s">
        <v>416</v>
      </c>
      <c r="X123" s="328" t="s">
        <v>412</v>
      </c>
      <c r="Y123" s="433" t="s">
        <v>416</v>
      </c>
      <c r="Z123" s="328" t="s">
        <v>416</v>
      </c>
      <c r="AA123" s="327"/>
      <c r="AB123" s="327"/>
      <c r="AC123" s="327"/>
    </row>
    <row r="124" spans="1:29" ht="16.5" customHeight="1" x14ac:dyDescent="0.2">
      <c r="A124" s="774"/>
      <c r="B124" s="774"/>
      <c r="C124" s="774"/>
      <c r="D124" s="774"/>
      <c r="E124" s="774"/>
      <c r="F124" s="834" t="s">
        <v>274</v>
      </c>
      <c r="G124" s="835"/>
      <c r="H124" s="835"/>
      <c r="I124" s="836"/>
      <c r="J124" s="781" t="s">
        <v>275</v>
      </c>
      <c r="K124" s="781"/>
      <c r="L124" s="781"/>
      <c r="M124" s="781"/>
      <c r="N124" s="781"/>
      <c r="O124" s="781"/>
      <c r="P124" s="781"/>
      <c r="Q124" s="781"/>
      <c r="R124" s="781"/>
      <c r="S124" s="781"/>
      <c r="T124" s="774" t="s">
        <v>277</v>
      </c>
      <c r="U124" s="774"/>
      <c r="V124" s="328"/>
      <c r="W124" s="328"/>
      <c r="X124" s="328"/>
      <c r="Y124" s="433"/>
      <c r="Z124" s="328"/>
      <c r="AA124" s="327"/>
      <c r="AB124" s="327"/>
      <c r="AC124" s="327"/>
    </row>
    <row r="125" spans="1:29" ht="16.5" customHeight="1" x14ac:dyDescent="0.2">
      <c r="A125" s="774"/>
      <c r="B125" s="774"/>
      <c r="C125" s="774"/>
      <c r="D125" s="774"/>
      <c r="E125" s="774"/>
      <c r="F125" s="831" t="s">
        <v>276</v>
      </c>
      <c r="G125" s="832"/>
      <c r="H125" s="832"/>
      <c r="I125" s="833"/>
      <c r="J125" s="781"/>
      <c r="K125" s="781"/>
      <c r="L125" s="781"/>
      <c r="M125" s="781"/>
      <c r="N125" s="781"/>
      <c r="O125" s="781"/>
      <c r="P125" s="781"/>
      <c r="Q125" s="781"/>
      <c r="R125" s="781"/>
      <c r="S125" s="781"/>
      <c r="T125" s="774"/>
      <c r="U125" s="774"/>
      <c r="V125" s="325"/>
      <c r="W125" s="325"/>
      <c r="X125" s="325"/>
      <c r="Y125" s="434"/>
      <c r="Z125" s="327"/>
      <c r="AA125" s="327"/>
      <c r="AB125" s="327"/>
      <c r="AC125" s="327"/>
    </row>
    <row r="126" spans="1:29" ht="16.5" customHeight="1" x14ac:dyDescent="0.2">
      <c r="A126" s="775"/>
      <c r="B126" s="775"/>
      <c r="C126" s="775"/>
      <c r="D126" s="775"/>
      <c r="E126" s="775"/>
      <c r="F126" s="841"/>
      <c r="G126" s="842"/>
      <c r="H126" s="842"/>
      <c r="I126" s="843"/>
      <c r="J126" s="787"/>
      <c r="K126" s="787"/>
      <c r="L126" s="787"/>
      <c r="M126" s="787"/>
      <c r="N126" s="787"/>
      <c r="O126" s="787"/>
      <c r="P126" s="787"/>
      <c r="Q126" s="787"/>
      <c r="R126" s="787"/>
      <c r="S126" s="787"/>
      <c r="T126" s="775"/>
      <c r="U126" s="775"/>
      <c r="V126" s="330"/>
      <c r="W126" s="330"/>
      <c r="X126" s="330"/>
      <c r="Y126" s="435"/>
      <c r="Z126" s="330"/>
      <c r="AA126" s="331"/>
      <c r="AB126" s="331"/>
      <c r="AC126" s="331"/>
    </row>
    <row r="127" spans="1:29" ht="16.5" customHeight="1" x14ac:dyDescent="0.2">
      <c r="A127" s="773"/>
      <c r="B127" s="773"/>
      <c r="C127" s="773"/>
      <c r="D127" s="773"/>
      <c r="E127" s="773"/>
      <c r="F127" s="776"/>
      <c r="G127" s="776"/>
      <c r="H127" s="776"/>
      <c r="I127" s="776"/>
      <c r="J127" s="777"/>
      <c r="K127" s="777"/>
      <c r="L127" s="777"/>
      <c r="M127" s="777"/>
      <c r="N127" s="777"/>
      <c r="O127" s="777"/>
      <c r="P127" s="777"/>
      <c r="Q127" s="777"/>
      <c r="R127" s="777"/>
      <c r="S127" s="777"/>
      <c r="T127" s="773"/>
      <c r="U127" s="773"/>
      <c r="V127" s="325"/>
      <c r="W127" s="325"/>
      <c r="X127" s="325"/>
      <c r="Y127" s="448"/>
      <c r="Z127" s="326"/>
      <c r="AA127" s="327"/>
      <c r="AB127" s="327"/>
      <c r="AC127" s="327"/>
    </row>
    <row r="128" spans="1:29" ht="16.5" customHeight="1" x14ac:dyDescent="0.2">
      <c r="A128" s="774"/>
      <c r="B128" s="774"/>
      <c r="C128" s="774"/>
      <c r="D128" s="774"/>
      <c r="E128" s="774"/>
      <c r="F128" s="778" t="s">
        <v>278</v>
      </c>
      <c r="G128" s="779"/>
      <c r="H128" s="779"/>
      <c r="I128" s="780"/>
      <c r="J128" s="781"/>
      <c r="K128" s="781"/>
      <c r="L128" s="781"/>
      <c r="M128" s="781"/>
      <c r="N128" s="781"/>
      <c r="O128" s="781"/>
      <c r="P128" s="781"/>
      <c r="Q128" s="781"/>
      <c r="R128" s="781"/>
      <c r="S128" s="781"/>
      <c r="T128" s="774"/>
      <c r="U128" s="774"/>
      <c r="V128" s="325"/>
      <c r="W128" s="325"/>
      <c r="X128" s="325"/>
      <c r="Y128" s="448"/>
      <c r="Z128" s="326"/>
      <c r="AA128" s="327"/>
      <c r="AB128" s="327"/>
      <c r="AC128" s="327"/>
    </row>
    <row r="129" spans="1:29" ht="16.5" customHeight="1" x14ac:dyDescent="0.2">
      <c r="A129" s="774"/>
      <c r="B129" s="774"/>
      <c r="C129" s="774"/>
      <c r="D129" s="774"/>
      <c r="E129" s="774"/>
      <c r="F129" s="782" t="s">
        <v>279</v>
      </c>
      <c r="G129" s="783"/>
      <c r="H129" s="783"/>
      <c r="I129" s="784"/>
      <c r="J129" s="781" t="s">
        <v>280</v>
      </c>
      <c r="K129" s="781"/>
      <c r="L129" s="781"/>
      <c r="M129" s="781"/>
      <c r="N129" s="781"/>
      <c r="O129" s="781"/>
      <c r="P129" s="781"/>
      <c r="Q129" s="781"/>
      <c r="R129" s="781"/>
      <c r="S129" s="781"/>
      <c r="T129" s="774">
        <v>1</v>
      </c>
      <c r="U129" s="774"/>
      <c r="V129" s="328" t="s">
        <v>416</v>
      </c>
      <c r="W129" s="328" t="s">
        <v>416</v>
      </c>
      <c r="X129" s="328" t="s">
        <v>416</v>
      </c>
      <c r="Y129" s="433" t="s">
        <v>416</v>
      </c>
      <c r="Z129" s="328" t="s">
        <v>416</v>
      </c>
      <c r="AA129" s="327"/>
      <c r="AB129" s="327"/>
      <c r="AC129" s="327"/>
    </row>
    <row r="130" spans="1:29" ht="16.5" customHeight="1" x14ac:dyDescent="0.2">
      <c r="A130" s="774"/>
      <c r="B130" s="774"/>
      <c r="C130" s="774"/>
      <c r="D130" s="774"/>
      <c r="E130" s="774"/>
      <c r="F130" s="782" t="s">
        <v>281</v>
      </c>
      <c r="G130" s="783"/>
      <c r="H130" s="783"/>
      <c r="I130" s="784"/>
      <c r="J130" s="827"/>
      <c r="K130" s="827"/>
      <c r="L130" s="827"/>
      <c r="M130" s="827"/>
      <c r="N130" s="827"/>
      <c r="O130" s="827"/>
      <c r="P130" s="827"/>
      <c r="Q130" s="827"/>
      <c r="R130" s="827"/>
      <c r="S130" s="827"/>
      <c r="T130" s="774"/>
      <c r="U130" s="774"/>
      <c r="V130" s="328"/>
      <c r="W130" s="328"/>
      <c r="X130" s="328"/>
      <c r="Y130" s="433"/>
      <c r="Z130" s="328"/>
      <c r="AA130" s="327"/>
      <c r="AB130" s="327"/>
      <c r="AC130" s="327"/>
    </row>
    <row r="131" spans="1:29" ht="16.5" customHeight="1" x14ac:dyDescent="0.2">
      <c r="A131" s="774"/>
      <c r="B131" s="774"/>
      <c r="C131" s="774"/>
      <c r="D131" s="774"/>
      <c r="E131" s="774"/>
      <c r="F131" s="782" t="s">
        <v>282</v>
      </c>
      <c r="G131" s="783"/>
      <c r="H131" s="783"/>
      <c r="I131" s="784"/>
      <c r="J131" s="785"/>
      <c r="K131" s="785"/>
      <c r="L131" s="785"/>
      <c r="M131" s="785"/>
      <c r="N131" s="785"/>
      <c r="O131" s="785"/>
      <c r="P131" s="785"/>
      <c r="Q131" s="785"/>
      <c r="R131" s="785"/>
      <c r="S131" s="785"/>
      <c r="T131" s="774"/>
      <c r="U131" s="774"/>
      <c r="V131" s="325"/>
      <c r="W131" s="325"/>
      <c r="X131" s="325"/>
      <c r="Y131" s="434"/>
      <c r="Z131" s="327"/>
      <c r="AA131" s="327"/>
      <c r="AB131" s="327"/>
      <c r="AC131" s="327"/>
    </row>
    <row r="132" spans="1:29" ht="16.5" customHeight="1" x14ac:dyDescent="0.2">
      <c r="A132" s="775"/>
      <c r="B132" s="775"/>
      <c r="C132" s="775"/>
      <c r="D132" s="775"/>
      <c r="E132" s="775"/>
      <c r="F132" s="786"/>
      <c r="G132" s="786"/>
      <c r="H132" s="786"/>
      <c r="I132" s="786"/>
      <c r="J132" s="787"/>
      <c r="K132" s="787"/>
      <c r="L132" s="787"/>
      <c r="M132" s="787"/>
      <c r="N132" s="787"/>
      <c r="O132" s="787"/>
      <c r="P132" s="787"/>
      <c r="Q132" s="787"/>
      <c r="R132" s="787"/>
      <c r="S132" s="787"/>
      <c r="T132" s="775"/>
      <c r="U132" s="775"/>
      <c r="V132" s="329"/>
      <c r="W132" s="329"/>
      <c r="X132" s="329"/>
      <c r="Y132" s="487"/>
      <c r="Z132" s="329"/>
      <c r="AA132" s="327"/>
      <c r="AB132" s="327"/>
      <c r="AC132" s="327"/>
    </row>
    <row r="133" spans="1:29" ht="16.5" customHeight="1" x14ac:dyDescent="0.2">
      <c r="A133" s="773"/>
      <c r="B133" s="773"/>
      <c r="C133" s="773"/>
      <c r="D133" s="773"/>
      <c r="E133" s="773"/>
      <c r="F133" s="806"/>
      <c r="G133" s="806"/>
      <c r="H133" s="806"/>
      <c r="I133" s="806"/>
      <c r="J133" s="807"/>
      <c r="K133" s="808"/>
      <c r="L133" s="808"/>
      <c r="M133" s="808"/>
      <c r="N133" s="808"/>
      <c r="O133" s="808"/>
      <c r="P133" s="808"/>
      <c r="Q133" s="808"/>
      <c r="R133" s="808"/>
      <c r="S133" s="809"/>
      <c r="T133" s="773"/>
      <c r="U133" s="773"/>
      <c r="V133" s="322"/>
      <c r="W133" s="322"/>
      <c r="X133" s="322"/>
      <c r="Y133" s="444"/>
      <c r="Z133" s="323"/>
      <c r="AA133" s="324"/>
      <c r="AB133" s="324"/>
      <c r="AC133" s="324"/>
    </row>
    <row r="134" spans="1:29" ht="16.5" customHeight="1" x14ac:dyDescent="0.2">
      <c r="A134" s="774"/>
      <c r="B134" s="774"/>
      <c r="C134" s="774"/>
      <c r="D134" s="774"/>
      <c r="E134" s="774"/>
      <c r="F134" s="778" t="s">
        <v>436</v>
      </c>
      <c r="G134" s="779"/>
      <c r="H134" s="779"/>
      <c r="I134" s="810"/>
      <c r="J134" s="811" t="s">
        <v>233</v>
      </c>
      <c r="K134" s="812"/>
      <c r="L134" s="812"/>
      <c r="M134" s="812"/>
      <c r="N134" s="812"/>
      <c r="O134" s="812"/>
      <c r="P134" s="812"/>
      <c r="Q134" s="812"/>
      <c r="R134" s="812"/>
      <c r="S134" s="813"/>
      <c r="T134" s="774" t="s">
        <v>283</v>
      </c>
      <c r="U134" s="774"/>
      <c r="V134" s="325"/>
      <c r="W134" s="325"/>
      <c r="X134" s="325"/>
      <c r="Y134" s="448"/>
      <c r="Z134" s="326"/>
      <c r="AA134" s="327"/>
      <c r="AB134" s="327"/>
      <c r="AC134" s="327"/>
    </row>
    <row r="135" spans="1:29" ht="16.5" customHeight="1" x14ac:dyDescent="0.2">
      <c r="A135" s="774"/>
      <c r="B135" s="774"/>
      <c r="C135" s="774"/>
      <c r="D135" s="774"/>
      <c r="E135" s="774"/>
      <c r="F135" s="782" t="s">
        <v>437</v>
      </c>
      <c r="G135" s="783"/>
      <c r="H135" s="783"/>
      <c r="I135" s="814"/>
      <c r="J135" s="811" t="s">
        <v>284</v>
      </c>
      <c r="K135" s="812"/>
      <c r="L135" s="812"/>
      <c r="M135" s="812"/>
      <c r="N135" s="812"/>
      <c r="O135" s="812"/>
      <c r="P135" s="812"/>
      <c r="Q135" s="812"/>
      <c r="R135" s="812"/>
      <c r="S135" s="813"/>
      <c r="T135" s="774" t="s">
        <v>277</v>
      </c>
      <c r="U135" s="774"/>
      <c r="V135" s="328"/>
      <c r="W135" s="328"/>
      <c r="X135" s="328"/>
      <c r="Y135" s="433"/>
      <c r="Z135" s="328"/>
      <c r="AA135" s="327"/>
      <c r="AB135" s="327"/>
      <c r="AC135" s="327"/>
    </row>
    <row r="136" spans="1:29" ht="16.5" customHeight="1" x14ac:dyDescent="0.2">
      <c r="A136" s="774"/>
      <c r="B136" s="774"/>
      <c r="C136" s="774"/>
      <c r="D136" s="774"/>
      <c r="E136" s="774"/>
      <c r="F136" s="782" t="s">
        <v>274</v>
      </c>
      <c r="G136" s="783"/>
      <c r="H136" s="783"/>
      <c r="I136" s="814"/>
      <c r="J136" s="781" t="s">
        <v>456</v>
      </c>
      <c r="K136" s="781"/>
      <c r="L136" s="781"/>
      <c r="M136" s="781"/>
      <c r="N136" s="781"/>
      <c r="O136" s="781"/>
      <c r="P136" s="781"/>
      <c r="Q136" s="781"/>
      <c r="R136" s="781"/>
      <c r="S136" s="781"/>
      <c r="T136" s="774" t="s">
        <v>285</v>
      </c>
      <c r="U136" s="774"/>
      <c r="V136" s="328" t="s">
        <v>416</v>
      </c>
      <c r="W136" s="328" t="s">
        <v>416</v>
      </c>
      <c r="X136" s="328" t="s">
        <v>412</v>
      </c>
      <c r="Y136" s="433" t="s">
        <v>416</v>
      </c>
      <c r="Z136" s="328" t="s">
        <v>416</v>
      </c>
      <c r="AA136" s="327"/>
      <c r="AB136" s="327"/>
      <c r="AC136" s="327"/>
    </row>
    <row r="137" spans="1:29" ht="16.5" customHeight="1" x14ac:dyDescent="0.2">
      <c r="A137" s="774"/>
      <c r="B137" s="774"/>
      <c r="C137" s="774"/>
      <c r="D137" s="774"/>
      <c r="E137" s="774"/>
      <c r="F137" s="815" t="s">
        <v>260</v>
      </c>
      <c r="G137" s="816"/>
      <c r="H137" s="816"/>
      <c r="I137" s="817"/>
      <c r="J137" s="821" t="s">
        <v>357</v>
      </c>
      <c r="K137" s="822"/>
      <c r="L137" s="822"/>
      <c r="M137" s="822"/>
      <c r="N137" s="822"/>
      <c r="O137" s="822"/>
      <c r="P137" s="822"/>
      <c r="Q137" s="822"/>
      <c r="R137" s="822"/>
      <c r="S137" s="823"/>
      <c r="T137" s="774" t="s">
        <v>273</v>
      </c>
      <c r="U137" s="774"/>
      <c r="V137" s="325"/>
      <c r="W137" s="325"/>
      <c r="X137" s="325"/>
      <c r="Y137" s="434"/>
      <c r="Z137" s="327"/>
      <c r="AA137" s="327"/>
      <c r="AB137" s="327"/>
      <c r="AC137" s="327"/>
    </row>
    <row r="138" spans="1:29" ht="16.5" customHeight="1" x14ac:dyDescent="0.2">
      <c r="A138" s="805"/>
      <c r="B138" s="805"/>
      <c r="C138" s="805"/>
      <c r="D138" s="805"/>
      <c r="E138" s="805"/>
      <c r="F138" s="818"/>
      <c r="G138" s="819"/>
      <c r="H138" s="819"/>
      <c r="I138" s="820"/>
      <c r="J138" s="824"/>
      <c r="K138" s="825"/>
      <c r="L138" s="825"/>
      <c r="M138" s="825"/>
      <c r="N138" s="825"/>
      <c r="O138" s="825"/>
      <c r="P138" s="825"/>
      <c r="Q138" s="825"/>
      <c r="R138" s="825"/>
      <c r="S138" s="826"/>
      <c r="T138" s="774"/>
      <c r="U138" s="774"/>
      <c r="V138" s="330"/>
      <c r="W138" s="330"/>
      <c r="X138" s="330"/>
      <c r="Y138" s="435"/>
      <c r="Z138" s="330"/>
      <c r="AA138" s="331"/>
      <c r="AB138" s="331"/>
      <c r="AC138" s="331"/>
    </row>
    <row r="139" spans="1:29" s="447" customFormat="1" ht="16.5" customHeight="1" x14ac:dyDescent="0.2">
      <c r="A139" s="789"/>
      <c r="B139" s="789"/>
      <c r="C139" s="789"/>
      <c r="D139" s="789"/>
      <c r="E139" s="789"/>
      <c r="F139" s="792"/>
      <c r="G139" s="792"/>
      <c r="H139" s="792"/>
      <c r="I139" s="792"/>
      <c r="J139" s="793"/>
      <c r="K139" s="793"/>
      <c r="L139" s="793"/>
      <c r="M139" s="793"/>
      <c r="N139" s="793"/>
      <c r="O139" s="793"/>
      <c r="P139" s="793"/>
      <c r="Q139" s="793"/>
      <c r="R139" s="793"/>
      <c r="S139" s="793"/>
      <c r="T139" s="789"/>
      <c r="U139" s="789"/>
      <c r="V139" s="431"/>
      <c r="W139" s="431"/>
      <c r="X139" s="431"/>
      <c r="Y139" s="444"/>
      <c r="Z139" s="445"/>
      <c r="AA139" s="446"/>
      <c r="AB139" s="446"/>
      <c r="AC139" s="446"/>
    </row>
    <row r="140" spans="1:29" s="447" customFormat="1" ht="16.5" customHeight="1" x14ac:dyDescent="0.2">
      <c r="A140" s="790"/>
      <c r="B140" s="790"/>
      <c r="C140" s="790"/>
      <c r="D140" s="790"/>
      <c r="E140" s="790"/>
      <c r="F140" s="794"/>
      <c r="G140" s="795"/>
      <c r="H140" s="795"/>
      <c r="I140" s="795"/>
      <c r="J140" s="796"/>
      <c r="K140" s="796"/>
      <c r="L140" s="796"/>
      <c r="M140" s="796"/>
      <c r="N140" s="796"/>
      <c r="O140" s="796"/>
      <c r="P140" s="796"/>
      <c r="Q140" s="796"/>
      <c r="R140" s="796"/>
      <c r="S140" s="796"/>
      <c r="T140" s="790"/>
      <c r="U140" s="790"/>
      <c r="V140" s="432"/>
      <c r="W140" s="432"/>
      <c r="X140" s="432"/>
      <c r="Y140" s="448"/>
      <c r="Z140" s="449"/>
      <c r="AA140" s="450"/>
      <c r="AB140" s="450"/>
      <c r="AC140" s="450"/>
    </row>
    <row r="141" spans="1:29" s="447" customFormat="1" ht="16.5" customHeight="1" x14ac:dyDescent="0.2">
      <c r="A141" s="790"/>
      <c r="B141" s="790"/>
      <c r="C141" s="790"/>
      <c r="D141" s="790"/>
      <c r="E141" s="790"/>
      <c r="F141" s="797" t="s">
        <v>286</v>
      </c>
      <c r="G141" s="798"/>
      <c r="H141" s="798"/>
      <c r="I141" s="798"/>
      <c r="J141" s="796" t="s">
        <v>287</v>
      </c>
      <c r="K141" s="796"/>
      <c r="L141" s="796"/>
      <c r="M141" s="796"/>
      <c r="N141" s="796"/>
      <c r="O141" s="796"/>
      <c r="P141" s="796"/>
      <c r="Q141" s="796"/>
      <c r="R141" s="796"/>
      <c r="S141" s="796"/>
      <c r="T141" s="790">
        <v>3</v>
      </c>
      <c r="U141" s="790"/>
      <c r="V141" s="433" t="s">
        <v>416</v>
      </c>
      <c r="W141" s="433" t="s">
        <v>416</v>
      </c>
      <c r="X141" s="433" t="s">
        <v>412</v>
      </c>
      <c r="Y141" s="433" t="s">
        <v>416</v>
      </c>
      <c r="Z141" s="433" t="s">
        <v>416</v>
      </c>
      <c r="AA141" s="450"/>
      <c r="AB141" s="450"/>
      <c r="AC141" s="450"/>
    </row>
    <row r="142" spans="1:29" s="447" customFormat="1" ht="16.5" customHeight="1" x14ac:dyDescent="0.2">
      <c r="A142" s="790"/>
      <c r="B142" s="790"/>
      <c r="C142" s="790"/>
      <c r="D142" s="790"/>
      <c r="E142" s="790"/>
      <c r="F142" s="799" t="s">
        <v>288</v>
      </c>
      <c r="G142" s="800"/>
      <c r="H142" s="800"/>
      <c r="I142" s="801"/>
      <c r="J142" s="796"/>
      <c r="K142" s="796"/>
      <c r="L142" s="796"/>
      <c r="M142" s="796"/>
      <c r="N142" s="796"/>
      <c r="O142" s="796"/>
      <c r="P142" s="796"/>
      <c r="Q142" s="796"/>
      <c r="R142" s="796"/>
      <c r="S142" s="796"/>
      <c r="T142" s="790"/>
      <c r="U142" s="790"/>
      <c r="V142" s="433"/>
      <c r="W142" s="433"/>
      <c r="X142" s="433"/>
      <c r="Y142" s="433"/>
      <c r="Z142" s="433"/>
      <c r="AA142" s="450"/>
      <c r="AB142" s="450"/>
      <c r="AC142" s="450"/>
    </row>
    <row r="143" spans="1:29" s="447" customFormat="1" ht="16.5" customHeight="1" x14ac:dyDescent="0.2">
      <c r="A143" s="790"/>
      <c r="B143" s="790"/>
      <c r="C143" s="790"/>
      <c r="D143" s="790"/>
      <c r="E143" s="790"/>
      <c r="F143" s="799" t="s">
        <v>289</v>
      </c>
      <c r="G143" s="800"/>
      <c r="H143" s="800"/>
      <c r="I143" s="801"/>
      <c r="J143" s="802"/>
      <c r="K143" s="802"/>
      <c r="L143" s="802"/>
      <c r="M143" s="802"/>
      <c r="N143" s="802"/>
      <c r="O143" s="802"/>
      <c r="P143" s="802"/>
      <c r="Q143" s="802"/>
      <c r="R143" s="802"/>
      <c r="S143" s="802"/>
      <c r="T143" s="790"/>
      <c r="U143" s="790"/>
      <c r="V143" s="432"/>
      <c r="W143" s="432"/>
      <c r="X143" s="432"/>
      <c r="Y143" s="434"/>
      <c r="Z143" s="450"/>
      <c r="AA143" s="450"/>
      <c r="AB143" s="450"/>
      <c r="AC143" s="450"/>
    </row>
    <row r="144" spans="1:29" s="447" customFormat="1" ht="16.5" customHeight="1" x14ac:dyDescent="0.2">
      <c r="A144" s="791"/>
      <c r="B144" s="791"/>
      <c r="C144" s="791"/>
      <c r="D144" s="791"/>
      <c r="E144" s="791"/>
      <c r="F144" s="803"/>
      <c r="G144" s="803"/>
      <c r="H144" s="803"/>
      <c r="I144" s="803"/>
      <c r="J144" s="804"/>
      <c r="K144" s="804"/>
      <c r="L144" s="804"/>
      <c r="M144" s="804"/>
      <c r="N144" s="804"/>
      <c r="O144" s="804"/>
      <c r="P144" s="804"/>
      <c r="Q144" s="804"/>
      <c r="R144" s="804"/>
      <c r="S144" s="804"/>
      <c r="T144" s="791"/>
      <c r="U144" s="791"/>
      <c r="V144" s="435"/>
      <c r="W144" s="435"/>
      <c r="X144" s="435"/>
      <c r="Y144" s="435"/>
      <c r="Z144" s="435"/>
      <c r="AA144" s="451"/>
      <c r="AB144" s="451"/>
      <c r="AC144" s="451"/>
    </row>
    <row r="145" spans="1:29" ht="16.5" customHeight="1" x14ac:dyDescent="0.2">
      <c r="A145" s="773"/>
      <c r="B145" s="773"/>
      <c r="C145" s="773"/>
      <c r="D145" s="773"/>
      <c r="E145" s="773"/>
      <c r="F145" s="776"/>
      <c r="G145" s="776"/>
      <c r="H145" s="776"/>
      <c r="I145" s="776"/>
      <c r="J145" s="777"/>
      <c r="K145" s="777"/>
      <c r="L145" s="777"/>
      <c r="M145" s="777"/>
      <c r="N145" s="777"/>
      <c r="O145" s="777"/>
      <c r="P145" s="777"/>
      <c r="Q145" s="777"/>
      <c r="R145" s="777"/>
      <c r="S145" s="777"/>
      <c r="T145" s="773"/>
      <c r="U145" s="773"/>
      <c r="V145" s="322"/>
      <c r="W145" s="322"/>
      <c r="X145" s="322"/>
      <c r="Y145" s="444"/>
      <c r="Z145" s="323"/>
      <c r="AA145" s="324"/>
      <c r="AB145" s="324"/>
      <c r="AC145" s="324"/>
    </row>
    <row r="146" spans="1:29" ht="16.5" customHeight="1" x14ac:dyDescent="0.2">
      <c r="A146" s="774"/>
      <c r="B146" s="774"/>
      <c r="C146" s="774"/>
      <c r="D146" s="774"/>
      <c r="E146" s="774"/>
      <c r="F146" s="778" t="s">
        <v>290</v>
      </c>
      <c r="G146" s="779"/>
      <c r="H146" s="779"/>
      <c r="I146" s="780"/>
      <c r="J146" s="781"/>
      <c r="K146" s="781"/>
      <c r="L146" s="781"/>
      <c r="M146" s="781"/>
      <c r="N146" s="781"/>
      <c r="O146" s="781"/>
      <c r="P146" s="781"/>
      <c r="Q146" s="781"/>
      <c r="R146" s="781"/>
      <c r="S146" s="781"/>
      <c r="T146" s="774"/>
      <c r="U146" s="774"/>
      <c r="V146" s="325"/>
      <c r="W146" s="325"/>
      <c r="X146" s="325"/>
      <c r="Y146" s="448"/>
      <c r="Z146" s="326"/>
      <c r="AA146" s="327"/>
      <c r="AB146" s="327"/>
      <c r="AC146" s="327"/>
    </row>
    <row r="147" spans="1:29" ht="16.5" customHeight="1" x14ac:dyDescent="0.2">
      <c r="A147" s="774"/>
      <c r="B147" s="774"/>
      <c r="C147" s="774"/>
      <c r="D147" s="774"/>
      <c r="E147" s="774"/>
      <c r="F147" s="782" t="s">
        <v>291</v>
      </c>
      <c r="G147" s="783"/>
      <c r="H147" s="783"/>
      <c r="I147" s="784"/>
      <c r="J147" s="781" t="s">
        <v>292</v>
      </c>
      <c r="K147" s="781"/>
      <c r="L147" s="781"/>
      <c r="M147" s="781"/>
      <c r="N147" s="781"/>
      <c r="O147" s="781"/>
      <c r="P147" s="781"/>
      <c r="Q147" s="781"/>
      <c r="R147" s="781"/>
      <c r="S147" s="781"/>
      <c r="T147" s="774">
        <v>1</v>
      </c>
      <c r="U147" s="774"/>
      <c r="V147" s="328" t="s">
        <v>416</v>
      </c>
      <c r="W147" s="328" t="s">
        <v>416</v>
      </c>
      <c r="X147" s="328" t="s">
        <v>412</v>
      </c>
      <c r="Y147" s="433" t="s">
        <v>416</v>
      </c>
      <c r="Z147" s="328" t="s">
        <v>416</v>
      </c>
      <c r="AA147" s="327"/>
      <c r="AB147" s="327"/>
      <c r="AC147" s="327"/>
    </row>
    <row r="148" spans="1:29" ht="16.5" customHeight="1" x14ac:dyDescent="0.2">
      <c r="A148" s="774"/>
      <c r="B148" s="774"/>
      <c r="C148" s="774"/>
      <c r="D148" s="774"/>
      <c r="E148" s="774"/>
      <c r="F148" s="782" t="s">
        <v>293</v>
      </c>
      <c r="G148" s="783"/>
      <c r="H148" s="783"/>
      <c r="I148" s="784"/>
      <c r="J148" s="781"/>
      <c r="K148" s="781"/>
      <c r="L148" s="781"/>
      <c r="M148" s="781"/>
      <c r="N148" s="781"/>
      <c r="O148" s="781"/>
      <c r="P148" s="781"/>
      <c r="Q148" s="781"/>
      <c r="R148" s="781"/>
      <c r="S148" s="781"/>
      <c r="T148" s="774"/>
      <c r="U148" s="774"/>
      <c r="V148" s="328"/>
      <c r="W148" s="328"/>
      <c r="X148" s="328"/>
      <c r="Y148" s="433"/>
      <c r="Z148" s="328"/>
      <c r="AA148" s="327"/>
      <c r="AB148" s="327"/>
      <c r="AC148" s="327"/>
    </row>
    <row r="149" spans="1:29" ht="16.5" customHeight="1" x14ac:dyDescent="0.2">
      <c r="A149" s="774"/>
      <c r="B149" s="774"/>
      <c r="C149" s="774"/>
      <c r="D149" s="774"/>
      <c r="E149" s="774"/>
      <c r="F149" s="788"/>
      <c r="G149" s="788"/>
      <c r="H149" s="788"/>
      <c r="I149" s="788"/>
      <c r="J149" s="785"/>
      <c r="K149" s="785"/>
      <c r="L149" s="785"/>
      <c r="M149" s="785"/>
      <c r="N149" s="785"/>
      <c r="O149" s="785"/>
      <c r="P149" s="785"/>
      <c r="Q149" s="785"/>
      <c r="R149" s="785"/>
      <c r="S149" s="785"/>
      <c r="T149" s="774"/>
      <c r="U149" s="774"/>
      <c r="V149" s="325"/>
      <c r="W149" s="325"/>
      <c r="X149" s="325"/>
      <c r="Y149" s="434"/>
      <c r="Z149" s="327"/>
      <c r="AA149" s="327"/>
      <c r="AB149" s="327"/>
      <c r="AC149" s="327"/>
    </row>
    <row r="150" spans="1:29" ht="16.5" customHeight="1" x14ac:dyDescent="0.2">
      <c r="A150" s="775"/>
      <c r="B150" s="775"/>
      <c r="C150" s="775"/>
      <c r="D150" s="775"/>
      <c r="E150" s="775"/>
      <c r="F150" s="786"/>
      <c r="G150" s="786"/>
      <c r="H150" s="786"/>
      <c r="I150" s="786"/>
      <c r="J150" s="787"/>
      <c r="K150" s="787"/>
      <c r="L150" s="787"/>
      <c r="M150" s="787"/>
      <c r="N150" s="787"/>
      <c r="O150" s="787"/>
      <c r="P150" s="787"/>
      <c r="Q150" s="787"/>
      <c r="R150" s="787"/>
      <c r="S150" s="787"/>
      <c r="T150" s="775"/>
      <c r="U150" s="775"/>
      <c r="V150" s="330"/>
      <c r="W150" s="330"/>
      <c r="X150" s="330"/>
      <c r="Y150" s="435"/>
      <c r="Z150" s="330"/>
      <c r="AA150" s="331"/>
      <c r="AB150" s="331"/>
      <c r="AC150" s="331"/>
    </row>
    <row r="151" spans="1:29" ht="16.5" customHeight="1" x14ac:dyDescent="0.2">
      <c r="A151" s="773"/>
      <c r="B151" s="773"/>
      <c r="C151" s="773"/>
      <c r="D151" s="773"/>
      <c r="E151" s="773"/>
      <c r="F151" s="776"/>
      <c r="G151" s="776"/>
      <c r="H151" s="776"/>
      <c r="I151" s="776"/>
      <c r="J151" s="777"/>
      <c r="K151" s="777"/>
      <c r="L151" s="777"/>
      <c r="M151" s="777"/>
      <c r="N151" s="777"/>
      <c r="O151" s="777"/>
      <c r="P151" s="777"/>
      <c r="Q151" s="777"/>
      <c r="R151" s="777"/>
      <c r="S151" s="777"/>
      <c r="T151" s="773"/>
      <c r="U151" s="773"/>
      <c r="V151" s="322"/>
      <c r="W151" s="322"/>
      <c r="X151" s="322"/>
      <c r="Y151" s="444"/>
      <c r="Z151" s="323"/>
      <c r="AA151" s="324"/>
      <c r="AB151" s="324"/>
      <c r="AC151" s="324"/>
    </row>
    <row r="152" spans="1:29" ht="16.5" customHeight="1" x14ac:dyDescent="0.2">
      <c r="A152" s="774"/>
      <c r="B152" s="774"/>
      <c r="C152" s="774"/>
      <c r="D152" s="774"/>
      <c r="E152" s="774"/>
      <c r="F152" s="778"/>
      <c r="G152" s="779"/>
      <c r="H152" s="779"/>
      <c r="I152" s="780"/>
      <c r="J152" s="781"/>
      <c r="K152" s="781"/>
      <c r="L152" s="781"/>
      <c r="M152" s="781"/>
      <c r="N152" s="781"/>
      <c r="O152" s="781"/>
      <c r="P152" s="781"/>
      <c r="Q152" s="781"/>
      <c r="R152" s="781"/>
      <c r="S152" s="781"/>
      <c r="T152" s="774"/>
      <c r="U152" s="774"/>
      <c r="V152" s="325"/>
      <c r="W152" s="325"/>
      <c r="X152" s="325"/>
      <c r="Y152" s="448"/>
      <c r="Z152" s="326"/>
      <c r="AA152" s="327"/>
      <c r="AB152" s="327"/>
      <c r="AC152" s="327"/>
    </row>
    <row r="153" spans="1:29" ht="16.5" customHeight="1" x14ac:dyDescent="0.2">
      <c r="A153" s="774"/>
      <c r="B153" s="774"/>
      <c r="C153" s="774"/>
      <c r="D153" s="774"/>
      <c r="E153" s="774"/>
      <c r="F153" s="778" t="s">
        <v>294</v>
      </c>
      <c r="G153" s="779"/>
      <c r="H153" s="779"/>
      <c r="I153" s="780"/>
      <c r="J153" s="781" t="s">
        <v>295</v>
      </c>
      <c r="K153" s="781"/>
      <c r="L153" s="781"/>
      <c r="M153" s="781"/>
      <c r="N153" s="781"/>
      <c r="O153" s="781"/>
      <c r="P153" s="781"/>
      <c r="Q153" s="781"/>
      <c r="R153" s="781"/>
      <c r="S153" s="781"/>
      <c r="T153" s="774">
        <v>1</v>
      </c>
      <c r="U153" s="774"/>
      <c r="V153" s="328" t="s">
        <v>416</v>
      </c>
      <c r="W153" s="328" t="s">
        <v>416</v>
      </c>
      <c r="X153" s="328" t="s">
        <v>412</v>
      </c>
      <c r="Y153" s="433" t="s">
        <v>416</v>
      </c>
      <c r="Z153" s="328" t="s">
        <v>416</v>
      </c>
      <c r="AA153" s="327"/>
      <c r="AB153" s="327"/>
      <c r="AC153" s="327"/>
    </row>
    <row r="154" spans="1:29" ht="16.5" customHeight="1" x14ac:dyDescent="0.2">
      <c r="A154" s="774"/>
      <c r="B154" s="774"/>
      <c r="C154" s="774"/>
      <c r="D154" s="774"/>
      <c r="E154" s="774"/>
      <c r="F154" s="782" t="s">
        <v>296</v>
      </c>
      <c r="G154" s="783"/>
      <c r="H154" s="783"/>
      <c r="I154" s="784"/>
      <c r="J154" s="781"/>
      <c r="K154" s="781"/>
      <c r="L154" s="781"/>
      <c r="M154" s="781"/>
      <c r="N154" s="781"/>
      <c r="O154" s="781"/>
      <c r="P154" s="781"/>
      <c r="Q154" s="781"/>
      <c r="R154" s="781"/>
      <c r="S154" s="781"/>
      <c r="T154" s="774"/>
      <c r="U154" s="774"/>
      <c r="V154" s="328"/>
      <c r="W154" s="328"/>
      <c r="X154" s="328"/>
      <c r="Y154" s="433"/>
      <c r="Z154" s="328"/>
      <c r="AA154" s="327"/>
      <c r="AB154" s="327"/>
      <c r="AC154" s="327"/>
    </row>
    <row r="155" spans="1:29" ht="16.5" customHeight="1" x14ac:dyDescent="0.2">
      <c r="A155" s="774"/>
      <c r="B155" s="774"/>
      <c r="C155" s="774"/>
      <c r="D155" s="774"/>
      <c r="E155" s="774"/>
      <c r="F155" s="782" t="s">
        <v>208</v>
      </c>
      <c r="G155" s="783"/>
      <c r="H155" s="783"/>
      <c r="I155" s="784"/>
      <c r="J155" s="785"/>
      <c r="K155" s="785"/>
      <c r="L155" s="785"/>
      <c r="M155" s="785"/>
      <c r="N155" s="785"/>
      <c r="O155" s="785"/>
      <c r="P155" s="785"/>
      <c r="Q155" s="785"/>
      <c r="R155" s="785"/>
      <c r="S155" s="785"/>
      <c r="T155" s="774"/>
      <c r="U155" s="774"/>
      <c r="V155" s="325"/>
      <c r="W155" s="325"/>
      <c r="X155" s="325"/>
      <c r="Y155" s="434"/>
      <c r="Z155" s="327"/>
      <c r="AA155" s="327"/>
      <c r="AB155" s="327"/>
      <c r="AC155" s="327"/>
    </row>
    <row r="156" spans="1:29" ht="16.5" customHeight="1" x14ac:dyDescent="0.2">
      <c r="A156" s="775"/>
      <c r="B156" s="775"/>
      <c r="C156" s="775"/>
      <c r="D156" s="775"/>
      <c r="E156" s="775"/>
      <c r="F156" s="786"/>
      <c r="G156" s="786"/>
      <c r="H156" s="786"/>
      <c r="I156" s="786"/>
      <c r="J156" s="787"/>
      <c r="K156" s="787"/>
      <c r="L156" s="787"/>
      <c r="M156" s="787"/>
      <c r="N156" s="787"/>
      <c r="O156" s="787"/>
      <c r="P156" s="787"/>
      <c r="Q156" s="787"/>
      <c r="R156" s="787"/>
      <c r="S156" s="787"/>
      <c r="T156" s="775"/>
      <c r="U156" s="775"/>
      <c r="V156" s="330"/>
      <c r="W156" s="330"/>
      <c r="X156" s="330"/>
      <c r="Y156" s="435"/>
      <c r="Z156" s="330"/>
      <c r="AA156" s="331"/>
      <c r="AB156" s="331"/>
      <c r="AC156" s="331"/>
    </row>
    <row r="157" spans="1:29" ht="16.5" customHeight="1" x14ac:dyDescent="0.2">
      <c r="A157" s="773"/>
      <c r="B157" s="773"/>
      <c r="C157" s="773"/>
      <c r="D157" s="773"/>
      <c r="E157" s="773"/>
      <c r="F157" s="776"/>
      <c r="G157" s="776"/>
      <c r="H157" s="776"/>
      <c r="I157" s="776"/>
      <c r="J157" s="777"/>
      <c r="K157" s="777"/>
      <c r="L157" s="777"/>
      <c r="M157" s="777"/>
      <c r="N157" s="777"/>
      <c r="O157" s="777"/>
      <c r="P157" s="777"/>
      <c r="Q157" s="777"/>
      <c r="R157" s="777"/>
      <c r="S157" s="777"/>
      <c r="T157" s="773"/>
      <c r="U157" s="773"/>
      <c r="V157" s="397"/>
      <c r="W157" s="397"/>
      <c r="X157" s="397"/>
      <c r="Y157" s="491"/>
      <c r="Z157" s="397"/>
      <c r="AA157" s="390"/>
      <c r="AB157" s="390"/>
      <c r="AC157" s="390"/>
    </row>
    <row r="158" spans="1:29" ht="16.5" customHeight="1" x14ac:dyDescent="0.2">
      <c r="A158" s="774"/>
      <c r="B158" s="774"/>
      <c r="C158" s="774"/>
      <c r="D158" s="774"/>
      <c r="E158" s="774"/>
      <c r="F158" s="778"/>
      <c r="G158" s="779"/>
      <c r="H158" s="779"/>
      <c r="I158" s="780"/>
      <c r="J158" s="781"/>
      <c r="K158" s="781"/>
      <c r="L158" s="781"/>
      <c r="M158" s="781"/>
      <c r="N158" s="781"/>
      <c r="O158" s="781"/>
      <c r="P158" s="781"/>
      <c r="Q158" s="781"/>
      <c r="R158" s="781"/>
      <c r="S158" s="781"/>
      <c r="T158" s="774"/>
      <c r="U158" s="774"/>
      <c r="V158" s="329"/>
      <c r="W158" s="329"/>
      <c r="X158" s="329"/>
      <c r="Y158" s="487"/>
      <c r="Z158" s="329"/>
      <c r="AA158" s="327"/>
      <c r="AB158" s="327"/>
      <c r="AC158" s="327"/>
    </row>
    <row r="159" spans="1:29" ht="15.75" x14ac:dyDescent="0.2">
      <c r="A159" s="774"/>
      <c r="B159" s="774"/>
      <c r="C159" s="774"/>
      <c r="D159" s="774"/>
      <c r="E159" s="774"/>
      <c r="F159" s="778" t="s">
        <v>359</v>
      </c>
      <c r="G159" s="779"/>
      <c r="H159" s="779"/>
      <c r="I159" s="780"/>
      <c r="J159" s="781"/>
      <c r="K159" s="781"/>
      <c r="L159" s="781"/>
      <c r="M159" s="781"/>
      <c r="N159" s="781"/>
      <c r="O159" s="781"/>
      <c r="P159" s="781"/>
      <c r="Q159" s="781"/>
      <c r="R159" s="781"/>
      <c r="S159" s="781"/>
      <c r="T159" s="774"/>
      <c r="U159" s="774"/>
      <c r="V159" s="329" t="s">
        <v>415</v>
      </c>
      <c r="W159" s="329" t="s">
        <v>415</v>
      </c>
      <c r="X159" s="329" t="s">
        <v>434</v>
      </c>
      <c r="Y159" s="487" t="s">
        <v>415</v>
      </c>
      <c r="Z159" s="329" t="s">
        <v>413</v>
      </c>
      <c r="AA159" s="327"/>
      <c r="AB159" s="327"/>
      <c r="AC159" s="327"/>
    </row>
    <row r="160" spans="1:29" ht="15.75" x14ac:dyDescent="0.2">
      <c r="A160" s="774"/>
      <c r="B160" s="774"/>
      <c r="C160" s="774"/>
      <c r="D160" s="774"/>
      <c r="E160" s="774"/>
      <c r="F160" s="782" t="s">
        <v>360</v>
      </c>
      <c r="G160" s="783"/>
      <c r="H160" s="783"/>
      <c r="I160" s="784"/>
      <c r="J160" s="781" t="s">
        <v>363</v>
      </c>
      <c r="K160" s="781"/>
      <c r="L160" s="781"/>
      <c r="M160" s="781"/>
      <c r="N160" s="781"/>
      <c r="O160" s="781"/>
      <c r="P160" s="781"/>
      <c r="Q160" s="781"/>
      <c r="R160" s="781"/>
      <c r="S160" s="781"/>
      <c r="T160" s="774">
        <v>1</v>
      </c>
      <c r="U160" s="774"/>
      <c r="V160" s="329"/>
      <c r="W160" s="329"/>
      <c r="X160" s="329"/>
      <c r="Y160" s="487"/>
      <c r="Z160" s="329"/>
      <c r="AA160" s="327"/>
      <c r="AB160" s="327"/>
      <c r="AC160" s="327"/>
    </row>
    <row r="161" spans="1:29" ht="15.75" x14ac:dyDescent="0.2">
      <c r="A161" s="774"/>
      <c r="B161" s="774"/>
      <c r="C161" s="774"/>
      <c r="D161" s="774"/>
      <c r="E161" s="774"/>
      <c r="F161" s="782"/>
      <c r="G161" s="783"/>
      <c r="H161" s="783"/>
      <c r="I161" s="784"/>
      <c r="J161" s="785"/>
      <c r="K161" s="785"/>
      <c r="L161" s="785"/>
      <c r="M161" s="785"/>
      <c r="N161" s="785"/>
      <c r="O161" s="785"/>
      <c r="P161" s="785"/>
      <c r="Q161" s="785"/>
      <c r="R161" s="785"/>
      <c r="S161" s="785"/>
      <c r="T161" s="774"/>
      <c r="U161" s="774"/>
      <c r="V161" s="329"/>
      <c r="W161" s="329"/>
      <c r="X161" s="329"/>
      <c r="Y161" s="487"/>
      <c r="Z161" s="329"/>
      <c r="AA161" s="327"/>
      <c r="AB161" s="327"/>
      <c r="AC161" s="327"/>
    </row>
    <row r="162" spans="1:29" ht="45" customHeight="1" x14ac:dyDescent="0.2">
      <c r="A162" s="775"/>
      <c r="B162" s="775"/>
      <c r="C162" s="775"/>
      <c r="D162" s="775"/>
      <c r="E162" s="775"/>
      <c r="F162" s="786"/>
      <c r="G162" s="786"/>
      <c r="H162" s="786"/>
      <c r="I162" s="786"/>
      <c r="J162" s="787"/>
      <c r="K162" s="787"/>
      <c r="L162" s="787"/>
      <c r="M162" s="787"/>
      <c r="N162" s="787"/>
      <c r="O162" s="787"/>
      <c r="P162" s="787"/>
      <c r="Q162" s="787"/>
      <c r="R162" s="787"/>
      <c r="S162" s="787"/>
      <c r="T162" s="775"/>
      <c r="U162" s="775"/>
      <c r="V162" s="398"/>
      <c r="W162" s="398"/>
      <c r="X162" s="398"/>
      <c r="Y162" s="492"/>
      <c r="Z162" s="398"/>
      <c r="AA162" s="399"/>
      <c r="AB162" s="399"/>
      <c r="AC162" s="399"/>
    </row>
    <row r="163" spans="1:29" ht="15.75" x14ac:dyDescent="0.2">
      <c r="A163" s="773"/>
      <c r="B163" s="773"/>
      <c r="C163" s="773"/>
      <c r="D163" s="773"/>
      <c r="E163" s="773"/>
      <c r="F163" s="776"/>
      <c r="G163" s="776"/>
      <c r="H163" s="776"/>
      <c r="I163" s="776"/>
      <c r="J163" s="777"/>
      <c r="K163" s="777"/>
      <c r="L163" s="777"/>
      <c r="M163" s="777"/>
      <c r="N163" s="777"/>
      <c r="O163" s="777"/>
      <c r="P163" s="777"/>
      <c r="Q163" s="777"/>
      <c r="R163" s="777"/>
      <c r="S163" s="777"/>
      <c r="T163" s="773"/>
      <c r="U163" s="773"/>
      <c r="V163" s="372"/>
      <c r="W163" s="372"/>
      <c r="X163" s="372"/>
      <c r="Y163" s="493"/>
      <c r="Z163" s="372"/>
      <c r="AA163" s="389"/>
      <c r="AB163" s="389"/>
      <c r="AC163" s="389"/>
    </row>
    <row r="164" spans="1:29" ht="15.75" x14ac:dyDescent="0.2">
      <c r="A164" s="774"/>
      <c r="B164" s="774"/>
      <c r="C164" s="774"/>
      <c r="D164" s="774"/>
      <c r="E164" s="774"/>
      <c r="F164" s="778"/>
      <c r="G164" s="779"/>
      <c r="H164" s="779"/>
      <c r="I164" s="780"/>
      <c r="J164" s="781"/>
      <c r="K164" s="781"/>
      <c r="L164" s="781"/>
      <c r="M164" s="781"/>
      <c r="N164" s="781"/>
      <c r="O164" s="781"/>
      <c r="P164" s="781"/>
      <c r="Q164" s="781"/>
      <c r="R164" s="781"/>
      <c r="S164" s="781"/>
      <c r="T164" s="774"/>
      <c r="U164" s="774"/>
      <c r="V164" s="372"/>
      <c r="W164" s="372"/>
      <c r="X164" s="372"/>
      <c r="Y164" s="493"/>
      <c r="Z164" s="372"/>
      <c r="AA164" s="389"/>
      <c r="AB164" s="389"/>
      <c r="AC164" s="389"/>
    </row>
    <row r="165" spans="1:29" ht="15.75" x14ac:dyDescent="0.2">
      <c r="A165" s="774"/>
      <c r="B165" s="774"/>
      <c r="C165" s="774"/>
      <c r="D165" s="774"/>
      <c r="E165" s="774"/>
      <c r="F165" s="778" t="s">
        <v>407</v>
      </c>
      <c r="G165" s="779"/>
      <c r="H165" s="779"/>
      <c r="I165" s="780"/>
      <c r="J165" s="781"/>
      <c r="K165" s="781"/>
      <c r="L165" s="781"/>
      <c r="M165" s="781"/>
      <c r="N165" s="781"/>
      <c r="O165" s="781"/>
      <c r="P165" s="781"/>
      <c r="Q165" s="781"/>
      <c r="R165" s="781"/>
      <c r="S165" s="781"/>
      <c r="T165" s="774"/>
      <c r="U165" s="774"/>
      <c r="V165" s="372" t="s">
        <v>425</v>
      </c>
      <c r="W165" s="372" t="s">
        <v>425</v>
      </c>
      <c r="X165" s="372" t="s">
        <v>425</v>
      </c>
      <c r="Y165" s="493" t="s">
        <v>425</v>
      </c>
      <c r="Z165" s="372" t="s">
        <v>425</v>
      </c>
      <c r="AA165" s="389"/>
      <c r="AB165" s="389"/>
      <c r="AC165" s="389"/>
    </row>
    <row r="166" spans="1:29" ht="15.75" x14ac:dyDescent="0.2">
      <c r="A166" s="774"/>
      <c r="B166" s="774"/>
      <c r="C166" s="774"/>
      <c r="D166" s="774"/>
      <c r="E166" s="774"/>
      <c r="F166" s="782" t="s">
        <v>408</v>
      </c>
      <c r="G166" s="783"/>
      <c r="H166" s="783"/>
      <c r="I166" s="784"/>
      <c r="J166" s="781"/>
      <c r="K166" s="781"/>
      <c r="L166" s="781"/>
      <c r="M166" s="781"/>
      <c r="N166" s="781"/>
      <c r="O166" s="781"/>
      <c r="P166" s="781"/>
      <c r="Q166" s="781"/>
      <c r="R166" s="781"/>
      <c r="S166" s="781"/>
      <c r="T166" s="774">
        <v>1</v>
      </c>
      <c r="U166" s="774"/>
      <c r="V166" s="372"/>
      <c r="W166" s="372"/>
      <c r="X166" s="372"/>
      <c r="Y166" s="493"/>
      <c r="Z166" s="372"/>
      <c r="AA166" s="389"/>
      <c r="AB166" s="389"/>
      <c r="AC166" s="389"/>
    </row>
    <row r="167" spans="1:29" ht="15.75" x14ac:dyDescent="0.2">
      <c r="A167" s="774"/>
      <c r="B167" s="774"/>
      <c r="C167" s="774"/>
      <c r="D167" s="774"/>
      <c r="E167" s="774"/>
      <c r="F167" s="782" t="s">
        <v>409</v>
      </c>
      <c r="G167" s="783"/>
      <c r="H167" s="783"/>
      <c r="I167" s="784"/>
      <c r="J167" s="785"/>
      <c r="K167" s="785"/>
      <c r="L167" s="785"/>
      <c r="M167" s="785"/>
      <c r="N167" s="785"/>
      <c r="O167" s="785"/>
      <c r="P167" s="785"/>
      <c r="Q167" s="785"/>
      <c r="R167" s="785"/>
      <c r="S167" s="785"/>
      <c r="T167" s="774"/>
      <c r="U167" s="774"/>
      <c r="V167" s="372"/>
      <c r="W167" s="372"/>
      <c r="X167" s="372"/>
      <c r="Y167" s="493"/>
      <c r="Z167" s="372"/>
      <c r="AA167" s="389"/>
      <c r="AB167" s="389"/>
      <c r="AC167" s="389"/>
    </row>
    <row r="168" spans="1:29" ht="15.75" x14ac:dyDescent="0.2">
      <c r="A168" s="775"/>
      <c r="B168" s="775"/>
      <c r="C168" s="775"/>
      <c r="D168" s="775"/>
      <c r="E168" s="775"/>
      <c r="F168" s="786" t="s">
        <v>208</v>
      </c>
      <c r="G168" s="786"/>
      <c r="H168" s="786"/>
      <c r="I168" s="786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75"/>
      <c r="U168" s="775"/>
      <c r="V168" s="372"/>
      <c r="W168" s="372"/>
      <c r="X168" s="372"/>
      <c r="Y168" s="493"/>
      <c r="Z168" s="372"/>
      <c r="AA168" s="389"/>
      <c r="AB168" s="389"/>
      <c r="AC168" s="389"/>
    </row>
    <row r="169" spans="1:29" ht="16.5" customHeight="1" x14ac:dyDescent="0.2">
      <c r="A169" s="773"/>
      <c r="B169" s="773"/>
      <c r="C169" s="773"/>
      <c r="D169" s="773"/>
      <c r="E169" s="773"/>
      <c r="F169" s="776"/>
      <c r="G169" s="776"/>
      <c r="H169" s="776"/>
      <c r="I169" s="776"/>
      <c r="J169" s="777"/>
      <c r="K169" s="777"/>
      <c r="L169" s="777"/>
      <c r="M169" s="777"/>
      <c r="N169" s="777"/>
      <c r="O169" s="777"/>
      <c r="P169" s="777"/>
      <c r="Q169" s="777"/>
      <c r="R169" s="777"/>
      <c r="S169" s="777"/>
      <c r="T169" s="773"/>
      <c r="U169" s="773"/>
      <c r="V169" s="322"/>
      <c r="W169" s="322"/>
      <c r="X169" s="322"/>
      <c r="Y169" s="444"/>
      <c r="Z169" s="323"/>
      <c r="AA169" s="324"/>
      <c r="AB169" s="324"/>
      <c r="AC169" s="324"/>
    </row>
    <row r="170" spans="1:29" ht="16.5" customHeight="1" x14ac:dyDescent="0.2">
      <c r="A170" s="774"/>
      <c r="B170" s="774"/>
      <c r="C170" s="774"/>
      <c r="D170" s="774"/>
      <c r="E170" s="774"/>
      <c r="F170" s="778"/>
      <c r="G170" s="779"/>
      <c r="H170" s="779"/>
      <c r="I170" s="780"/>
      <c r="J170" s="781"/>
      <c r="K170" s="781"/>
      <c r="L170" s="781"/>
      <c r="M170" s="781"/>
      <c r="N170" s="781"/>
      <c r="O170" s="781"/>
      <c r="P170" s="781"/>
      <c r="Q170" s="781"/>
      <c r="R170" s="781"/>
      <c r="S170" s="781"/>
      <c r="T170" s="774"/>
      <c r="U170" s="774"/>
      <c r="V170" s="325"/>
      <c r="W170" s="325"/>
      <c r="X170" s="325"/>
      <c r="Y170" s="448"/>
      <c r="Z170" s="326"/>
      <c r="AA170" s="327"/>
      <c r="AB170" s="327"/>
      <c r="AC170" s="327"/>
    </row>
    <row r="171" spans="1:29" ht="16.5" customHeight="1" x14ac:dyDescent="0.2">
      <c r="A171" s="774"/>
      <c r="B171" s="774"/>
      <c r="C171" s="774"/>
      <c r="D171" s="774"/>
      <c r="E171" s="774"/>
      <c r="F171" s="778" t="s">
        <v>297</v>
      </c>
      <c r="G171" s="779"/>
      <c r="H171" s="779"/>
      <c r="I171" s="780"/>
      <c r="J171" s="781" t="s">
        <v>232</v>
      </c>
      <c r="K171" s="781"/>
      <c r="L171" s="781"/>
      <c r="M171" s="781"/>
      <c r="N171" s="781"/>
      <c r="O171" s="781"/>
      <c r="P171" s="781"/>
      <c r="Q171" s="781"/>
      <c r="R171" s="781"/>
      <c r="S171" s="781"/>
      <c r="T171" s="774">
        <v>1</v>
      </c>
      <c r="U171" s="774"/>
      <c r="V171" s="328" t="s">
        <v>416</v>
      </c>
      <c r="W171" s="328" t="s">
        <v>416</v>
      </c>
      <c r="X171" s="328" t="s">
        <v>416</v>
      </c>
      <c r="Y171" s="433" t="s">
        <v>416</v>
      </c>
      <c r="Z171" s="328" t="s">
        <v>416</v>
      </c>
      <c r="AA171" s="327"/>
      <c r="AB171" s="327"/>
      <c r="AC171" s="327"/>
    </row>
    <row r="172" spans="1:29" ht="16.5" customHeight="1" x14ac:dyDescent="0.2">
      <c r="A172" s="774"/>
      <c r="B172" s="774"/>
      <c r="C172" s="774"/>
      <c r="D172" s="774"/>
      <c r="E172" s="774"/>
      <c r="F172" s="782" t="s">
        <v>298</v>
      </c>
      <c r="G172" s="783"/>
      <c r="H172" s="783"/>
      <c r="I172" s="784"/>
      <c r="J172" s="781"/>
      <c r="K172" s="781"/>
      <c r="L172" s="781"/>
      <c r="M172" s="781"/>
      <c r="N172" s="781"/>
      <c r="O172" s="781"/>
      <c r="P172" s="781"/>
      <c r="Q172" s="781"/>
      <c r="R172" s="781"/>
      <c r="S172" s="781"/>
      <c r="T172" s="774"/>
      <c r="U172" s="774"/>
      <c r="V172" s="328"/>
      <c r="W172" s="328"/>
      <c r="X172" s="328"/>
      <c r="Y172" s="433"/>
      <c r="Z172" s="328"/>
      <c r="AA172" s="327"/>
      <c r="AB172" s="327"/>
      <c r="AC172" s="327"/>
    </row>
    <row r="173" spans="1:29" ht="16.5" customHeight="1" x14ac:dyDescent="0.2">
      <c r="A173" s="774"/>
      <c r="B173" s="774"/>
      <c r="C173" s="774"/>
      <c r="D173" s="774"/>
      <c r="E173" s="774"/>
      <c r="F173" s="782" t="s">
        <v>299</v>
      </c>
      <c r="G173" s="783"/>
      <c r="H173" s="783"/>
      <c r="I173" s="784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74"/>
      <c r="U173" s="774"/>
      <c r="V173" s="325"/>
      <c r="W173" s="325"/>
      <c r="X173" s="325"/>
      <c r="Y173" s="434"/>
      <c r="Z173" s="327"/>
      <c r="AA173" s="327"/>
      <c r="AB173" s="327"/>
      <c r="AC173" s="327"/>
    </row>
    <row r="174" spans="1:29" ht="16.5" customHeight="1" x14ac:dyDescent="0.2">
      <c r="A174" s="775"/>
      <c r="B174" s="775"/>
      <c r="C174" s="775"/>
      <c r="D174" s="775"/>
      <c r="E174" s="775"/>
      <c r="F174" s="786"/>
      <c r="G174" s="786"/>
      <c r="H174" s="786"/>
      <c r="I174" s="786"/>
      <c r="J174" s="787"/>
      <c r="K174" s="787"/>
      <c r="L174" s="787"/>
      <c r="M174" s="787"/>
      <c r="N174" s="787"/>
      <c r="O174" s="787"/>
      <c r="P174" s="787"/>
      <c r="Q174" s="787"/>
      <c r="R174" s="787"/>
      <c r="S174" s="787"/>
      <c r="T174" s="775"/>
      <c r="U174" s="775"/>
      <c r="V174" s="330"/>
      <c r="W174" s="330"/>
      <c r="X174" s="330"/>
      <c r="Y174" s="435"/>
      <c r="Z174" s="330"/>
      <c r="AA174" s="331"/>
      <c r="AB174" s="331"/>
      <c r="AC174" s="331"/>
    </row>
    <row r="175" spans="1:29" s="21" customFormat="1" ht="29.25" customHeight="1" x14ac:dyDescent="0.25">
      <c r="A175" s="157" t="s">
        <v>53</v>
      </c>
      <c r="B175" s="160"/>
      <c r="C175" s="160"/>
      <c r="D175" s="160"/>
      <c r="E175" s="160"/>
      <c r="F175" s="158"/>
      <c r="G175" s="158"/>
      <c r="H175" s="158"/>
      <c r="I175" s="158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60"/>
      <c r="U175" s="160"/>
      <c r="V175" s="161"/>
      <c r="W175" s="161"/>
      <c r="X175" s="161"/>
      <c r="Y175" s="490"/>
      <c r="Z175" s="161"/>
      <c r="AA175" s="162"/>
      <c r="AB175" s="163"/>
      <c r="AC175" s="164"/>
    </row>
    <row r="176" spans="1:29" s="21" customFormat="1" ht="12.75" customHeight="1" x14ac:dyDescent="0.2">
      <c r="A176" s="1069"/>
      <c r="B176" s="1069"/>
      <c r="C176" s="1069"/>
      <c r="D176" s="1069"/>
      <c r="E176" s="1069"/>
      <c r="F176" s="1070" t="s">
        <v>503</v>
      </c>
      <c r="G176" s="1071"/>
      <c r="H176" s="1071"/>
      <c r="I176" s="1072"/>
      <c r="J176" s="807" t="s">
        <v>358</v>
      </c>
      <c r="K176" s="808"/>
      <c r="L176" s="808"/>
      <c r="M176" s="808"/>
      <c r="N176" s="808"/>
      <c r="O176" s="808"/>
      <c r="P176" s="808"/>
      <c r="Q176" s="808"/>
      <c r="R176" s="808"/>
      <c r="S176" s="1079"/>
      <c r="T176" s="1086">
        <v>1</v>
      </c>
      <c r="U176" s="1087"/>
      <c r="V176" s="391"/>
      <c r="W176" s="392"/>
      <c r="X176" s="393"/>
      <c r="Y176" s="494"/>
      <c r="Z176" s="400"/>
      <c r="AA176" s="1066"/>
      <c r="AB176" s="1066"/>
      <c r="AC176" s="1066"/>
    </row>
    <row r="177" spans="1:29" s="21" customFormat="1" ht="12.75" customHeight="1" x14ac:dyDescent="0.2">
      <c r="A177" s="1069"/>
      <c r="B177" s="1069"/>
      <c r="C177" s="1069"/>
      <c r="D177" s="1069"/>
      <c r="E177" s="1069"/>
      <c r="F177" s="1073"/>
      <c r="G177" s="1074"/>
      <c r="H177" s="1074"/>
      <c r="I177" s="1075"/>
      <c r="J177" s="1080"/>
      <c r="K177" s="1081"/>
      <c r="L177" s="1081"/>
      <c r="M177" s="1081"/>
      <c r="N177" s="1081"/>
      <c r="O177" s="1081"/>
      <c r="P177" s="1081"/>
      <c r="Q177" s="1081"/>
      <c r="R177" s="1081"/>
      <c r="S177" s="1082"/>
      <c r="T177" s="839"/>
      <c r="U177" s="840"/>
      <c r="V177" s="394"/>
      <c r="W177" s="332"/>
      <c r="X177" s="395"/>
      <c r="Y177" s="433"/>
      <c r="Z177" s="328"/>
      <c r="AA177" s="1067"/>
      <c r="AB177" s="1067"/>
      <c r="AC177" s="1067"/>
    </row>
    <row r="178" spans="1:29" s="21" customFormat="1" ht="12.75" customHeight="1" x14ac:dyDescent="0.2">
      <c r="A178" s="1069"/>
      <c r="B178" s="1069"/>
      <c r="C178" s="1069"/>
      <c r="D178" s="1069"/>
      <c r="E178" s="1069"/>
      <c r="F178" s="1073"/>
      <c r="G178" s="1074"/>
      <c r="H178" s="1074"/>
      <c r="I178" s="1075"/>
      <c r="J178" s="1080"/>
      <c r="K178" s="1081"/>
      <c r="L178" s="1081"/>
      <c r="M178" s="1081"/>
      <c r="N178" s="1081"/>
      <c r="O178" s="1081"/>
      <c r="P178" s="1081"/>
      <c r="Q178" s="1081"/>
      <c r="R178" s="1081"/>
      <c r="S178" s="1082"/>
      <c r="T178" s="839"/>
      <c r="U178" s="840"/>
      <c r="V178" s="394"/>
      <c r="W178" s="332"/>
      <c r="X178" s="395"/>
      <c r="Y178" s="433"/>
      <c r="Z178" s="328"/>
      <c r="AA178" s="1067"/>
      <c r="AB178" s="1067"/>
      <c r="AC178" s="1067"/>
    </row>
    <row r="179" spans="1:29" s="21" customFormat="1" ht="12.75" customHeight="1" x14ac:dyDescent="0.2">
      <c r="A179" s="1069"/>
      <c r="B179" s="1069"/>
      <c r="C179" s="1069"/>
      <c r="D179" s="1069"/>
      <c r="E179" s="1069"/>
      <c r="F179" s="1073"/>
      <c r="G179" s="1074"/>
      <c r="H179" s="1074"/>
      <c r="I179" s="1075"/>
      <c r="J179" s="1080"/>
      <c r="K179" s="1081"/>
      <c r="L179" s="1081"/>
      <c r="M179" s="1081"/>
      <c r="N179" s="1081"/>
      <c r="O179" s="1081"/>
      <c r="P179" s="1081"/>
      <c r="Q179" s="1081"/>
      <c r="R179" s="1081"/>
      <c r="S179" s="1082"/>
      <c r="T179" s="839"/>
      <c r="U179" s="840"/>
      <c r="V179" s="394" t="s">
        <v>416</v>
      </c>
      <c r="W179" s="332" t="s">
        <v>416</v>
      </c>
      <c r="X179" s="395" t="s">
        <v>412</v>
      </c>
      <c r="Y179" s="433" t="s">
        <v>416</v>
      </c>
      <c r="Z179" s="328" t="s">
        <v>416</v>
      </c>
      <c r="AA179" s="1067"/>
      <c r="AB179" s="1067"/>
      <c r="AC179" s="1067"/>
    </row>
    <row r="180" spans="1:29" s="21" customFormat="1" ht="12.75" customHeight="1" x14ac:dyDescent="0.2">
      <c r="A180" s="1069"/>
      <c r="B180" s="1069"/>
      <c r="C180" s="1069"/>
      <c r="D180" s="1069"/>
      <c r="E180" s="1069"/>
      <c r="F180" s="1073"/>
      <c r="G180" s="1074"/>
      <c r="H180" s="1074"/>
      <c r="I180" s="1075"/>
      <c r="J180" s="1080"/>
      <c r="K180" s="1081"/>
      <c r="L180" s="1081"/>
      <c r="M180" s="1081"/>
      <c r="N180" s="1081"/>
      <c r="O180" s="1081"/>
      <c r="P180" s="1081"/>
      <c r="Q180" s="1081"/>
      <c r="R180" s="1081"/>
      <c r="S180" s="1082"/>
      <c r="T180" s="839"/>
      <c r="U180" s="840"/>
      <c r="V180" s="394"/>
      <c r="W180" s="332"/>
      <c r="X180" s="395"/>
      <c r="Y180" s="433"/>
      <c r="Z180" s="328"/>
      <c r="AA180" s="1067"/>
      <c r="AB180" s="1067"/>
      <c r="AC180" s="1067"/>
    </row>
    <row r="181" spans="1:29" s="21" customFormat="1" ht="12.75" customHeight="1" x14ac:dyDescent="0.2">
      <c r="A181" s="1069"/>
      <c r="B181" s="1069"/>
      <c r="C181" s="1069"/>
      <c r="D181" s="1069"/>
      <c r="E181" s="1069"/>
      <c r="F181" s="1076"/>
      <c r="G181" s="1077"/>
      <c r="H181" s="1077"/>
      <c r="I181" s="1078"/>
      <c r="J181" s="1083"/>
      <c r="K181" s="1084"/>
      <c r="L181" s="1084"/>
      <c r="M181" s="1084"/>
      <c r="N181" s="1084"/>
      <c r="O181" s="1084"/>
      <c r="P181" s="1084"/>
      <c r="Q181" s="1084"/>
      <c r="R181" s="1084"/>
      <c r="S181" s="1085"/>
      <c r="T181" s="1088"/>
      <c r="U181" s="1089"/>
      <c r="V181" s="396"/>
      <c r="W181" s="339"/>
      <c r="X181" s="341"/>
      <c r="Y181" s="495"/>
      <c r="Z181" s="401"/>
      <c r="AA181" s="1068"/>
      <c r="AB181" s="1068"/>
      <c r="AC181" s="1068"/>
    </row>
    <row r="182" spans="1:29" ht="16.5" customHeight="1" x14ac:dyDescent="0.2">
      <c r="A182" s="880"/>
      <c r="B182" s="880"/>
      <c r="C182" s="880"/>
      <c r="D182" s="880"/>
      <c r="E182" s="880"/>
      <c r="F182" s="960"/>
      <c r="G182" s="960"/>
      <c r="H182" s="960"/>
      <c r="I182" s="960"/>
      <c r="J182" s="875"/>
      <c r="K182" s="875"/>
      <c r="L182" s="875"/>
      <c r="M182" s="875"/>
      <c r="N182" s="875"/>
      <c r="O182" s="875"/>
      <c r="P182" s="875"/>
      <c r="Q182" s="875"/>
      <c r="R182" s="875"/>
      <c r="S182" s="875"/>
      <c r="T182" s="880"/>
      <c r="U182" s="880"/>
      <c r="V182" s="325"/>
      <c r="W182" s="325"/>
      <c r="X182" s="325"/>
      <c r="Y182" s="448"/>
      <c r="Z182" s="326"/>
      <c r="AA182" s="327"/>
      <c r="AB182" s="327"/>
      <c r="AC182" s="327"/>
    </row>
    <row r="183" spans="1:29" ht="16.5" customHeight="1" x14ac:dyDescent="0.2">
      <c r="A183" s="880"/>
      <c r="B183" s="880"/>
      <c r="C183" s="880"/>
      <c r="D183" s="880"/>
      <c r="E183" s="880"/>
      <c r="F183" s="831" t="s">
        <v>300</v>
      </c>
      <c r="G183" s="832"/>
      <c r="H183" s="832"/>
      <c r="I183" s="833"/>
      <c r="J183" s="875"/>
      <c r="K183" s="875"/>
      <c r="L183" s="875"/>
      <c r="M183" s="875"/>
      <c r="N183" s="875"/>
      <c r="O183" s="875"/>
      <c r="P183" s="875"/>
      <c r="Q183" s="875"/>
      <c r="R183" s="875"/>
      <c r="S183" s="875"/>
      <c r="T183" s="880"/>
      <c r="U183" s="880"/>
      <c r="V183" s="325"/>
      <c r="W183" s="325"/>
      <c r="X183" s="325"/>
      <c r="Y183" s="448"/>
      <c r="Z183" s="326"/>
      <c r="AA183" s="327"/>
      <c r="AB183" s="327"/>
      <c r="AC183" s="327"/>
    </row>
    <row r="184" spans="1:29" ht="16.5" customHeight="1" x14ac:dyDescent="0.2">
      <c r="A184" s="880"/>
      <c r="B184" s="880"/>
      <c r="C184" s="880"/>
      <c r="D184" s="880"/>
      <c r="E184" s="880"/>
      <c r="F184" s="834" t="s">
        <v>421</v>
      </c>
      <c r="G184" s="835"/>
      <c r="H184" s="835"/>
      <c r="I184" s="836"/>
      <c r="J184" s="961" t="s">
        <v>420</v>
      </c>
      <c r="K184" s="961"/>
      <c r="L184" s="961"/>
      <c r="M184" s="961"/>
      <c r="N184" s="961"/>
      <c r="O184" s="961"/>
      <c r="P184" s="961"/>
      <c r="Q184" s="961"/>
      <c r="R184" s="961"/>
      <c r="S184" s="961"/>
      <c r="T184" s="880">
        <v>1</v>
      </c>
      <c r="U184" s="880"/>
      <c r="V184" s="394" t="s">
        <v>416</v>
      </c>
      <c r="W184" s="333" t="s">
        <v>416</v>
      </c>
      <c r="X184" s="395" t="s">
        <v>412</v>
      </c>
      <c r="Y184" s="433" t="s">
        <v>416</v>
      </c>
      <c r="Z184" s="328" t="s">
        <v>416</v>
      </c>
      <c r="AA184" s="327"/>
      <c r="AB184" s="327"/>
      <c r="AC184" s="327"/>
    </row>
    <row r="185" spans="1:29" ht="16.5" customHeight="1" x14ac:dyDescent="0.2">
      <c r="A185" s="880"/>
      <c r="B185" s="880"/>
      <c r="C185" s="880"/>
      <c r="D185" s="880"/>
      <c r="E185" s="880"/>
      <c r="F185" s="834" t="s">
        <v>301</v>
      </c>
      <c r="G185" s="835"/>
      <c r="H185" s="835"/>
      <c r="I185" s="836"/>
      <c r="J185" s="875"/>
      <c r="K185" s="875"/>
      <c r="L185" s="875"/>
      <c r="M185" s="875"/>
      <c r="N185" s="875"/>
      <c r="O185" s="875"/>
      <c r="P185" s="875"/>
      <c r="Q185" s="875"/>
      <c r="R185" s="875"/>
      <c r="S185" s="875"/>
      <c r="T185" s="880"/>
      <c r="U185" s="880"/>
      <c r="V185" s="328"/>
      <c r="W185" s="328"/>
      <c r="X185" s="328"/>
      <c r="Y185" s="433"/>
      <c r="Z185" s="328"/>
      <c r="AA185" s="327"/>
      <c r="AB185" s="327"/>
      <c r="AC185" s="327"/>
    </row>
    <row r="186" spans="1:29" ht="16.5" customHeight="1" x14ac:dyDescent="0.2">
      <c r="A186" s="880"/>
      <c r="B186" s="880"/>
      <c r="C186" s="880"/>
      <c r="D186" s="880"/>
      <c r="E186" s="880"/>
      <c r="F186" s="960" t="s">
        <v>422</v>
      </c>
      <c r="G186" s="960"/>
      <c r="H186" s="960"/>
      <c r="I186" s="960"/>
      <c r="J186" s="875"/>
      <c r="K186" s="875"/>
      <c r="L186" s="875"/>
      <c r="M186" s="875"/>
      <c r="N186" s="875"/>
      <c r="O186" s="875"/>
      <c r="P186" s="875"/>
      <c r="Q186" s="875"/>
      <c r="R186" s="875"/>
      <c r="S186" s="875"/>
      <c r="T186" s="880"/>
      <c r="U186" s="880"/>
      <c r="V186" s="325"/>
      <c r="W186" s="325"/>
      <c r="X186" s="325"/>
      <c r="Y186" s="434"/>
      <c r="Z186" s="327"/>
      <c r="AA186" s="327"/>
      <c r="AB186" s="327"/>
      <c r="AC186" s="327"/>
    </row>
    <row r="187" spans="1:29" ht="16.5" customHeight="1" x14ac:dyDescent="0.2">
      <c r="A187" s="880"/>
      <c r="B187" s="880"/>
      <c r="C187" s="880"/>
      <c r="D187" s="880"/>
      <c r="E187" s="880"/>
      <c r="F187" s="962"/>
      <c r="G187" s="962"/>
      <c r="H187" s="962"/>
      <c r="I187" s="962"/>
      <c r="J187" s="875"/>
      <c r="K187" s="875"/>
      <c r="L187" s="875"/>
      <c r="M187" s="875"/>
      <c r="N187" s="875"/>
      <c r="O187" s="875"/>
      <c r="P187" s="875"/>
      <c r="Q187" s="875"/>
      <c r="R187" s="875"/>
      <c r="S187" s="875"/>
      <c r="T187" s="880"/>
      <c r="U187" s="880"/>
      <c r="V187" s="329"/>
      <c r="W187" s="329"/>
      <c r="X187" s="329"/>
      <c r="Y187" s="487"/>
      <c r="Z187" s="329"/>
      <c r="AA187" s="327"/>
      <c r="AB187" s="327"/>
      <c r="AC187" s="327"/>
    </row>
    <row r="188" spans="1:29" ht="16.5" customHeight="1" x14ac:dyDescent="0.2">
      <c r="A188" s="773"/>
      <c r="B188" s="773"/>
      <c r="C188" s="773"/>
      <c r="D188" s="773"/>
      <c r="E188" s="773"/>
      <c r="F188" s="951" t="s">
        <v>66</v>
      </c>
      <c r="G188" s="952"/>
      <c r="H188" s="952"/>
      <c r="I188" s="953"/>
      <c r="J188" s="777"/>
      <c r="K188" s="777"/>
      <c r="L188" s="777"/>
      <c r="M188" s="777"/>
      <c r="N188" s="777"/>
      <c r="O188" s="777"/>
      <c r="P188" s="777"/>
      <c r="Q188" s="777"/>
      <c r="R188" s="777"/>
      <c r="S188" s="777"/>
      <c r="T188" s="773"/>
      <c r="U188" s="773"/>
      <c r="V188" s="322"/>
      <c r="W188" s="322"/>
      <c r="X188" s="322"/>
      <c r="Y188" s="444"/>
      <c r="Z188" s="323"/>
      <c r="AA188" s="324"/>
      <c r="AB188" s="324"/>
      <c r="AC188" s="324"/>
    </row>
    <row r="189" spans="1:29" ht="16.5" customHeight="1" x14ac:dyDescent="0.2">
      <c r="A189" s="880"/>
      <c r="B189" s="880"/>
      <c r="C189" s="880"/>
      <c r="D189" s="880"/>
      <c r="E189" s="880"/>
      <c r="F189" s="782" t="s">
        <v>339</v>
      </c>
      <c r="G189" s="783"/>
      <c r="H189" s="783"/>
      <c r="I189" s="784"/>
      <c r="J189" s="875"/>
      <c r="K189" s="875"/>
      <c r="L189" s="875"/>
      <c r="M189" s="875"/>
      <c r="N189" s="875"/>
      <c r="O189" s="875"/>
      <c r="P189" s="875"/>
      <c r="Q189" s="875"/>
      <c r="R189" s="875"/>
      <c r="S189" s="875"/>
      <c r="T189" s="880"/>
      <c r="U189" s="880"/>
      <c r="V189" s="325"/>
      <c r="W189" s="325"/>
      <c r="X189" s="325"/>
      <c r="Y189" s="448"/>
      <c r="Z189" s="326"/>
      <c r="AA189" s="327"/>
      <c r="AB189" s="327"/>
      <c r="AC189" s="327"/>
    </row>
    <row r="190" spans="1:29" ht="16.5" customHeight="1" x14ac:dyDescent="0.2">
      <c r="A190" s="880"/>
      <c r="B190" s="880"/>
      <c r="C190" s="880"/>
      <c r="D190" s="880"/>
      <c r="E190" s="880"/>
      <c r="F190" s="954" t="s">
        <v>340</v>
      </c>
      <c r="G190" s="955"/>
      <c r="H190" s="955"/>
      <c r="I190" s="956"/>
      <c r="J190" s="875" t="s">
        <v>302</v>
      </c>
      <c r="K190" s="875"/>
      <c r="L190" s="875"/>
      <c r="M190" s="875"/>
      <c r="N190" s="875"/>
      <c r="O190" s="875"/>
      <c r="P190" s="875"/>
      <c r="Q190" s="875"/>
      <c r="R190" s="875"/>
      <c r="S190" s="875"/>
      <c r="T190" s="880">
        <v>1</v>
      </c>
      <c r="U190" s="880"/>
      <c r="V190" s="394" t="s">
        <v>416</v>
      </c>
      <c r="W190" s="333" t="s">
        <v>416</v>
      </c>
      <c r="X190" s="395" t="s">
        <v>412</v>
      </c>
      <c r="Y190" s="433" t="s">
        <v>416</v>
      </c>
      <c r="Z190" s="328" t="s">
        <v>416</v>
      </c>
      <c r="AA190" s="327"/>
      <c r="AB190" s="327"/>
      <c r="AC190" s="327"/>
    </row>
    <row r="191" spans="1:29" ht="16.5" customHeight="1" x14ac:dyDescent="0.2">
      <c r="A191" s="880"/>
      <c r="B191" s="880"/>
      <c r="C191" s="880"/>
      <c r="D191" s="880"/>
      <c r="E191" s="880"/>
      <c r="F191" s="782" t="s">
        <v>301</v>
      </c>
      <c r="G191" s="783"/>
      <c r="H191" s="783"/>
      <c r="I191" s="784"/>
      <c r="J191" s="875"/>
      <c r="K191" s="875"/>
      <c r="L191" s="875"/>
      <c r="M191" s="875"/>
      <c r="N191" s="875"/>
      <c r="O191" s="875"/>
      <c r="P191" s="875"/>
      <c r="Q191" s="875"/>
      <c r="R191" s="875"/>
      <c r="S191" s="875"/>
      <c r="T191" s="880"/>
      <c r="U191" s="880"/>
      <c r="V191" s="328"/>
      <c r="W191" s="328"/>
      <c r="X191" s="328"/>
      <c r="Y191" s="433"/>
      <c r="Z191" s="328"/>
      <c r="AA191" s="327"/>
      <c r="AB191" s="327"/>
      <c r="AC191" s="327"/>
    </row>
    <row r="192" spans="1:29" ht="16.5" customHeight="1" x14ac:dyDescent="0.2">
      <c r="A192" s="880"/>
      <c r="B192" s="880"/>
      <c r="C192" s="880"/>
      <c r="D192" s="880"/>
      <c r="E192" s="880"/>
      <c r="F192" s="782" t="s">
        <v>341</v>
      </c>
      <c r="G192" s="783"/>
      <c r="H192" s="783"/>
      <c r="I192" s="784"/>
      <c r="J192" s="875"/>
      <c r="K192" s="875"/>
      <c r="L192" s="875"/>
      <c r="M192" s="875"/>
      <c r="N192" s="875"/>
      <c r="O192" s="875"/>
      <c r="P192" s="875"/>
      <c r="Q192" s="875"/>
      <c r="R192" s="875"/>
      <c r="S192" s="875"/>
      <c r="T192" s="880"/>
      <c r="U192" s="880"/>
      <c r="V192" s="325"/>
      <c r="W192" s="325"/>
      <c r="X192" s="325"/>
      <c r="Y192" s="434"/>
      <c r="Z192" s="327"/>
      <c r="AA192" s="327"/>
      <c r="AB192" s="327"/>
      <c r="AC192" s="327"/>
    </row>
    <row r="193" spans="1:29" ht="16.5" customHeight="1" x14ac:dyDescent="0.2">
      <c r="A193" s="775"/>
      <c r="B193" s="775"/>
      <c r="C193" s="775"/>
      <c r="D193" s="775"/>
      <c r="E193" s="775"/>
      <c r="F193" s="957" t="s">
        <v>342</v>
      </c>
      <c r="G193" s="958"/>
      <c r="H193" s="958"/>
      <c r="I193" s="959"/>
      <c r="J193" s="787"/>
      <c r="K193" s="787"/>
      <c r="L193" s="787"/>
      <c r="M193" s="787"/>
      <c r="N193" s="787"/>
      <c r="O193" s="787"/>
      <c r="P193" s="787"/>
      <c r="Q193" s="787"/>
      <c r="R193" s="787"/>
      <c r="S193" s="787"/>
      <c r="T193" s="775"/>
      <c r="U193" s="775"/>
      <c r="V193" s="330"/>
      <c r="W193" s="330"/>
      <c r="X193" s="330"/>
      <c r="Y193" s="435"/>
      <c r="Z193" s="330"/>
      <c r="AA193" s="331"/>
      <c r="AB193" s="331"/>
      <c r="AC193" s="331"/>
    </row>
    <row r="194" spans="1:29" ht="16.5" customHeight="1" x14ac:dyDescent="0.2">
      <c r="A194" s="773"/>
      <c r="B194" s="773"/>
      <c r="C194" s="773"/>
      <c r="D194" s="773"/>
      <c r="E194" s="773"/>
      <c r="F194" s="776"/>
      <c r="G194" s="776"/>
      <c r="H194" s="776"/>
      <c r="I194" s="776"/>
      <c r="J194" s="777"/>
      <c r="K194" s="777"/>
      <c r="L194" s="777"/>
      <c r="M194" s="777"/>
      <c r="N194" s="777"/>
      <c r="O194" s="777"/>
      <c r="P194" s="777"/>
      <c r="Q194" s="777"/>
      <c r="R194" s="777"/>
      <c r="S194" s="777"/>
      <c r="T194" s="773"/>
      <c r="U194" s="773"/>
      <c r="V194" s="322"/>
      <c r="W194" s="322"/>
      <c r="X194" s="322"/>
      <c r="Y194" s="444"/>
      <c r="Z194" s="323"/>
      <c r="AA194" s="324"/>
      <c r="AB194" s="324"/>
      <c r="AC194" s="324"/>
    </row>
    <row r="195" spans="1:29" ht="16.5" customHeight="1" x14ac:dyDescent="0.2">
      <c r="A195" s="880"/>
      <c r="B195" s="880"/>
      <c r="C195" s="880"/>
      <c r="D195" s="880"/>
      <c r="E195" s="880"/>
      <c r="F195" s="950"/>
      <c r="G195" s="874"/>
      <c r="H195" s="874"/>
      <c r="I195" s="874"/>
      <c r="J195" s="875"/>
      <c r="K195" s="875"/>
      <c r="L195" s="875"/>
      <c r="M195" s="875"/>
      <c r="N195" s="875"/>
      <c r="O195" s="875"/>
      <c r="P195" s="875"/>
      <c r="Q195" s="875"/>
      <c r="R195" s="875"/>
      <c r="S195" s="875"/>
      <c r="T195" s="880"/>
      <c r="U195" s="880"/>
      <c r="V195" s="325"/>
      <c r="W195" s="325"/>
      <c r="X195" s="325"/>
      <c r="Y195" s="448"/>
      <c r="Z195" s="326"/>
      <c r="AA195" s="327"/>
      <c r="AB195" s="327"/>
      <c r="AC195" s="327"/>
    </row>
    <row r="196" spans="1:29" ht="16.5" customHeight="1" x14ac:dyDescent="0.2">
      <c r="A196" s="880"/>
      <c r="B196" s="880"/>
      <c r="C196" s="880"/>
      <c r="D196" s="880"/>
      <c r="E196" s="880"/>
      <c r="F196" s="950" t="s">
        <v>303</v>
      </c>
      <c r="G196" s="874"/>
      <c r="H196" s="874"/>
      <c r="I196" s="874"/>
      <c r="J196" s="875" t="s">
        <v>304</v>
      </c>
      <c r="K196" s="875"/>
      <c r="L196" s="875"/>
      <c r="M196" s="875"/>
      <c r="N196" s="875"/>
      <c r="O196" s="875"/>
      <c r="P196" s="875"/>
      <c r="Q196" s="875"/>
      <c r="R196" s="875"/>
      <c r="S196" s="875"/>
      <c r="T196" s="880">
        <v>1</v>
      </c>
      <c r="U196" s="880"/>
      <c r="V196" s="328" t="s">
        <v>435</v>
      </c>
      <c r="W196" s="328" t="s">
        <v>435</v>
      </c>
      <c r="X196" s="328" t="s">
        <v>435</v>
      </c>
      <c r="Y196" s="433" t="s">
        <v>435</v>
      </c>
      <c r="Z196" s="328" t="s">
        <v>435</v>
      </c>
      <c r="AA196" s="327"/>
      <c r="AB196" s="327"/>
      <c r="AC196" s="327"/>
    </row>
    <row r="197" spans="1:29" ht="16.5" customHeight="1" x14ac:dyDescent="0.2">
      <c r="A197" s="880"/>
      <c r="B197" s="880"/>
      <c r="C197" s="880"/>
      <c r="D197" s="880"/>
      <c r="E197" s="880"/>
      <c r="F197" s="950" t="s">
        <v>305</v>
      </c>
      <c r="G197" s="874"/>
      <c r="H197" s="874"/>
      <c r="I197" s="874"/>
      <c r="J197" s="875"/>
      <c r="K197" s="875"/>
      <c r="L197" s="875"/>
      <c r="M197" s="875"/>
      <c r="N197" s="875"/>
      <c r="O197" s="875"/>
      <c r="P197" s="875"/>
      <c r="Q197" s="875"/>
      <c r="R197" s="875"/>
      <c r="S197" s="875"/>
      <c r="T197" s="880"/>
      <c r="U197" s="880"/>
      <c r="V197" s="328"/>
      <c r="W197" s="328"/>
      <c r="X197" s="328"/>
      <c r="Y197" s="433"/>
      <c r="Z197" s="328"/>
      <c r="AA197" s="327"/>
      <c r="AB197" s="327"/>
      <c r="AC197" s="327"/>
    </row>
    <row r="198" spans="1:29" ht="16.5" customHeight="1" x14ac:dyDescent="0.2">
      <c r="A198" s="880"/>
      <c r="B198" s="880"/>
      <c r="C198" s="880"/>
      <c r="D198" s="880"/>
      <c r="E198" s="880"/>
      <c r="F198" s="874" t="s">
        <v>208</v>
      </c>
      <c r="G198" s="874"/>
      <c r="H198" s="874"/>
      <c r="I198" s="874"/>
      <c r="J198" s="875"/>
      <c r="K198" s="875"/>
      <c r="L198" s="875"/>
      <c r="M198" s="875"/>
      <c r="N198" s="875"/>
      <c r="O198" s="875"/>
      <c r="P198" s="875"/>
      <c r="Q198" s="875"/>
      <c r="R198" s="875"/>
      <c r="S198" s="875"/>
      <c r="T198" s="880"/>
      <c r="U198" s="880"/>
      <c r="V198" s="325"/>
      <c r="W198" s="325"/>
      <c r="X198" s="325"/>
      <c r="Y198" s="434"/>
      <c r="Z198" s="327"/>
      <c r="AA198" s="327"/>
      <c r="AB198" s="327"/>
      <c r="AC198" s="327"/>
    </row>
    <row r="199" spans="1:29" ht="16.5" customHeight="1" x14ac:dyDescent="0.2">
      <c r="A199" s="775"/>
      <c r="B199" s="775"/>
      <c r="C199" s="775"/>
      <c r="D199" s="775"/>
      <c r="E199" s="775"/>
      <c r="F199" s="786"/>
      <c r="G199" s="786"/>
      <c r="H199" s="786"/>
      <c r="I199" s="786"/>
      <c r="J199" s="787"/>
      <c r="K199" s="787"/>
      <c r="L199" s="787"/>
      <c r="M199" s="787"/>
      <c r="N199" s="787"/>
      <c r="O199" s="787"/>
      <c r="P199" s="787"/>
      <c r="Q199" s="787"/>
      <c r="R199" s="787"/>
      <c r="S199" s="787"/>
      <c r="T199" s="775"/>
      <c r="U199" s="775"/>
      <c r="V199" s="329"/>
      <c r="W199" s="329"/>
      <c r="X199" s="329"/>
      <c r="Y199" s="487"/>
      <c r="Z199" s="329"/>
      <c r="AA199" s="327"/>
      <c r="AB199" s="327"/>
      <c r="AC199" s="327"/>
    </row>
    <row r="200" spans="1:29" ht="16.5" customHeight="1" x14ac:dyDescent="0.2">
      <c r="A200" s="773"/>
      <c r="B200" s="773"/>
      <c r="C200" s="773"/>
      <c r="D200" s="773"/>
      <c r="E200" s="773"/>
      <c r="F200" s="776"/>
      <c r="G200" s="776"/>
      <c r="H200" s="776"/>
      <c r="I200" s="776"/>
      <c r="J200" s="777"/>
      <c r="K200" s="777"/>
      <c r="L200" s="777"/>
      <c r="M200" s="777"/>
      <c r="N200" s="777"/>
      <c r="O200" s="777"/>
      <c r="P200" s="777"/>
      <c r="Q200" s="777"/>
      <c r="R200" s="777"/>
      <c r="S200" s="777"/>
      <c r="T200" s="773"/>
      <c r="U200" s="773"/>
      <c r="V200" s="322"/>
      <c r="W200" s="322"/>
      <c r="X200" s="322"/>
      <c r="Y200" s="444"/>
      <c r="Z200" s="323"/>
      <c r="AA200" s="324"/>
      <c r="AB200" s="324"/>
      <c r="AC200" s="324"/>
    </row>
    <row r="201" spans="1:29" ht="16.5" customHeight="1" x14ac:dyDescent="0.2">
      <c r="A201" s="880"/>
      <c r="B201" s="880"/>
      <c r="C201" s="880"/>
      <c r="D201" s="880"/>
      <c r="E201" s="880"/>
      <c r="F201" s="943" t="s">
        <v>306</v>
      </c>
      <c r="G201" s="779"/>
      <c r="H201" s="779"/>
      <c r="I201" s="944"/>
      <c r="J201" s="875"/>
      <c r="K201" s="875"/>
      <c r="L201" s="875"/>
      <c r="M201" s="875"/>
      <c r="N201" s="875"/>
      <c r="O201" s="875"/>
      <c r="P201" s="875"/>
      <c r="Q201" s="875"/>
      <c r="R201" s="875"/>
      <c r="S201" s="875"/>
      <c r="T201" s="880"/>
      <c r="U201" s="880"/>
      <c r="V201" s="325"/>
      <c r="W201" s="325"/>
      <c r="X201" s="325"/>
      <c r="Y201" s="448"/>
      <c r="Z201" s="326"/>
      <c r="AA201" s="327"/>
      <c r="AB201" s="327"/>
      <c r="AC201" s="327"/>
    </row>
    <row r="202" spans="1:29" ht="16.5" customHeight="1" x14ac:dyDescent="0.2">
      <c r="A202" s="880"/>
      <c r="B202" s="880"/>
      <c r="C202" s="880"/>
      <c r="D202" s="880"/>
      <c r="E202" s="880"/>
      <c r="F202" s="945" t="s">
        <v>307</v>
      </c>
      <c r="G202" s="783"/>
      <c r="H202" s="783"/>
      <c r="I202" s="946"/>
      <c r="J202" s="875" t="s">
        <v>304</v>
      </c>
      <c r="K202" s="875"/>
      <c r="L202" s="875"/>
      <c r="M202" s="875"/>
      <c r="N202" s="875"/>
      <c r="O202" s="875"/>
      <c r="P202" s="875"/>
      <c r="Q202" s="875"/>
      <c r="R202" s="875"/>
      <c r="S202" s="875"/>
      <c r="T202" s="880">
        <v>1</v>
      </c>
      <c r="U202" s="880"/>
      <c r="V202" s="328" t="s">
        <v>435</v>
      </c>
      <c r="W202" s="328" t="s">
        <v>435</v>
      </c>
      <c r="X202" s="328" t="s">
        <v>435</v>
      </c>
      <c r="Y202" s="433" t="s">
        <v>435</v>
      </c>
      <c r="Z202" s="328" t="s">
        <v>435</v>
      </c>
      <c r="AA202" s="327"/>
      <c r="AB202" s="327"/>
      <c r="AC202" s="327"/>
    </row>
    <row r="203" spans="1:29" ht="16.5" customHeight="1" x14ac:dyDescent="0.2">
      <c r="A203" s="880"/>
      <c r="B203" s="880"/>
      <c r="C203" s="880"/>
      <c r="D203" s="880"/>
      <c r="E203" s="880"/>
      <c r="F203" s="945" t="s">
        <v>308</v>
      </c>
      <c r="G203" s="783"/>
      <c r="H203" s="783"/>
      <c r="I203" s="946"/>
      <c r="J203" s="875"/>
      <c r="K203" s="875"/>
      <c r="L203" s="875"/>
      <c r="M203" s="875"/>
      <c r="N203" s="875"/>
      <c r="O203" s="875"/>
      <c r="P203" s="875"/>
      <c r="Q203" s="875"/>
      <c r="R203" s="875"/>
      <c r="S203" s="875"/>
      <c r="T203" s="880"/>
      <c r="U203" s="880"/>
      <c r="V203" s="328"/>
      <c r="W203" s="328"/>
      <c r="X203" s="328"/>
      <c r="Y203" s="433"/>
      <c r="Z203" s="328"/>
      <c r="AA203" s="327"/>
      <c r="AB203" s="327"/>
      <c r="AC203" s="327"/>
    </row>
    <row r="204" spans="1:29" ht="16.5" customHeight="1" x14ac:dyDescent="0.2">
      <c r="A204" s="880"/>
      <c r="B204" s="880"/>
      <c r="C204" s="880"/>
      <c r="D204" s="880"/>
      <c r="E204" s="880"/>
      <c r="F204" s="945" t="s">
        <v>309</v>
      </c>
      <c r="G204" s="783"/>
      <c r="H204" s="783"/>
      <c r="I204" s="946"/>
      <c r="J204" s="875"/>
      <c r="K204" s="875"/>
      <c r="L204" s="875"/>
      <c r="M204" s="875"/>
      <c r="N204" s="875"/>
      <c r="O204" s="875"/>
      <c r="P204" s="875"/>
      <c r="Q204" s="875"/>
      <c r="R204" s="875"/>
      <c r="S204" s="875"/>
      <c r="T204" s="880"/>
      <c r="U204" s="880"/>
      <c r="V204" s="325"/>
      <c r="W204" s="325"/>
      <c r="X204" s="325"/>
      <c r="Y204" s="434"/>
      <c r="Z204" s="327"/>
      <c r="AA204" s="327"/>
      <c r="AB204" s="327"/>
      <c r="AC204" s="327"/>
    </row>
    <row r="205" spans="1:29" ht="16.5" customHeight="1" x14ac:dyDescent="0.2">
      <c r="A205" s="775"/>
      <c r="B205" s="775"/>
      <c r="C205" s="775"/>
      <c r="D205" s="775"/>
      <c r="E205" s="775"/>
      <c r="F205" s="947" t="s">
        <v>301</v>
      </c>
      <c r="G205" s="948"/>
      <c r="H205" s="948"/>
      <c r="I205" s="949"/>
      <c r="J205" s="787"/>
      <c r="K205" s="787"/>
      <c r="L205" s="787"/>
      <c r="M205" s="787"/>
      <c r="N205" s="787"/>
      <c r="O205" s="787"/>
      <c r="P205" s="787"/>
      <c r="Q205" s="787"/>
      <c r="R205" s="787"/>
      <c r="S205" s="787"/>
      <c r="T205" s="775"/>
      <c r="U205" s="775"/>
      <c r="V205" s="330"/>
      <c r="W205" s="330"/>
      <c r="X205" s="330"/>
      <c r="Y205" s="435"/>
      <c r="Z205" s="330"/>
      <c r="AA205" s="331"/>
      <c r="AB205" s="331"/>
      <c r="AC205" s="331"/>
    </row>
    <row r="206" spans="1:29" s="21" customFormat="1" ht="23.25" customHeight="1" x14ac:dyDescent="0.25">
      <c r="A206" s="157" t="s">
        <v>50</v>
      </c>
      <c r="B206" s="160"/>
      <c r="C206" s="160"/>
      <c r="D206" s="160"/>
      <c r="E206" s="160"/>
      <c r="F206" s="158"/>
      <c r="G206" s="158"/>
      <c r="H206" s="158"/>
      <c r="I206" s="158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60"/>
      <c r="U206" s="160"/>
      <c r="V206" s="161"/>
      <c r="W206" s="161"/>
      <c r="X206" s="161"/>
      <c r="Y206" s="490"/>
      <c r="Z206" s="161"/>
      <c r="AA206" s="162"/>
      <c r="AB206" s="163"/>
      <c r="AC206" s="164"/>
    </row>
    <row r="207" spans="1:29" ht="16.5" customHeight="1" x14ac:dyDescent="0.2">
      <c r="A207" s="916"/>
      <c r="B207" s="917"/>
      <c r="C207" s="917"/>
      <c r="D207" s="917"/>
      <c r="E207" s="918"/>
      <c r="F207" s="931"/>
      <c r="G207" s="932"/>
      <c r="H207" s="932"/>
      <c r="I207" s="933"/>
      <c r="J207" s="934"/>
      <c r="K207" s="935"/>
      <c r="L207" s="935"/>
      <c r="M207" s="935"/>
      <c r="N207" s="935"/>
      <c r="O207" s="935"/>
      <c r="P207" s="935"/>
      <c r="Q207" s="935"/>
      <c r="R207" s="935"/>
      <c r="S207" s="936"/>
      <c r="T207" s="937"/>
      <c r="U207" s="938"/>
      <c r="V207" s="404"/>
      <c r="W207" s="404"/>
      <c r="X207" s="404"/>
      <c r="Y207" s="496"/>
      <c r="Z207" s="405"/>
      <c r="AA207" s="406"/>
      <c r="AB207" s="406"/>
      <c r="AC207" s="406"/>
    </row>
    <row r="208" spans="1:29" ht="16.5" customHeight="1" x14ac:dyDescent="0.2">
      <c r="A208" s="919"/>
      <c r="B208" s="920"/>
      <c r="C208" s="920"/>
      <c r="D208" s="920"/>
      <c r="E208" s="921"/>
      <c r="F208" s="778" t="s">
        <v>504</v>
      </c>
      <c r="G208" s="779"/>
      <c r="H208" s="779"/>
      <c r="I208" s="942"/>
      <c r="J208" s="904"/>
      <c r="K208" s="905"/>
      <c r="L208" s="905"/>
      <c r="M208" s="905"/>
      <c r="N208" s="905"/>
      <c r="O208" s="905"/>
      <c r="P208" s="905"/>
      <c r="Q208" s="905"/>
      <c r="R208" s="905"/>
      <c r="S208" s="906"/>
      <c r="T208" s="901"/>
      <c r="U208" s="902"/>
      <c r="V208" s="407"/>
      <c r="W208" s="407"/>
      <c r="X208" s="407"/>
      <c r="Y208" s="497"/>
      <c r="Z208" s="408"/>
      <c r="AA208" s="403"/>
      <c r="AB208" s="403"/>
      <c r="AC208" s="403"/>
    </row>
    <row r="209" spans="1:29" ht="16.5" customHeight="1" x14ac:dyDescent="0.2">
      <c r="A209" s="919"/>
      <c r="B209" s="920"/>
      <c r="C209" s="920"/>
      <c r="D209" s="920"/>
      <c r="E209" s="921"/>
      <c r="F209" s="782" t="s">
        <v>505</v>
      </c>
      <c r="G209" s="783"/>
      <c r="H209" s="783"/>
      <c r="I209" s="903"/>
      <c r="J209" s="904" t="s">
        <v>506</v>
      </c>
      <c r="K209" s="905"/>
      <c r="L209" s="905"/>
      <c r="M209" s="905"/>
      <c r="N209" s="905"/>
      <c r="O209" s="905"/>
      <c r="P209" s="905"/>
      <c r="Q209" s="905"/>
      <c r="R209" s="905"/>
      <c r="S209" s="906"/>
      <c r="T209" s="901">
        <v>1</v>
      </c>
      <c r="U209" s="902"/>
      <c r="V209" s="328"/>
      <c r="W209" s="328"/>
      <c r="X209" s="328"/>
      <c r="Y209" s="433"/>
      <c r="Z209" s="328"/>
      <c r="AA209" s="327"/>
      <c r="AB209" s="327"/>
      <c r="AC209" s="327"/>
    </row>
    <row r="210" spans="1:29" ht="16.5" customHeight="1" x14ac:dyDescent="0.2">
      <c r="A210" s="919"/>
      <c r="B210" s="920"/>
      <c r="C210" s="920"/>
      <c r="D210" s="920"/>
      <c r="E210" s="921"/>
      <c r="F210" s="909" t="s">
        <v>507</v>
      </c>
      <c r="G210" s="910"/>
      <c r="H210" s="910"/>
      <c r="I210" s="911"/>
      <c r="J210" s="912"/>
      <c r="K210" s="913"/>
      <c r="L210" s="913"/>
      <c r="M210" s="913"/>
      <c r="N210" s="913"/>
      <c r="O210" s="913"/>
      <c r="P210" s="913"/>
      <c r="Q210" s="913"/>
      <c r="R210" s="913"/>
      <c r="S210" s="914"/>
      <c r="T210" s="901"/>
      <c r="U210" s="902"/>
      <c r="V210" s="328"/>
      <c r="W210" s="328"/>
      <c r="X210" s="328"/>
      <c r="Y210" s="433"/>
      <c r="Z210" s="328"/>
      <c r="AA210" s="327"/>
      <c r="AB210" s="327"/>
      <c r="AC210" s="327"/>
    </row>
    <row r="211" spans="1:29" ht="16.5" customHeight="1" x14ac:dyDescent="0.2">
      <c r="A211" s="919"/>
      <c r="B211" s="920"/>
      <c r="C211" s="920"/>
      <c r="D211" s="920"/>
      <c r="E211" s="921"/>
      <c r="F211" s="815" t="s">
        <v>508</v>
      </c>
      <c r="G211" s="816"/>
      <c r="H211" s="816"/>
      <c r="I211" s="915"/>
      <c r="J211" s="904"/>
      <c r="K211" s="905"/>
      <c r="L211" s="905"/>
      <c r="M211" s="905"/>
      <c r="N211" s="905"/>
      <c r="O211" s="905"/>
      <c r="P211" s="905"/>
      <c r="Q211" s="905"/>
      <c r="R211" s="905"/>
      <c r="S211" s="906"/>
      <c r="T211" s="901"/>
      <c r="U211" s="902"/>
      <c r="V211" s="325"/>
      <c r="W211" s="325"/>
      <c r="X211" s="325"/>
      <c r="Y211" s="434"/>
      <c r="Z211" s="327"/>
      <c r="AA211" s="327"/>
      <c r="AB211" s="327"/>
      <c r="AC211" s="327"/>
    </row>
    <row r="212" spans="1:29" ht="16.5" customHeight="1" x14ac:dyDescent="0.2">
      <c r="A212" s="922"/>
      <c r="B212" s="923"/>
      <c r="C212" s="923"/>
      <c r="D212" s="923"/>
      <c r="E212" s="924"/>
      <c r="F212" s="925"/>
      <c r="G212" s="926"/>
      <c r="H212" s="926"/>
      <c r="I212" s="927"/>
      <c r="J212" s="928"/>
      <c r="K212" s="929"/>
      <c r="L212" s="929"/>
      <c r="M212" s="929"/>
      <c r="N212" s="929"/>
      <c r="O212" s="929"/>
      <c r="P212" s="929"/>
      <c r="Q212" s="929"/>
      <c r="R212" s="929"/>
      <c r="S212" s="930"/>
      <c r="T212" s="907"/>
      <c r="U212" s="908"/>
      <c r="V212" s="330"/>
      <c r="W212" s="330"/>
      <c r="X212" s="330"/>
      <c r="Y212" s="435"/>
      <c r="Z212" s="330"/>
      <c r="AA212" s="331"/>
      <c r="AB212" s="331"/>
      <c r="AC212" s="331"/>
    </row>
    <row r="213" spans="1:29" ht="16.5" customHeight="1" x14ac:dyDescent="0.2">
      <c r="A213" s="916"/>
      <c r="B213" s="917"/>
      <c r="C213" s="917"/>
      <c r="D213" s="917"/>
      <c r="E213" s="918"/>
      <c r="F213" s="931" t="s">
        <v>509</v>
      </c>
      <c r="G213" s="932"/>
      <c r="H213" s="932"/>
      <c r="I213" s="933"/>
      <c r="J213" s="934"/>
      <c r="K213" s="935"/>
      <c r="L213" s="935"/>
      <c r="M213" s="935"/>
      <c r="N213" s="935"/>
      <c r="O213" s="935"/>
      <c r="P213" s="935"/>
      <c r="Q213" s="935"/>
      <c r="R213" s="935"/>
      <c r="S213" s="936"/>
      <c r="T213" s="937"/>
      <c r="U213" s="938"/>
      <c r="V213" s="404"/>
      <c r="W213" s="404"/>
      <c r="X213" s="404"/>
      <c r="Y213" s="496"/>
      <c r="Z213" s="405"/>
      <c r="AA213" s="406"/>
      <c r="AB213" s="406"/>
      <c r="AC213" s="406"/>
    </row>
    <row r="214" spans="1:29" ht="16.5" customHeight="1" x14ac:dyDescent="0.2">
      <c r="A214" s="919"/>
      <c r="B214" s="920"/>
      <c r="C214" s="920"/>
      <c r="D214" s="920"/>
      <c r="E214" s="921"/>
      <c r="F214" s="778" t="s">
        <v>510</v>
      </c>
      <c r="G214" s="779"/>
      <c r="H214" s="779"/>
      <c r="I214" s="942"/>
      <c r="J214" s="904"/>
      <c r="K214" s="905"/>
      <c r="L214" s="905"/>
      <c r="M214" s="905"/>
      <c r="N214" s="905"/>
      <c r="O214" s="905"/>
      <c r="P214" s="905"/>
      <c r="Q214" s="905"/>
      <c r="R214" s="905"/>
      <c r="S214" s="906"/>
      <c r="T214" s="901"/>
      <c r="U214" s="902"/>
      <c r="V214" s="407"/>
      <c r="W214" s="407"/>
      <c r="X214" s="407"/>
      <c r="Y214" s="497"/>
      <c r="Z214" s="408"/>
      <c r="AA214" s="471"/>
      <c r="AB214" s="471"/>
      <c r="AC214" s="471"/>
    </row>
    <row r="215" spans="1:29" ht="16.5" customHeight="1" x14ac:dyDescent="0.2">
      <c r="A215" s="919"/>
      <c r="B215" s="920"/>
      <c r="C215" s="920"/>
      <c r="D215" s="920"/>
      <c r="E215" s="921"/>
      <c r="F215" s="782" t="s">
        <v>505</v>
      </c>
      <c r="G215" s="783"/>
      <c r="H215" s="783"/>
      <c r="I215" s="903"/>
      <c r="J215" s="904" t="s">
        <v>511</v>
      </c>
      <c r="K215" s="905"/>
      <c r="L215" s="905"/>
      <c r="M215" s="905"/>
      <c r="N215" s="905"/>
      <c r="O215" s="905"/>
      <c r="P215" s="905"/>
      <c r="Q215" s="905"/>
      <c r="R215" s="905"/>
      <c r="S215" s="906"/>
      <c r="T215" s="901">
        <v>1</v>
      </c>
      <c r="U215" s="902"/>
      <c r="V215" s="328"/>
      <c r="W215" s="328"/>
      <c r="X215" s="328"/>
      <c r="Y215" s="433"/>
      <c r="Z215" s="328"/>
      <c r="AA215" s="327"/>
      <c r="AB215" s="327"/>
      <c r="AC215" s="327"/>
    </row>
    <row r="216" spans="1:29" ht="16.5" customHeight="1" x14ac:dyDescent="0.2">
      <c r="A216" s="919"/>
      <c r="B216" s="920"/>
      <c r="C216" s="920"/>
      <c r="D216" s="920"/>
      <c r="E216" s="921"/>
      <c r="F216" s="782"/>
      <c r="G216" s="783"/>
      <c r="H216" s="783"/>
      <c r="I216" s="903"/>
      <c r="J216" s="912"/>
      <c r="K216" s="913"/>
      <c r="L216" s="913"/>
      <c r="M216" s="913"/>
      <c r="N216" s="913"/>
      <c r="O216" s="913"/>
      <c r="P216" s="913"/>
      <c r="Q216" s="913"/>
      <c r="R216" s="913"/>
      <c r="S216" s="914"/>
      <c r="T216" s="901"/>
      <c r="U216" s="902"/>
      <c r="V216" s="328"/>
      <c r="W216" s="328"/>
      <c r="X216" s="328"/>
      <c r="Y216" s="433"/>
      <c r="Z216" s="328"/>
      <c r="AA216" s="327"/>
      <c r="AB216" s="327"/>
      <c r="AC216" s="327"/>
    </row>
    <row r="217" spans="1:29" ht="16.5" customHeight="1" x14ac:dyDescent="0.2">
      <c r="A217" s="919"/>
      <c r="B217" s="920"/>
      <c r="C217" s="920"/>
      <c r="D217" s="920"/>
      <c r="E217" s="921"/>
      <c r="F217" s="815" t="s">
        <v>512</v>
      </c>
      <c r="G217" s="816"/>
      <c r="H217" s="816"/>
      <c r="I217" s="915"/>
      <c r="J217" s="904"/>
      <c r="K217" s="905"/>
      <c r="L217" s="905"/>
      <c r="M217" s="905"/>
      <c r="N217" s="905"/>
      <c r="O217" s="905"/>
      <c r="P217" s="905"/>
      <c r="Q217" s="905"/>
      <c r="R217" s="905"/>
      <c r="S217" s="906"/>
      <c r="T217" s="901"/>
      <c r="U217" s="902"/>
      <c r="V217" s="325"/>
      <c r="W217" s="325"/>
      <c r="X217" s="325"/>
      <c r="Y217" s="434"/>
      <c r="Z217" s="327"/>
      <c r="AA217" s="327"/>
      <c r="AB217" s="327"/>
      <c r="AC217" s="327"/>
    </row>
    <row r="218" spans="1:29" ht="33" customHeight="1" x14ac:dyDescent="0.2">
      <c r="A218" s="922"/>
      <c r="B218" s="923"/>
      <c r="C218" s="923"/>
      <c r="D218" s="923"/>
      <c r="E218" s="924"/>
      <c r="F218" s="925"/>
      <c r="G218" s="926"/>
      <c r="H218" s="926"/>
      <c r="I218" s="927"/>
      <c r="J218" s="928"/>
      <c r="K218" s="929"/>
      <c r="L218" s="929"/>
      <c r="M218" s="929"/>
      <c r="N218" s="929"/>
      <c r="O218" s="929"/>
      <c r="P218" s="929"/>
      <c r="Q218" s="929"/>
      <c r="R218" s="929"/>
      <c r="S218" s="930"/>
      <c r="T218" s="907"/>
      <c r="U218" s="908"/>
      <c r="V218" s="330"/>
      <c r="W218" s="330"/>
      <c r="X218" s="330"/>
      <c r="Y218" s="435"/>
      <c r="Z218" s="330"/>
      <c r="AA218" s="331"/>
      <c r="AB218" s="331"/>
      <c r="AC218" s="331"/>
    </row>
    <row r="219" spans="1:29" ht="15.75" x14ac:dyDescent="0.2">
      <c r="A219" s="916"/>
      <c r="B219" s="917"/>
      <c r="C219" s="917"/>
      <c r="D219" s="917"/>
      <c r="E219" s="918"/>
      <c r="F219" s="931"/>
      <c r="G219" s="932"/>
      <c r="H219" s="932"/>
      <c r="I219" s="933"/>
      <c r="J219" s="934"/>
      <c r="K219" s="935"/>
      <c r="L219" s="935"/>
      <c r="M219" s="935"/>
      <c r="N219" s="935"/>
      <c r="O219" s="935"/>
      <c r="P219" s="935"/>
      <c r="Q219" s="935"/>
      <c r="R219" s="935"/>
      <c r="S219" s="936"/>
      <c r="T219" s="937"/>
      <c r="U219" s="938"/>
      <c r="V219" s="404"/>
      <c r="W219" s="404"/>
      <c r="X219" s="404"/>
      <c r="Y219" s="496"/>
      <c r="Z219" s="405"/>
      <c r="AA219" s="406"/>
      <c r="AB219" s="406"/>
      <c r="AC219" s="406"/>
    </row>
    <row r="220" spans="1:29" ht="15.75" x14ac:dyDescent="0.2">
      <c r="A220" s="919"/>
      <c r="B220" s="920"/>
      <c r="C220" s="920"/>
      <c r="D220" s="920"/>
      <c r="E220" s="921"/>
      <c r="F220" s="778" t="s">
        <v>513</v>
      </c>
      <c r="G220" s="779"/>
      <c r="H220" s="779"/>
      <c r="I220" s="942"/>
      <c r="J220" s="904"/>
      <c r="K220" s="905"/>
      <c r="L220" s="905"/>
      <c r="M220" s="905"/>
      <c r="N220" s="905"/>
      <c r="O220" s="905"/>
      <c r="P220" s="905"/>
      <c r="Q220" s="905"/>
      <c r="R220" s="905"/>
      <c r="S220" s="906"/>
      <c r="T220" s="901"/>
      <c r="U220" s="902"/>
      <c r="V220" s="407"/>
      <c r="W220" s="407"/>
      <c r="X220" s="407"/>
      <c r="Y220" s="497"/>
      <c r="Z220" s="408"/>
      <c r="AA220" s="471"/>
      <c r="AB220" s="471"/>
      <c r="AC220" s="471"/>
    </row>
    <row r="221" spans="1:29" ht="15.75" x14ac:dyDescent="0.2">
      <c r="A221" s="919"/>
      <c r="B221" s="920"/>
      <c r="C221" s="920"/>
      <c r="D221" s="920"/>
      <c r="E221" s="921"/>
      <c r="F221" s="1092" t="s">
        <v>514</v>
      </c>
      <c r="G221" s="1093"/>
      <c r="H221" s="1093"/>
      <c r="I221" s="1094"/>
      <c r="J221" s="904" t="s">
        <v>515</v>
      </c>
      <c r="K221" s="905"/>
      <c r="L221" s="905"/>
      <c r="M221" s="905"/>
      <c r="N221" s="905"/>
      <c r="O221" s="905"/>
      <c r="P221" s="905"/>
      <c r="Q221" s="905"/>
      <c r="R221" s="905"/>
      <c r="S221" s="906"/>
      <c r="T221" s="901"/>
      <c r="U221" s="902"/>
      <c r="V221" s="328"/>
      <c r="W221" s="328"/>
      <c r="X221" s="328"/>
      <c r="Y221" s="433"/>
      <c r="Z221" s="328"/>
      <c r="AA221" s="327"/>
      <c r="AB221" s="327"/>
      <c r="AC221" s="327"/>
    </row>
    <row r="222" spans="1:29" ht="15.75" x14ac:dyDescent="0.2">
      <c r="A222" s="919"/>
      <c r="B222" s="920"/>
      <c r="C222" s="920"/>
      <c r="D222" s="920"/>
      <c r="E222" s="921"/>
      <c r="F222" s="782" t="s">
        <v>516</v>
      </c>
      <c r="G222" s="783"/>
      <c r="H222" s="783"/>
      <c r="I222" s="903"/>
      <c r="J222" s="904"/>
      <c r="K222" s="905"/>
      <c r="L222" s="905"/>
      <c r="M222" s="905"/>
      <c r="N222" s="905"/>
      <c r="O222" s="905"/>
      <c r="P222" s="905"/>
      <c r="Q222" s="905"/>
      <c r="R222" s="905"/>
      <c r="S222" s="906"/>
      <c r="T222" s="901"/>
      <c r="U222" s="902"/>
      <c r="V222" s="328"/>
      <c r="W222" s="328"/>
      <c r="X222" s="328"/>
      <c r="Y222" s="433"/>
      <c r="Z222" s="328"/>
      <c r="AA222" s="327"/>
      <c r="AB222" s="327"/>
      <c r="AC222" s="327"/>
    </row>
    <row r="223" spans="1:29" ht="15.75" x14ac:dyDescent="0.2">
      <c r="A223" s="919"/>
      <c r="B223" s="920"/>
      <c r="C223" s="920"/>
      <c r="D223" s="920"/>
      <c r="E223" s="921"/>
      <c r="F223" s="782"/>
      <c r="G223" s="783"/>
      <c r="H223" s="783"/>
      <c r="I223" s="903"/>
      <c r="J223" s="904"/>
      <c r="K223" s="905"/>
      <c r="L223" s="905"/>
      <c r="M223" s="905"/>
      <c r="N223" s="905"/>
      <c r="O223" s="905"/>
      <c r="P223" s="905"/>
      <c r="Q223" s="905"/>
      <c r="R223" s="905"/>
      <c r="S223" s="906"/>
      <c r="T223" s="901">
        <v>1</v>
      </c>
      <c r="U223" s="902"/>
      <c r="V223" s="325"/>
      <c r="W223" s="325"/>
      <c r="X223" s="325"/>
      <c r="Y223" s="434"/>
      <c r="Z223" s="327"/>
      <c r="AA223" s="327"/>
      <c r="AB223" s="327"/>
      <c r="AC223" s="327"/>
    </row>
    <row r="224" spans="1:29" ht="90" customHeight="1" x14ac:dyDescent="0.2">
      <c r="A224" s="922"/>
      <c r="B224" s="923"/>
      <c r="C224" s="923"/>
      <c r="D224" s="923"/>
      <c r="E224" s="924"/>
      <c r="F224" s="925"/>
      <c r="G224" s="926"/>
      <c r="H224" s="926"/>
      <c r="I224" s="927"/>
      <c r="J224" s="939"/>
      <c r="K224" s="940"/>
      <c r="L224" s="940"/>
      <c r="M224" s="940"/>
      <c r="N224" s="940"/>
      <c r="O224" s="940"/>
      <c r="P224" s="940"/>
      <c r="Q224" s="940"/>
      <c r="R224" s="940"/>
      <c r="S224" s="941"/>
      <c r="T224" s="907"/>
      <c r="U224" s="908"/>
      <c r="V224" s="330"/>
      <c r="W224" s="330"/>
      <c r="X224" s="330"/>
      <c r="Y224" s="435"/>
      <c r="Z224" s="330"/>
      <c r="AA224" s="331"/>
      <c r="AB224" s="331"/>
      <c r="AC224" s="331"/>
    </row>
    <row r="225" spans="1:29" ht="15.75" x14ac:dyDescent="0.2">
      <c r="A225" s="916"/>
      <c r="B225" s="917"/>
      <c r="C225" s="917"/>
      <c r="D225" s="917"/>
      <c r="E225" s="918"/>
      <c r="F225" s="931"/>
      <c r="G225" s="932"/>
      <c r="H225" s="932"/>
      <c r="I225" s="933"/>
      <c r="J225" s="934"/>
      <c r="K225" s="935"/>
      <c r="L225" s="935"/>
      <c r="M225" s="935"/>
      <c r="N225" s="935"/>
      <c r="O225" s="935"/>
      <c r="P225" s="935"/>
      <c r="Q225" s="935"/>
      <c r="R225" s="935"/>
      <c r="S225" s="936"/>
      <c r="T225" s="937"/>
      <c r="U225" s="938"/>
      <c r="V225" s="372"/>
      <c r="W225" s="372"/>
      <c r="X225" s="372"/>
      <c r="Y225" s="493"/>
      <c r="Z225" s="372"/>
      <c r="AA225" s="471"/>
      <c r="AB225" s="471"/>
      <c r="AC225" s="471"/>
    </row>
    <row r="226" spans="1:29" ht="15.75" x14ac:dyDescent="0.2">
      <c r="A226" s="919"/>
      <c r="B226" s="920"/>
      <c r="C226" s="920"/>
      <c r="D226" s="920"/>
      <c r="E226" s="921"/>
      <c r="F226" s="778" t="s">
        <v>517</v>
      </c>
      <c r="G226" s="779"/>
      <c r="H226" s="779"/>
      <c r="I226" s="942"/>
      <c r="J226" s="904"/>
      <c r="K226" s="905"/>
      <c r="L226" s="905"/>
      <c r="M226" s="905"/>
      <c r="N226" s="905"/>
      <c r="O226" s="905"/>
      <c r="P226" s="905"/>
      <c r="Q226" s="905"/>
      <c r="R226" s="905"/>
      <c r="S226" s="906"/>
      <c r="T226" s="901"/>
      <c r="U226" s="902"/>
      <c r="V226" s="372"/>
      <c r="W226" s="372"/>
      <c r="X226" s="372"/>
      <c r="Y226" s="493"/>
      <c r="Z226" s="372"/>
      <c r="AA226" s="471"/>
      <c r="AB226" s="471"/>
      <c r="AC226" s="471"/>
    </row>
    <row r="227" spans="1:29" ht="15.75" x14ac:dyDescent="0.2">
      <c r="A227" s="919"/>
      <c r="B227" s="920"/>
      <c r="C227" s="920"/>
      <c r="D227" s="920"/>
      <c r="E227" s="921"/>
      <c r="F227" s="1092" t="s">
        <v>524</v>
      </c>
      <c r="G227" s="1093"/>
      <c r="H227" s="1093"/>
      <c r="I227" s="1094"/>
      <c r="J227" s="904" t="s">
        <v>518</v>
      </c>
      <c r="K227" s="905"/>
      <c r="L227" s="905"/>
      <c r="M227" s="905"/>
      <c r="N227" s="905"/>
      <c r="O227" s="905"/>
      <c r="P227" s="905"/>
      <c r="Q227" s="905"/>
      <c r="R227" s="905"/>
      <c r="S227" s="906"/>
      <c r="T227" s="901">
        <v>1</v>
      </c>
      <c r="U227" s="902"/>
      <c r="V227" s="372"/>
      <c r="W227" s="372"/>
      <c r="X227" s="372"/>
      <c r="Y227" s="493"/>
      <c r="Z227" s="372"/>
      <c r="AA227" s="471"/>
      <c r="AB227" s="471"/>
      <c r="AC227" s="471"/>
    </row>
    <row r="228" spans="1:29" ht="90" customHeight="1" x14ac:dyDescent="0.2">
      <c r="A228" s="919"/>
      <c r="B228" s="920"/>
      <c r="C228" s="920"/>
      <c r="D228" s="920"/>
      <c r="E228" s="921"/>
      <c r="F228" s="782" t="s">
        <v>440</v>
      </c>
      <c r="G228" s="783"/>
      <c r="H228" s="783"/>
      <c r="I228" s="903"/>
      <c r="J228" s="904"/>
      <c r="K228" s="905"/>
      <c r="L228" s="905"/>
      <c r="M228" s="905"/>
      <c r="N228" s="905"/>
      <c r="O228" s="905"/>
      <c r="P228" s="905"/>
      <c r="Q228" s="905"/>
      <c r="R228" s="905"/>
      <c r="S228" s="906"/>
      <c r="T228" s="901"/>
      <c r="U228" s="902"/>
      <c r="V228" s="372"/>
      <c r="W228" s="372"/>
      <c r="X228" s="372"/>
      <c r="Y228" s="493"/>
      <c r="Z228" s="372"/>
      <c r="AA228" s="471"/>
      <c r="AB228" s="471"/>
      <c r="AC228" s="471"/>
    </row>
    <row r="229" spans="1:29" ht="15.75" x14ac:dyDescent="0.2">
      <c r="A229" s="922"/>
      <c r="B229" s="923"/>
      <c r="C229" s="923"/>
      <c r="D229" s="923"/>
      <c r="E229" s="924"/>
      <c r="F229" s="925"/>
      <c r="G229" s="926"/>
      <c r="H229" s="926"/>
      <c r="I229" s="927"/>
      <c r="J229" s="928"/>
      <c r="K229" s="929"/>
      <c r="L229" s="929"/>
      <c r="M229" s="929"/>
      <c r="N229" s="929"/>
      <c r="O229" s="929"/>
      <c r="P229" s="929"/>
      <c r="Q229" s="929"/>
      <c r="R229" s="929"/>
      <c r="S229" s="930"/>
      <c r="T229" s="907"/>
      <c r="U229" s="908"/>
      <c r="V229" s="372"/>
      <c r="W229" s="372"/>
      <c r="X229" s="372"/>
      <c r="Y229" s="493"/>
      <c r="Z229" s="372"/>
      <c r="AA229" s="471"/>
      <c r="AB229" s="471"/>
      <c r="AC229" s="471"/>
    </row>
    <row r="230" spans="1:29" ht="15.75" x14ac:dyDescent="0.2">
      <c r="A230" s="1095"/>
      <c r="B230" s="1095"/>
      <c r="C230" s="1095"/>
      <c r="D230" s="1095"/>
      <c r="E230" s="1095"/>
      <c r="F230" s="931"/>
      <c r="G230" s="932"/>
      <c r="H230" s="932"/>
      <c r="I230" s="933"/>
      <c r="J230" s="934"/>
      <c r="K230" s="935"/>
      <c r="L230" s="935"/>
      <c r="M230" s="935"/>
      <c r="N230" s="935"/>
      <c r="O230" s="935"/>
      <c r="P230" s="935"/>
      <c r="Q230" s="935"/>
      <c r="R230" s="935"/>
      <c r="S230" s="936"/>
      <c r="T230" s="937"/>
      <c r="U230" s="938"/>
      <c r="V230" s="404"/>
      <c r="W230" s="404"/>
      <c r="X230" s="404"/>
      <c r="Y230" s="496"/>
      <c r="Z230" s="405"/>
      <c r="AA230" s="406"/>
      <c r="AB230" s="406"/>
      <c r="AC230" s="406"/>
    </row>
    <row r="231" spans="1:29" ht="15.75" x14ac:dyDescent="0.2">
      <c r="A231" s="774"/>
      <c r="B231" s="774"/>
      <c r="C231" s="774"/>
      <c r="D231" s="774"/>
      <c r="E231" s="774"/>
      <c r="F231" s="778" t="s">
        <v>517</v>
      </c>
      <c r="G231" s="779"/>
      <c r="H231" s="779"/>
      <c r="I231" s="942"/>
      <c r="J231" s="904"/>
      <c r="K231" s="905"/>
      <c r="L231" s="905"/>
      <c r="M231" s="905"/>
      <c r="N231" s="905"/>
      <c r="O231" s="905"/>
      <c r="P231" s="905"/>
      <c r="Q231" s="905"/>
      <c r="R231" s="905"/>
      <c r="S231" s="906"/>
      <c r="T231" s="901"/>
      <c r="U231" s="902"/>
      <c r="V231" s="407"/>
      <c r="W231" s="407"/>
      <c r="X231" s="407"/>
      <c r="Y231" s="497"/>
      <c r="Z231" s="408"/>
      <c r="AA231" s="471"/>
      <c r="AB231" s="471"/>
      <c r="AC231" s="471"/>
    </row>
    <row r="232" spans="1:29" ht="15.75" x14ac:dyDescent="0.2">
      <c r="A232" s="774"/>
      <c r="B232" s="774"/>
      <c r="C232" s="774"/>
      <c r="D232" s="774"/>
      <c r="E232" s="774"/>
      <c r="F232" s="782"/>
      <c r="G232" s="783"/>
      <c r="H232" s="783"/>
      <c r="I232" s="903"/>
      <c r="J232" s="904" t="s">
        <v>522</v>
      </c>
      <c r="K232" s="905"/>
      <c r="L232" s="905"/>
      <c r="M232" s="905"/>
      <c r="N232" s="905"/>
      <c r="O232" s="905"/>
      <c r="P232" s="905"/>
      <c r="Q232" s="905"/>
      <c r="R232" s="905"/>
      <c r="S232" s="906"/>
      <c r="T232" s="901"/>
      <c r="U232" s="902"/>
      <c r="V232" s="328"/>
      <c r="W232" s="328"/>
      <c r="X232" s="328"/>
      <c r="Y232" s="433"/>
      <c r="Z232" s="328"/>
      <c r="AA232" s="327"/>
      <c r="AB232" s="327"/>
      <c r="AC232" s="327"/>
    </row>
    <row r="233" spans="1:29" ht="15.75" x14ac:dyDescent="0.2">
      <c r="A233" s="774"/>
      <c r="B233" s="774"/>
      <c r="C233" s="774"/>
      <c r="D233" s="774"/>
      <c r="E233" s="774"/>
      <c r="F233" s="1092" t="s">
        <v>519</v>
      </c>
      <c r="G233" s="1093"/>
      <c r="H233" s="1093"/>
      <c r="I233" s="1094"/>
      <c r="J233" s="912"/>
      <c r="K233" s="913"/>
      <c r="L233" s="913"/>
      <c r="M233" s="913"/>
      <c r="N233" s="913"/>
      <c r="O233" s="913"/>
      <c r="P233" s="913"/>
      <c r="Q233" s="913"/>
      <c r="R233" s="913"/>
      <c r="S233" s="914"/>
      <c r="T233" s="901"/>
      <c r="U233" s="902"/>
      <c r="V233" s="328"/>
      <c r="W233" s="328"/>
      <c r="X233" s="328"/>
      <c r="Y233" s="433"/>
      <c r="Z233" s="328"/>
      <c r="AA233" s="327"/>
      <c r="AB233" s="327"/>
      <c r="AC233" s="327"/>
    </row>
    <row r="234" spans="1:29" ht="15.75" x14ac:dyDescent="0.2">
      <c r="A234" s="774"/>
      <c r="B234" s="774"/>
      <c r="C234" s="774"/>
      <c r="D234" s="774"/>
      <c r="E234" s="774"/>
      <c r="F234" s="782" t="s">
        <v>440</v>
      </c>
      <c r="G234" s="783"/>
      <c r="H234" s="783"/>
      <c r="I234" s="903"/>
      <c r="J234" s="904"/>
      <c r="K234" s="905"/>
      <c r="L234" s="905"/>
      <c r="M234" s="905"/>
      <c r="N234" s="905"/>
      <c r="O234" s="905"/>
      <c r="P234" s="905"/>
      <c r="Q234" s="905"/>
      <c r="R234" s="905"/>
      <c r="S234" s="906"/>
      <c r="T234" s="901">
        <v>1</v>
      </c>
      <c r="U234" s="902"/>
      <c r="V234" s="325"/>
      <c r="W234" s="325"/>
      <c r="X234" s="325"/>
      <c r="Y234" s="434"/>
      <c r="Z234" s="327"/>
      <c r="AA234" s="327"/>
      <c r="AB234" s="327"/>
      <c r="AC234" s="327"/>
    </row>
    <row r="235" spans="1:29" ht="127.5" customHeight="1" x14ac:dyDescent="0.2">
      <c r="A235" s="805"/>
      <c r="B235" s="805"/>
      <c r="C235" s="805"/>
      <c r="D235" s="805"/>
      <c r="E235" s="805"/>
      <c r="F235" s="925"/>
      <c r="G235" s="926"/>
      <c r="H235" s="926"/>
      <c r="I235" s="927"/>
      <c r="J235" s="928"/>
      <c r="K235" s="929"/>
      <c r="L235" s="929"/>
      <c r="M235" s="929"/>
      <c r="N235" s="929"/>
      <c r="O235" s="929"/>
      <c r="P235" s="929"/>
      <c r="Q235" s="929"/>
      <c r="R235" s="929"/>
      <c r="S235" s="930"/>
      <c r="T235" s="907"/>
      <c r="U235" s="908"/>
      <c r="V235" s="330"/>
      <c r="W235" s="330"/>
      <c r="X235" s="330"/>
      <c r="Y235" s="435"/>
      <c r="Z235" s="330"/>
      <c r="AA235" s="331"/>
      <c r="AB235" s="331"/>
      <c r="AC235" s="331"/>
    </row>
    <row r="236" spans="1:29" ht="15.75" x14ac:dyDescent="0.2">
      <c r="A236" s="774"/>
      <c r="B236" s="774"/>
      <c r="C236" s="774"/>
      <c r="D236" s="774"/>
      <c r="E236" s="774"/>
      <c r="F236" s="931"/>
      <c r="G236" s="932"/>
      <c r="H236" s="932"/>
      <c r="I236" s="933"/>
      <c r="J236" s="934"/>
      <c r="K236" s="935"/>
      <c r="L236" s="935"/>
      <c r="M236" s="935"/>
      <c r="N236" s="935"/>
      <c r="O236" s="935"/>
      <c r="P236" s="935"/>
      <c r="Q236" s="935"/>
      <c r="R236" s="935"/>
      <c r="S236" s="936"/>
      <c r="T236" s="937"/>
      <c r="U236" s="938"/>
      <c r="V236" s="404"/>
      <c r="W236" s="404"/>
      <c r="X236" s="404"/>
      <c r="Y236" s="496"/>
      <c r="Z236" s="405"/>
      <c r="AA236" s="406"/>
      <c r="AB236" s="406"/>
      <c r="AC236" s="406"/>
    </row>
    <row r="237" spans="1:29" ht="15.75" x14ac:dyDescent="0.2">
      <c r="A237" s="774"/>
      <c r="B237" s="774"/>
      <c r="C237" s="774"/>
      <c r="D237" s="774"/>
      <c r="E237" s="774"/>
      <c r="F237" s="778" t="s">
        <v>520</v>
      </c>
      <c r="G237" s="779"/>
      <c r="H237" s="779"/>
      <c r="I237" s="942"/>
      <c r="J237" s="904"/>
      <c r="K237" s="905"/>
      <c r="L237" s="905"/>
      <c r="M237" s="905"/>
      <c r="N237" s="905"/>
      <c r="O237" s="905"/>
      <c r="P237" s="905"/>
      <c r="Q237" s="905"/>
      <c r="R237" s="905"/>
      <c r="S237" s="906"/>
      <c r="T237" s="901"/>
      <c r="U237" s="902"/>
      <c r="V237" s="407"/>
      <c r="W237" s="407"/>
      <c r="X237" s="407"/>
      <c r="Y237" s="497"/>
      <c r="Z237" s="408"/>
      <c r="AA237" s="471"/>
      <c r="AB237" s="471"/>
      <c r="AC237" s="471"/>
    </row>
    <row r="238" spans="1:29" ht="40.5" customHeight="1" x14ac:dyDescent="0.2">
      <c r="A238" s="774"/>
      <c r="B238" s="774"/>
      <c r="C238" s="774"/>
      <c r="D238" s="774"/>
      <c r="E238" s="774"/>
      <c r="F238" s="1092" t="s">
        <v>521</v>
      </c>
      <c r="G238" s="1093"/>
      <c r="H238" s="1093"/>
      <c r="I238" s="1094"/>
      <c r="J238" s="904" t="s">
        <v>523</v>
      </c>
      <c r="K238" s="905"/>
      <c r="L238" s="905"/>
      <c r="M238" s="905"/>
      <c r="N238" s="905"/>
      <c r="O238" s="905"/>
      <c r="P238" s="905"/>
      <c r="Q238" s="905"/>
      <c r="R238" s="905"/>
      <c r="S238" s="906"/>
      <c r="T238" s="901"/>
      <c r="U238" s="902"/>
      <c r="V238" s="328"/>
      <c r="W238" s="328"/>
      <c r="X238" s="328"/>
      <c r="Y238" s="433"/>
      <c r="Z238" s="328"/>
      <c r="AA238" s="327"/>
      <c r="AB238" s="327"/>
      <c r="AC238" s="327"/>
    </row>
    <row r="239" spans="1:29" ht="15.75" x14ac:dyDescent="0.2">
      <c r="A239" s="774"/>
      <c r="B239" s="774"/>
      <c r="C239" s="774"/>
      <c r="D239" s="774"/>
      <c r="E239" s="774"/>
      <c r="F239" s="782" t="s">
        <v>440</v>
      </c>
      <c r="G239" s="783"/>
      <c r="H239" s="783"/>
      <c r="I239" s="903"/>
      <c r="J239" s="912"/>
      <c r="K239" s="913"/>
      <c r="L239" s="913"/>
      <c r="M239" s="913"/>
      <c r="N239" s="913"/>
      <c r="O239" s="913"/>
      <c r="P239" s="913"/>
      <c r="Q239" s="913"/>
      <c r="R239" s="913"/>
      <c r="S239" s="914"/>
      <c r="T239" s="901">
        <v>1</v>
      </c>
      <c r="U239" s="902"/>
      <c r="V239" s="328"/>
      <c r="W239" s="328"/>
      <c r="X239" s="328"/>
      <c r="Y239" s="433"/>
      <c r="Z239" s="328"/>
      <c r="AA239" s="327"/>
      <c r="AB239" s="327"/>
      <c r="AC239" s="327"/>
    </row>
    <row r="240" spans="1:29" ht="15.75" x14ac:dyDescent="0.2">
      <c r="A240" s="774"/>
      <c r="B240" s="774"/>
      <c r="C240" s="774"/>
      <c r="D240" s="774"/>
      <c r="E240" s="774"/>
      <c r="F240" s="782"/>
      <c r="G240" s="783"/>
      <c r="H240" s="783"/>
      <c r="I240" s="903"/>
      <c r="J240" s="904"/>
      <c r="K240" s="905"/>
      <c r="L240" s="905"/>
      <c r="M240" s="905"/>
      <c r="N240" s="905"/>
      <c r="O240" s="905"/>
      <c r="P240" s="905"/>
      <c r="Q240" s="905"/>
      <c r="R240" s="905"/>
      <c r="S240" s="906"/>
      <c r="T240" s="901"/>
      <c r="U240" s="902"/>
      <c r="V240" s="325"/>
      <c r="W240" s="325"/>
      <c r="X240" s="325"/>
      <c r="Y240" s="434"/>
      <c r="Z240" s="327"/>
      <c r="AA240" s="327"/>
      <c r="AB240" s="327"/>
      <c r="AC240" s="327"/>
    </row>
    <row r="241" spans="1:29" ht="87" customHeight="1" x14ac:dyDescent="0.2">
      <c r="A241" s="805"/>
      <c r="B241" s="805"/>
      <c r="C241" s="805"/>
      <c r="D241" s="805"/>
      <c r="E241" s="805"/>
      <c r="F241" s="925"/>
      <c r="G241" s="926"/>
      <c r="H241" s="926"/>
      <c r="I241" s="927"/>
      <c r="J241" s="928"/>
      <c r="K241" s="929"/>
      <c r="L241" s="929"/>
      <c r="M241" s="929"/>
      <c r="N241" s="929"/>
      <c r="O241" s="929"/>
      <c r="P241" s="929"/>
      <c r="Q241" s="929"/>
      <c r="R241" s="929"/>
      <c r="S241" s="930"/>
      <c r="T241" s="907"/>
      <c r="U241" s="908"/>
      <c r="V241" s="330"/>
      <c r="W241" s="330"/>
      <c r="X241" s="330"/>
      <c r="Y241" s="435"/>
      <c r="Z241" s="330"/>
      <c r="AA241" s="331"/>
      <c r="AB241" s="331"/>
      <c r="AC241" s="331"/>
    </row>
    <row r="242" spans="1:29" ht="14.25" x14ac:dyDescent="0.2">
      <c r="A242" s="141"/>
      <c r="B242" s="141"/>
      <c r="C242" s="141"/>
      <c r="D242" s="141"/>
      <c r="E242" s="141"/>
      <c r="F242" s="165"/>
      <c r="G242" s="166"/>
      <c r="H242" s="166"/>
      <c r="I242" s="166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498"/>
      <c r="Z242" s="141"/>
      <c r="AA242" s="141"/>
      <c r="AB242" s="36"/>
      <c r="AC242" s="36"/>
    </row>
    <row r="243" spans="1:29" ht="14.25" x14ac:dyDescent="0.2">
      <c r="A243" s="141"/>
      <c r="B243" s="141"/>
      <c r="C243" s="141"/>
      <c r="D243" s="141"/>
      <c r="E243" s="141"/>
      <c r="F243" s="165"/>
      <c r="G243" s="166"/>
      <c r="H243" s="166"/>
      <c r="I243" s="166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498"/>
      <c r="Z243" s="141"/>
      <c r="AA243" s="141"/>
      <c r="AB243" s="36"/>
      <c r="AC243" s="36"/>
    </row>
    <row r="244" spans="1:29" ht="14.25" x14ac:dyDescent="0.2">
      <c r="A244" s="141"/>
      <c r="B244" s="141"/>
      <c r="C244" s="141"/>
      <c r="D244" s="141"/>
      <c r="E244" s="141"/>
      <c r="F244" s="165"/>
      <c r="G244" s="166"/>
      <c r="H244" s="166"/>
      <c r="I244" s="166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498"/>
      <c r="Z244" s="141"/>
      <c r="AA244" s="141"/>
      <c r="AB244" s="36"/>
      <c r="AC244" s="36"/>
    </row>
    <row r="245" spans="1:29" ht="14.25" x14ac:dyDescent="0.2">
      <c r="A245" s="141"/>
      <c r="B245" s="141"/>
      <c r="C245" s="141"/>
      <c r="D245" s="141"/>
      <c r="E245" s="141"/>
      <c r="F245" s="165"/>
      <c r="G245" s="166"/>
      <c r="H245" s="166"/>
      <c r="I245" s="166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498"/>
      <c r="Z245" s="141"/>
      <c r="AA245" s="141"/>
      <c r="AB245" s="36"/>
      <c r="AC245" s="36"/>
    </row>
    <row r="246" spans="1:29" ht="14.25" x14ac:dyDescent="0.2">
      <c r="A246" s="141"/>
      <c r="B246" s="141"/>
      <c r="C246" s="141"/>
      <c r="D246" s="141"/>
      <c r="E246" s="141"/>
      <c r="F246" s="165"/>
      <c r="G246" s="166"/>
      <c r="H246" s="166"/>
      <c r="I246" s="166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498"/>
      <c r="Z246" s="141"/>
      <c r="AA246" s="141"/>
      <c r="AB246" s="36"/>
      <c r="AC246" s="36"/>
    </row>
    <row r="247" spans="1:29" ht="14.25" x14ac:dyDescent="0.2">
      <c r="A247" s="141"/>
      <c r="B247" s="141"/>
      <c r="C247" s="141"/>
      <c r="D247" s="141"/>
      <c r="E247" s="141"/>
      <c r="F247" s="165"/>
      <c r="G247" s="166"/>
      <c r="H247" s="166"/>
      <c r="I247" s="166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498"/>
      <c r="Z247" s="141"/>
      <c r="AA247" s="141"/>
      <c r="AB247" s="36"/>
      <c r="AC247" s="36"/>
    </row>
    <row r="248" spans="1:29" ht="14.25" x14ac:dyDescent="0.2">
      <c r="A248" s="141"/>
      <c r="B248" s="141"/>
      <c r="C248" s="141"/>
      <c r="D248" s="141"/>
      <c r="E248" s="141"/>
      <c r="F248" s="165"/>
      <c r="G248" s="166"/>
      <c r="H248" s="166"/>
      <c r="I248" s="166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498"/>
      <c r="Z248" s="141"/>
      <c r="AA248" s="141"/>
      <c r="AB248" s="36"/>
      <c r="AC248" s="36"/>
    </row>
    <row r="249" spans="1:29" ht="14.25" x14ac:dyDescent="0.2">
      <c r="A249" s="141"/>
      <c r="B249" s="141"/>
      <c r="C249" s="141"/>
      <c r="D249" s="141"/>
      <c r="E249" s="141"/>
      <c r="F249" s="165"/>
      <c r="G249" s="166"/>
      <c r="H249" s="166"/>
      <c r="I249" s="166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498"/>
      <c r="Z249" s="141"/>
      <c r="AA249" s="141"/>
      <c r="AB249" s="36"/>
      <c r="AC249" s="36"/>
    </row>
    <row r="250" spans="1:29" ht="14.25" x14ac:dyDescent="0.2">
      <c r="A250" s="141"/>
      <c r="B250" s="141"/>
      <c r="C250" s="141"/>
      <c r="D250" s="141"/>
      <c r="E250" s="141"/>
      <c r="F250" s="165"/>
      <c r="G250" s="166"/>
      <c r="H250" s="166"/>
      <c r="I250" s="166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498"/>
      <c r="Z250" s="141"/>
      <c r="AA250" s="141"/>
      <c r="AB250" s="36"/>
      <c r="AC250" s="36"/>
    </row>
    <row r="251" spans="1:29" ht="14.25" x14ac:dyDescent="0.2">
      <c r="A251" s="141"/>
      <c r="B251" s="141"/>
      <c r="C251" s="141"/>
      <c r="D251" s="141"/>
      <c r="E251" s="141"/>
      <c r="F251" s="165"/>
      <c r="G251" s="166"/>
      <c r="H251" s="166"/>
      <c r="I251" s="166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498"/>
      <c r="Z251" s="141"/>
      <c r="AA251" s="141"/>
      <c r="AB251" s="36"/>
      <c r="AC251" s="36"/>
    </row>
    <row r="252" spans="1:29" ht="14.25" x14ac:dyDescent="0.2">
      <c r="A252" s="141"/>
      <c r="B252" s="141"/>
      <c r="C252" s="141"/>
      <c r="D252" s="141"/>
      <c r="E252" s="141"/>
      <c r="F252" s="165"/>
      <c r="G252" s="166"/>
      <c r="H252" s="166"/>
      <c r="I252" s="166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498"/>
      <c r="Z252" s="141"/>
      <c r="AA252" s="141"/>
      <c r="AB252" s="36"/>
      <c r="AC252" s="36"/>
    </row>
    <row r="253" spans="1:29" ht="14.25" x14ac:dyDescent="0.2">
      <c r="A253" s="141"/>
      <c r="B253" s="141"/>
      <c r="C253" s="141"/>
      <c r="D253" s="141"/>
      <c r="E253" s="141"/>
      <c r="F253" s="165"/>
      <c r="G253" s="166"/>
      <c r="H253" s="166"/>
      <c r="I253" s="166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498"/>
      <c r="Z253" s="141"/>
      <c r="AA253" s="141"/>
      <c r="AB253" s="36"/>
      <c r="AC253" s="36"/>
    </row>
    <row r="254" spans="1:29" ht="14.25" x14ac:dyDescent="0.2">
      <c r="A254" s="141"/>
      <c r="B254" s="141"/>
      <c r="C254" s="141"/>
      <c r="D254" s="141"/>
      <c r="E254" s="141"/>
      <c r="F254" s="165"/>
      <c r="G254" s="166"/>
      <c r="H254" s="166"/>
      <c r="I254" s="166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498"/>
      <c r="Z254" s="141"/>
      <c r="AA254" s="141"/>
      <c r="AB254" s="36"/>
      <c r="AC254" s="36"/>
    </row>
    <row r="255" spans="1:29" ht="14.25" x14ac:dyDescent="0.2">
      <c r="A255" s="141"/>
      <c r="B255" s="141"/>
      <c r="C255" s="141"/>
      <c r="D255" s="141"/>
      <c r="E255" s="141"/>
      <c r="F255" s="165"/>
      <c r="G255" s="166"/>
      <c r="H255" s="166"/>
      <c r="I255" s="166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498"/>
      <c r="Z255" s="141"/>
      <c r="AA255" s="141"/>
      <c r="AB255" s="36"/>
      <c r="AC255" s="36"/>
    </row>
    <row r="256" spans="1:29" ht="14.25" x14ac:dyDescent="0.2">
      <c r="A256" s="141"/>
      <c r="B256" s="141"/>
      <c r="C256" s="141"/>
      <c r="D256" s="141"/>
      <c r="E256" s="141"/>
      <c r="F256" s="165"/>
      <c r="G256" s="166"/>
      <c r="H256" s="166"/>
      <c r="I256" s="166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498"/>
      <c r="Z256" s="141"/>
      <c r="AA256" s="141"/>
      <c r="AB256" s="36"/>
      <c r="AC256" s="36"/>
    </row>
    <row r="257" spans="1:29" ht="14.25" x14ac:dyDescent="0.2">
      <c r="A257" s="141"/>
      <c r="B257" s="141"/>
      <c r="C257" s="141"/>
      <c r="D257" s="141"/>
      <c r="E257" s="141"/>
      <c r="F257" s="165"/>
      <c r="G257" s="166"/>
      <c r="H257" s="166"/>
      <c r="I257" s="166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498"/>
      <c r="Z257" s="141"/>
      <c r="AA257" s="141"/>
      <c r="AB257" s="36"/>
      <c r="AC257" s="36"/>
    </row>
    <row r="258" spans="1:29" ht="14.25" x14ac:dyDescent="0.2">
      <c r="A258" s="141"/>
      <c r="B258" s="141"/>
      <c r="C258" s="141"/>
      <c r="D258" s="141"/>
      <c r="E258" s="141"/>
      <c r="F258" s="165"/>
      <c r="G258" s="166"/>
      <c r="H258" s="166"/>
      <c r="I258" s="166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498"/>
      <c r="Z258" s="141"/>
      <c r="AA258" s="141"/>
      <c r="AB258" s="36"/>
      <c r="AC258" s="36"/>
    </row>
    <row r="259" spans="1:29" ht="14.25" x14ac:dyDescent="0.2">
      <c r="A259" s="141"/>
      <c r="B259" s="141"/>
      <c r="C259" s="141"/>
      <c r="D259" s="141"/>
      <c r="E259" s="141"/>
      <c r="F259" s="165"/>
      <c r="G259" s="166"/>
      <c r="H259" s="166"/>
      <c r="I259" s="166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498"/>
      <c r="Z259" s="141"/>
      <c r="AA259" s="141"/>
      <c r="AB259" s="36"/>
      <c r="AC259" s="36"/>
    </row>
    <row r="260" spans="1:29" ht="14.25" x14ac:dyDescent="0.2">
      <c r="A260" s="141"/>
      <c r="B260" s="141"/>
      <c r="C260" s="141"/>
      <c r="D260" s="141"/>
      <c r="E260" s="141"/>
      <c r="F260" s="165"/>
      <c r="G260" s="166"/>
      <c r="H260" s="166"/>
      <c r="I260" s="166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498"/>
      <c r="Z260" s="141"/>
      <c r="AA260" s="141"/>
      <c r="AB260" s="36"/>
      <c r="AC260" s="36"/>
    </row>
    <row r="261" spans="1:29" ht="14.25" x14ac:dyDescent="0.2">
      <c r="A261" s="141"/>
      <c r="B261" s="141"/>
      <c r="C261" s="141"/>
      <c r="D261" s="141"/>
      <c r="E261" s="141"/>
      <c r="F261" s="165"/>
      <c r="G261" s="166"/>
      <c r="H261" s="166"/>
      <c r="I261" s="166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498"/>
      <c r="Z261" s="141"/>
      <c r="AA261" s="141"/>
      <c r="AB261" s="36"/>
      <c r="AC261" s="36"/>
    </row>
    <row r="262" spans="1:29" ht="14.25" x14ac:dyDescent="0.2">
      <c r="A262" s="141"/>
      <c r="B262" s="141"/>
      <c r="C262" s="141"/>
      <c r="D262" s="141"/>
      <c r="E262" s="141"/>
      <c r="F262" s="165"/>
      <c r="G262" s="166"/>
      <c r="H262" s="166"/>
      <c r="I262" s="166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498"/>
      <c r="Z262" s="141"/>
      <c r="AA262" s="141"/>
      <c r="AB262" s="36"/>
      <c r="AC262" s="36"/>
    </row>
    <row r="263" spans="1:29" ht="14.25" x14ac:dyDescent="0.2">
      <c r="A263" s="141"/>
      <c r="B263" s="141"/>
      <c r="C263" s="141"/>
      <c r="D263" s="141"/>
      <c r="E263" s="141"/>
      <c r="F263" s="165"/>
      <c r="G263" s="166"/>
      <c r="H263" s="166"/>
      <c r="I263" s="166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498"/>
      <c r="Z263" s="141"/>
      <c r="AA263" s="141"/>
      <c r="AB263" s="36"/>
      <c r="AC263" s="36"/>
    </row>
    <row r="264" spans="1:29" ht="14.25" x14ac:dyDescent="0.2">
      <c r="A264" s="141"/>
      <c r="B264" s="141"/>
      <c r="C264" s="141"/>
      <c r="D264" s="141"/>
      <c r="E264" s="141"/>
      <c r="F264" s="165"/>
      <c r="G264" s="166"/>
      <c r="H264" s="166"/>
      <c r="I264" s="166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498"/>
      <c r="Z264" s="141"/>
      <c r="AA264" s="141"/>
      <c r="AB264" s="36"/>
      <c r="AC264" s="36"/>
    </row>
    <row r="265" spans="1:29" ht="14.25" x14ac:dyDescent="0.2">
      <c r="A265" s="141"/>
      <c r="B265" s="141"/>
      <c r="C265" s="141"/>
      <c r="D265" s="141"/>
      <c r="E265" s="141"/>
      <c r="F265" s="165"/>
      <c r="G265" s="166"/>
      <c r="H265" s="166"/>
      <c r="I265" s="16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498"/>
      <c r="Z265" s="141"/>
      <c r="AA265" s="141"/>
      <c r="AB265" s="36"/>
      <c r="AC265" s="36"/>
    </row>
    <row r="266" spans="1:29" ht="14.25" x14ac:dyDescent="0.2">
      <c r="A266" s="141"/>
      <c r="B266" s="141"/>
      <c r="C266" s="141"/>
      <c r="D266" s="141"/>
      <c r="E266" s="141"/>
      <c r="F266" s="165"/>
      <c r="G266" s="166"/>
      <c r="H266" s="166"/>
      <c r="I266" s="16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498"/>
      <c r="Z266" s="141"/>
      <c r="AA266" s="141"/>
      <c r="AB266" s="36"/>
      <c r="AC266" s="36"/>
    </row>
    <row r="267" spans="1:29" ht="14.25" x14ac:dyDescent="0.2">
      <c r="A267" s="141"/>
      <c r="B267" s="141"/>
      <c r="C267" s="141"/>
      <c r="D267" s="141"/>
      <c r="E267" s="141"/>
      <c r="F267" s="165"/>
      <c r="G267" s="166"/>
      <c r="H267" s="166"/>
      <c r="I267" s="166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498"/>
      <c r="Z267" s="141"/>
      <c r="AA267" s="141"/>
      <c r="AB267" s="36"/>
      <c r="AC267" s="36"/>
    </row>
    <row r="268" spans="1:29" ht="14.25" x14ac:dyDescent="0.2">
      <c r="A268" s="141"/>
      <c r="B268" s="141"/>
      <c r="C268" s="141"/>
      <c r="D268" s="141"/>
      <c r="E268" s="141"/>
      <c r="F268" s="165"/>
      <c r="G268" s="166"/>
      <c r="H268" s="166"/>
      <c r="I268" s="166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498"/>
      <c r="Z268" s="141"/>
      <c r="AA268" s="141"/>
      <c r="AB268" s="36"/>
      <c r="AC268" s="36"/>
    </row>
    <row r="269" spans="1:29" ht="14.25" x14ac:dyDescent="0.2">
      <c r="A269" s="141"/>
      <c r="B269" s="141"/>
      <c r="C269" s="141"/>
      <c r="D269" s="141"/>
      <c r="E269" s="141"/>
      <c r="F269" s="165"/>
      <c r="G269" s="166"/>
      <c r="H269" s="166"/>
      <c r="I269" s="166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498"/>
      <c r="Z269" s="141"/>
      <c r="AA269" s="141"/>
      <c r="AB269" s="36"/>
      <c r="AC269" s="36"/>
    </row>
    <row r="270" spans="1:29" ht="14.25" x14ac:dyDescent="0.2">
      <c r="A270" s="141"/>
      <c r="B270" s="141"/>
      <c r="C270" s="141"/>
      <c r="D270" s="141"/>
      <c r="E270" s="141"/>
      <c r="F270" s="165"/>
      <c r="G270" s="166"/>
      <c r="H270" s="166"/>
      <c r="I270" s="166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498"/>
      <c r="Z270" s="141"/>
      <c r="AA270" s="141"/>
      <c r="AB270" s="36"/>
      <c r="AC270" s="36"/>
    </row>
    <row r="271" spans="1:29" ht="14.25" x14ac:dyDescent="0.2">
      <c r="A271" s="141"/>
      <c r="B271" s="141"/>
      <c r="C271" s="141"/>
      <c r="D271" s="141"/>
      <c r="E271" s="141"/>
      <c r="F271" s="165"/>
      <c r="G271" s="166"/>
      <c r="H271" s="166"/>
      <c r="I271" s="166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498"/>
      <c r="Z271" s="141"/>
      <c r="AA271" s="141"/>
      <c r="AB271" s="36"/>
      <c r="AC271" s="36"/>
    </row>
    <row r="272" spans="1:29" ht="14.25" x14ac:dyDescent="0.2">
      <c r="A272" s="141"/>
      <c r="B272" s="141"/>
      <c r="C272" s="141"/>
      <c r="D272" s="141"/>
      <c r="E272" s="141"/>
      <c r="F272" s="165"/>
      <c r="G272" s="166"/>
      <c r="H272" s="166"/>
      <c r="I272" s="166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498"/>
      <c r="Z272" s="141"/>
      <c r="AA272" s="141"/>
      <c r="AB272" s="36"/>
      <c r="AC272" s="36"/>
    </row>
    <row r="273" spans="1:29" ht="14.25" x14ac:dyDescent="0.2">
      <c r="A273" s="141"/>
      <c r="B273" s="141"/>
      <c r="C273" s="141"/>
      <c r="D273" s="141"/>
      <c r="E273" s="141"/>
      <c r="F273" s="165"/>
      <c r="G273" s="166"/>
      <c r="H273" s="166"/>
      <c r="I273" s="166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498"/>
      <c r="Z273" s="141"/>
      <c r="AA273" s="141"/>
      <c r="AB273" s="36"/>
      <c r="AC273" s="36"/>
    </row>
    <row r="274" spans="1:29" ht="14.25" x14ac:dyDescent="0.2">
      <c r="A274" s="141"/>
      <c r="B274" s="141"/>
      <c r="C274" s="141"/>
      <c r="D274" s="141"/>
      <c r="E274" s="141"/>
      <c r="F274" s="165"/>
      <c r="G274" s="166"/>
      <c r="H274" s="166"/>
      <c r="I274" s="166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498"/>
      <c r="Z274" s="141"/>
      <c r="AA274" s="141"/>
      <c r="AB274" s="36"/>
      <c r="AC274" s="36"/>
    </row>
    <row r="275" spans="1:29" ht="14.25" x14ac:dyDescent="0.2">
      <c r="A275" s="141"/>
      <c r="B275" s="141"/>
      <c r="C275" s="141"/>
      <c r="D275" s="141"/>
      <c r="E275" s="141"/>
      <c r="F275" s="165"/>
      <c r="G275" s="166"/>
      <c r="H275" s="166"/>
      <c r="I275" s="166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498"/>
      <c r="Z275" s="141"/>
      <c r="AA275" s="141"/>
      <c r="AB275" s="36"/>
      <c r="AC275" s="36"/>
    </row>
    <row r="276" spans="1:29" ht="14.25" x14ac:dyDescent="0.2">
      <c r="A276" s="141"/>
      <c r="B276" s="141"/>
      <c r="C276" s="141"/>
      <c r="D276" s="141"/>
      <c r="E276" s="141"/>
      <c r="F276" s="165"/>
      <c r="G276" s="166"/>
      <c r="H276" s="166"/>
      <c r="I276" s="166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498"/>
      <c r="Z276" s="141"/>
      <c r="AA276" s="141"/>
      <c r="AB276" s="36"/>
      <c r="AC276" s="36"/>
    </row>
    <row r="277" spans="1:29" ht="14.25" x14ac:dyDescent="0.2">
      <c r="A277" s="141"/>
      <c r="B277" s="141"/>
      <c r="C277" s="141"/>
      <c r="D277" s="141"/>
      <c r="E277" s="141"/>
      <c r="F277" s="165"/>
      <c r="G277" s="166"/>
      <c r="H277" s="166"/>
      <c r="I277" s="166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498"/>
      <c r="Z277" s="141"/>
      <c r="AA277" s="141"/>
      <c r="AB277" s="36"/>
      <c r="AC277" s="36"/>
    </row>
    <row r="278" spans="1:29" ht="14.25" x14ac:dyDescent="0.2">
      <c r="A278" s="141"/>
      <c r="B278" s="141"/>
      <c r="C278" s="141"/>
      <c r="D278" s="141"/>
      <c r="E278" s="141"/>
      <c r="F278" s="165"/>
      <c r="G278" s="166"/>
      <c r="H278" s="166"/>
      <c r="I278" s="166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498"/>
      <c r="Z278" s="141"/>
      <c r="AA278" s="141"/>
      <c r="AB278" s="36"/>
      <c r="AC278" s="36"/>
    </row>
    <row r="279" spans="1:29" ht="14.25" x14ac:dyDescent="0.2">
      <c r="A279" s="141"/>
      <c r="B279" s="141"/>
      <c r="C279" s="141"/>
      <c r="D279" s="141"/>
      <c r="E279" s="141"/>
      <c r="F279" s="165"/>
      <c r="G279" s="166"/>
      <c r="H279" s="166"/>
      <c r="I279" s="166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498"/>
      <c r="Z279" s="141"/>
      <c r="AA279" s="141"/>
      <c r="AB279" s="36"/>
      <c r="AC279" s="36"/>
    </row>
    <row r="280" spans="1:29" ht="14.25" x14ac:dyDescent="0.2">
      <c r="A280" s="141"/>
      <c r="B280" s="141"/>
      <c r="C280" s="141"/>
      <c r="D280" s="141"/>
      <c r="E280" s="141"/>
      <c r="F280" s="165"/>
      <c r="G280" s="166"/>
      <c r="H280" s="166"/>
      <c r="I280" s="166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498"/>
      <c r="Z280" s="141"/>
      <c r="AA280" s="141"/>
      <c r="AB280" s="36"/>
      <c r="AC280" s="36"/>
    </row>
    <row r="281" spans="1:29" ht="14.25" x14ac:dyDescent="0.2">
      <c r="A281" s="141"/>
      <c r="B281" s="141"/>
      <c r="C281" s="141"/>
      <c r="D281" s="141"/>
      <c r="E281" s="141"/>
      <c r="F281" s="165"/>
      <c r="G281" s="166"/>
      <c r="H281" s="166"/>
      <c r="I281" s="166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498"/>
      <c r="Z281" s="141"/>
      <c r="AA281" s="141"/>
      <c r="AB281" s="36"/>
      <c r="AC281" s="36"/>
    </row>
    <row r="282" spans="1:29" ht="14.25" x14ac:dyDescent="0.2">
      <c r="A282" s="141"/>
      <c r="B282" s="141"/>
      <c r="C282" s="141"/>
      <c r="D282" s="141"/>
      <c r="E282" s="141"/>
      <c r="F282" s="165"/>
      <c r="G282" s="166"/>
      <c r="H282" s="166"/>
      <c r="I282" s="166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498"/>
      <c r="Z282" s="141"/>
      <c r="AA282" s="141"/>
      <c r="AB282" s="36"/>
      <c r="AC282" s="36"/>
    </row>
    <row r="283" spans="1:29" ht="14.25" x14ac:dyDescent="0.2">
      <c r="A283" s="141"/>
      <c r="B283" s="141"/>
      <c r="C283" s="141"/>
      <c r="D283" s="141"/>
      <c r="E283" s="141"/>
      <c r="F283" s="165"/>
      <c r="G283" s="166"/>
      <c r="H283" s="166"/>
      <c r="I283" s="166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498"/>
      <c r="Z283" s="141"/>
      <c r="AA283" s="141"/>
      <c r="AB283" s="36"/>
      <c r="AC283" s="36"/>
    </row>
    <row r="284" spans="1:29" ht="14.25" x14ac:dyDescent="0.2">
      <c r="A284" s="141"/>
      <c r="B284" s="141"/>
      <c r="C284" s="141"/>
      <c r="D284" s="141"/>
      <c r="E284" s="141"/>
      <c r="F284" s="165"/>
      <c r="G284" s="166"/>
      <c r="H284" s="166"/>
      <c r="I284" s="16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498"/>
      <c r="Z284" s="141"/>
      <c r="AA284" s="141"/>
      <c r="AB284" s="36"/>
      <c r="AC284" s="36"/>
    </row>
    <row r="285" spans="1:29" ht="14.25" x14ac:dyDescent="0.2">
      <c r="A285" s="141"/>
      <c r="B285" s="141"/>
      <c r="C285" s="141"/>
      <c r="D285" s="141"/>
      <c r="E285" s="141"/>
      <c r="F285" s="165"/>
      <c r="G285" s="166"/>
      <c r="H285" s="166"/>
      <c r="I285" s="16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498"/>
      <c r="Z285" s="141"/>
      <c r="AA285" s="141"/>
      <c r="AB285" s="36"/>
      <c r="AC285" s="36"/>
    </row>
    <row r="286" spans="1:29" ht="14.25" x14ac:dyDescent="0.2">
      <c r="A286" s="141"/>
      <c r="B286" s="141"/>
      <c r="C286" s="141"/>
      <c r="D286" s="141"/>
      <c r="E286" s="141"/>
      <c r="F286" s="165"/>
      <c r="G286" s="166"/>
      <c r="H286" s="166"/>
      <c r="I286" s="16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498"/>
      <c r="Z286" s="141"/>
      <c r="AA286" s="141"/>
      <c r="AB286" s="36"/>
      <c r="AC286" s="36"/>
    </row>
    <row r="287" spans="1:29" ht="14.25" x14ac:dyDescent="0.2">
      <c r="A287" s="141"/>
      <c r="B287" s="141"/>
      <c r="C287" s="141"/>
      <c r="D287" s="141"/>
      <c r="E287" s="141"/>
      <c r="F287" s="165"/>
      <c r="G287" s="166"/>
      <c r="H287" s="166"/>
      <c r="I287" s="166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498"/>
      <c r="Z287" s="141"/>
      <c r="AA287" s="141"/>
      <c r="AB287" s="36"/>
      <c r="AC287" s="36"/>
    </row>
    <row r="288" spans="1:29" ht="14.25" x14ac:dyDescent="0.2">
      <c r="A288" s="141"/>
      <c r="B288" s="141"/>
      <c r="C288" s="141"/>
      <c r="D288" s="141"/>
      <c r="E288" s="141"/>
      <c r="F288" s="165"/>
      <c r="G288" s="166"/>
      <c r="H288" s="166"/>
      <c r="I288" s="166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498"/>
      <c r="Z288" s="141"/>
      <c r="AA288" s="141"/>
      <c r="AB288" s="36"/>
      <c r="AC288" s="36"/>
    </row>
    <row r="289" spans="1:29" ht="14.25" x14ac:dyDescent="0.2">
      <c r="A289" s="141"/>
      <c r="B289" s="141"/>
      <c r="C289" s="141"/>
      <c r="D289" s="141"/>
      <c r="E289" s="141"/>
      <c r="F289" s="165"/>
      <c r="G289" s="166"/>
      <c r="H289" s="166"/>
      <c r="I289" s="166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498"/>
      <c r="Z289" s="141"/>
      <c r="AA289" s="141"/>
      <c r="AB289" s="36"/>
      <c r="AC289" s="36"/>
    </row>
    <row r="290" spans="1:29" ht="14.25" x14ac:dyDescent="0.2">
      <c r="A290" s="141"/>
      <c r="B290" s="141"/>
      <c r="C290" s="141"/>
      <c r="D290" s="141"/>
      <c r="E290" s="141"/>
      <c r="F290" s="165"/>
      <c r="G290" s="166"/>
      <c r="H290" s="166"/>
      <c r="I290" s="166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498"/>
      <c r="Z290" s="141"/>
      <c r="AA290" s="141"/>
      <c r="AB290" s="36"/>
      <c r="AC290" s="36"/>
    </row>
    <row r="291" spans="1:29" ht="14.25" x14ac:dyDescent="0.2">
      <c r="A291" s="141"/>
      <c r="B291" s="141"/>
      <c r="C291" s="141"/>
      <c r="D291" s="141"/>
      <c r="E291" s="141"/>
      <c r="F291" s="165"/>
      <c r="G291" s="166"/>
      <c r="H291" s="166"/>
      <c r="I291" s="166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498"/>
      <c r="Z291" s="141"/>
      <c r="AA291" s="141"/>
      <c r="AB291" s="36"/>
      <c r="AC291" s="36"/>
    </row>
    <row r="292" spans="1:29" ht="14.25" x14ac:dyDescent="0.2">
      <c r="A292" s="141"/>
      <c r="B292" s="141"/>
      <c r="C292" s="141"/>
      <c r="D292" s="141"/>
      <c r="E292" s="141"/>
      <c r="F292" s="165"/>
      <c r="G292" s="166"/>
      <c r="H292" s="166"/>
      <c r="I292" s="166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498"/>
      <c r="Z292" s="141"/>
      <c r="AA292" s="141"/>
      <c r="AB292" s="36"/>
      <c r="AC292" s="36"/>
    </row>
    <row r="293" spans="1:29" ht="14.25" x14ac:dyDescent="0.2">
      <c r="A293" s="141"/>
      <c r="B293" s="141"/>
      <c r="C293" s="141"/>
      <c r="D293" s="141"/>
      <c r="E293" s="141"/>
      <c r="F293" s="165"/>
      <c r="G293" s="166"/>
      <c r="H293" s="166"/>
      <c r="I293" s="166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498"/>
      <c r="Z293" s="141"/>
      <c r="AA293" s="141"/>
      <c r="AB293" s="36"/>
      <c r="AC293" s="36"/>
    </row>
    <row r="294" spans="1:29" ht="14.25" x14ac:dyDescent="0.2">
      <c r="A294" s="141"/>
      <c r="B294" s="141"/>
      <c r="C294" s="141"/>
      <c r="D294" s="141"/>
      <c r="E294" s="141"/>
      <c r="F294" s="165"/>
      <c r="G294" s="166"/>
      <c r="H294" s="166"/>
      <c r="I294" s="166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498"/>
      <c r="Z294" s="141"/>
      <c r="AA294" s="141"/>
      <c r="AB294" s="36"/>
      <c r="AC294" s="36"/>
    </row>
    <row r="295" spans="1:29" ht="14.25" x14ac:dyDescent="0.2">
      <c r="A295" s="141"/>
      <c r="B295" s="141"/>
      <c r="C295" s="141"/>
      <c r="D295" s="141"/>
      <c r="E295" s="141"/>
      <c r="F295" s="165"/>
      <c r="G295" s="166"/>
      <c r="H295" s="166"/>
      <c r="I295" s="166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498"/>
      <c r="Z295" s="141"/>
      <c r="AA295" s="141"/>
      <c r="AB295" s="36"/>
      <c r="AC295" s="36"/>
    </row>
    <row r="296" spans="1:29" ht="14.25" x14ac:dyDescent="0.2">
      <c r="A296" s="141"/>
      <c r="B296" s="141"/>
      <c r="C296" s="141"/>
      <c r="D296" s="141"/>
      <c r="E296" s="141"/>
      <c r="F296" s="165"/>
      <c r="G296" s="166"/>
      <c r="H296" s="166"/>
      <c r="I296" s="166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498"/>
      <c r="Z296" s="141"/>
      <c r="AA296" s="141"/>
      <c r="AB296" s="36"/>
      <c r="AC296" s="36"/>
    </row>
    <row r="297" spans="1:29" ht="14.25" x14ac:dyDescent="0.2">
      <c r="A297" s="141"/>
      <c r="B297" s="141"/>
      <c r="C297" s="141"/>
      <c r="D297" s="141"/>
      <c r="E297" s="141"/>
      <c r="F297" s="165"/>
      <c r="G297" s="166"/>
      <c r="H297" s="166"/>
      <c r="I297" s="166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498"/>
      <c r="Z297" s="141"/>
      <c r="AA297" s="141"/>
      <c r="AB297" s="36"/>
      <c r="AC297" s="36"/>
    </row>
    <row r="298" spans="1:29" ht="14.25" x14ac:dyDescent="0.2">
      <c r="A298" s="141"/>
      <c r="B298" s="141"/>
      <c r="C298" s="141"/>
      <c r="D298" s="141"/>
      <c r="E298" s="141"/>
      <c r="F298" s="165"/>
      <c r="G298" s="166"/>
      <c r="H298" s="166"/>
      <c r="I298" s="166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498"/>
      <c r="Z298" s="141"/>
      <c r="AA298" s="141"/>
      <c r="AB298" s="36"/>
      <c r="AC298" s="36"/>
    </row>
    <row r="299" spans="1:29" ht="14.25" x14ac:dyDescent="0.2">
      <c r="A299" s="141"/>
      <c r="B299" s="141"/>
      <c r="C299" s="141"/>
      <c r="D299" s="141"/>
      <c r="E299" s="141"/>
      <c r="F299" s="165"/>
      <c r="G299" s="166"/>
      <c r="H299" s="166"/>
      <c r="I299" s="166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498"/>
      <c r="Z299" s="141"/>
      <c r="AA299" s="141"/>
      <c r="AB299" s="36"/>
      <c r="AC299" s="36"/>
    </row>
    <row r="300" spans="1:29" ht="14.25" x14ac:dyDescent="0.2">
      <c r="A300" s="141"/>
      <c r="B300" s="141"/>
      <c r="C300" s="141"/>
      <c r="D300" s="141"/>
      <c r="E300" s="141"/>
      <c r="F300" s="165"/>
      <c r="G300" s="166"/>
      <c r="H300" s="166"/>
      <c r="I300" s="166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498"/>
      <c r="Z300" s="141"/>
      <c r="AA300" s="141"/>
      <c r="AB300" s="36"/>
      <c r="AC300" s="36"/>
    </row>
    <row r="301" spans="1:29" ht="14.25" x14ac:dyDescent="0.2">
      <c r="A301" s="141"/>
      <c r="B301" s="141"/>
      <c r="C301" s="141"/>
      <c r="D301" s="141"/>
      <c r="E301" s="141"/>
      <c r="F301" s="165"/>
      <c r="G301" s="166"/>
      <c r="H301" s="166"/>
      <c r="I301" s="166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498"/>
      <c r="Z301" s="141"/>
      <c r="AA301" s="141"/>
      <c r="AB301" s="36"/>
      <c r="AC301" s="36"/>
    </row>
    <row r="302" spans="1:29" ht="14.25" x14ac:dyDescent="0.2">
      <c r="A302" s="141"/>
      <c r="B302" s="141"/>
      <c r="C302" s="141"/>
      <c r="D302" s="141"/>
      <c r="E302" s="141"/>
      <c r="F302" s="165"/>
      <c r="G302" s="166"/>
      <c r="H302" s="166"/>
      <c r="I302" s="166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498"/>
      <c r="Z302" s="141"/>
      <c r="AA302" s="141"/>
      <c r="AB302" s="36"/>
      <c r="AC302" s="36"/>
    </row>
    <row r="303" spans="1:29" ht="14.25" x14ac:dyDescent="0.2">
      <c r="A303" s="141"/>
      <c r="B303" s="141"/>
      <c r="C303" s="141"/>
      <c r="D303" s="141"/>
      <c r="E303" s="141"/>
      <c r="F303" s="165"/>
      <c r="G303" s="166"/>
      <c r="H303" s="166"/>
      <c r="I303" s="166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498"/>
      <c r="Z303" s="141"/>
      <c r="AA303" s="141"/>
      <c r="AB303" s="36"/>
      <c r="AC303" s="36"/>
    </row>
    <row r="304" spans="1:29" ht="14.25" x14ac:dyDescent="0.2">
      <c r="A304" s="141"/>
      <c r="B304" s="141"/>
      <c r="C304" s="141"/>
      <c r="D304" s="141"/>
      <c r="E304" s="141"/>
      <c r="F304" s="165"/>
      <c r="G304" s="166"/>
      <c r="H304" s="166"/>
      <c r="I304" s="166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498"/>
      <c r="Z304" s="141"/>
      <c r="AA304" s="141"/>
      <c r="AB304" s="36"/>
      <c r="AC304" s="36"/>
    </row>
    <row r="305" spans="1:29" ht="14.25" x14ac:dyDescent="0.2">
      <c r="A305" s="141"/>
      <c r="B305" s="141"/>
      <c r="C305" s="141"/>
      <c r="D305" s="141"/>
      <c r="E305" s="141"/>
      <c r="F305" s="165"/>
      <c r="G305" s="166"/>
      <c r="H305" s="166"/>
      <c r="I305" s="166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498"/>
      <c r="Z305" s="141"/>
      <c r="AA305" s="141"/>
      <c r="AB305" s="36"/>
      <c r="AC305" s="36"/>
    </row>
    <row r="306" spans="1:29" ht="14.25" x14ac:dyDescent="0.2">
      <c r="A306" s="141"/>
      <c r="B306" s="141"/>
      <c r="C306" s="141"/>
      <c r="D306" s="141"/>
      <c r="E306" s="141"/>
      <c r="F306" s="165"/>
      <c r="G306" s="166"/>
      <c r="H306" s="166"/>
      <c r="I306" s="166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498"/>
      <c r="Z306" s="141"/>
      <c r="AA306" s="141"/>
      <c r="AB306" s="36"/>
      <c r="AC306" s="36"/>
    </row>
    <row r="307" spans="1:29" ht="14.25" x14ac:dyDescent="0.2">
      <c r="A307" s="141"/>
      <c r="B307" s="141"/>
      <c r="C307" s="141"/>
      <c r="D307" s="141"/>
      <c r="E307" s="141"/>
      <c r="F307" s="165"/>
      <c r="G307" s="166"/>
      <c r="H307" s="166"/>
      <c r="I307" s="166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498"/>
      <c r="Z307" s="141"/>
      <c r="AA307" s="141"/>
      <c r="AB307" s="36"/>
      <c r="AC307" s="36"/>
    </row>
    <row r="308" spans="1:29" ht="14.25" x14ac:dyDescent="0.2">
      <c r="A308" s="141"/>
      <c r="B308" s="141"/>
      <c r="C308" s="141"/>
      <c r="D308" s="141"/>
      <c r="E308" s="141"/>
      <c r="F308" s="165"/>
      <c r="G308" s="166"/>
      <c r="H308" s="166"/>
      <c r="I308" s="166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498"/>
      <c r="Z308" s="141"/>
      <c r="AA308" s="141"/>
      <c r="AB308" s="36"/>
      <c r="AC308" s="36"/>
    </row>
    <row r="309" spans="1:29" ht="14.25" x14ac:dyDescent="0.2">
      <c r="A309" s="141"/>
      <c r="B309" s="141"/>
      <c r="C309" s="141"/>
      <c r="D309" s="141"/>
      <c r="E309" s="141"/>
      <c r="F309" s="165"/>
      <c r="G309" s="166"/>
      <c r="H309" s="166"/>
      <c r="I309" s="166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498"/>
      <c r="Z309" s="141"/>
      <c r="AA309" s="141"/>
      <c r="AB309" s="36"/>
      <c r="AC309" s="36"/>
    </row>
    <row r="310" spans="1:29" ht="14.25" x14ac:dyDescent="0.2">
      <c r="A310" s="141"/>
      <c r="B310" s="141"/>
      <c r="C310" s="141"/>
      <c r="D310" s="141"/>
      <c r="E310" s="141"/>
      <c r="F310" s="165"/>
      <c r="G310" s="166"/>
      <c r="H310" s="166"/>
      <c r="I310" s="166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498"/>
      <c r="Z310" s="141"/>
      <c r="AA310" s="141"/>
      <c r="AB310" s="36"/>
      <c r="AC310" s="36"/>
    </row>
    <row r="311" spans="1:29" ht="14.25" x14ac:dyDescent="0.2">
      <c r="A311" s="141"/>
      <c r="B311" s="141"/>
      <c r="C311" s="141"/>
      <c r="D311" s="141"/>
      <c r="E311" s="141"/>
      <c r="F311" s="165"/>
      <c r="G311" s="166"/>
      <c r="H311" s="166"/>
      <c r="I311" s="166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498"/>
      <c r="Z311" s="141"/>
      <c r="AA311" s="141"/>
      <c r="AB311" s="36"/>
      <c r="AC311" s="36"/>
    </row>
    <row r="312" spans="1:29" ht="14.25" x14ac:dyDescent="0.2">
      <c r="A312" s="141"/>
      <c r="B312" s="141"/>
      <c r="C312" s="141"/>
      <c r="D312" s="141"/>
      <c r="E312" s="141"/>
      <c r="F312" s="165"/>
      <c r="G312" s="166"/>
      <c r="H312" s="166"/>
      <c r="I312" s="166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498"/>
      <c r="Z312" s="141"/>
      <c r="AA312" s="141"/>
      <c r="AB312" s="36"/>
      <c r="AC312" s="36"/>
    </row>
    <row r="313" spans="1:29" ht="14.25" x14ac:dyDescent="0.2">
      <c r="A313" s="141"/>
      <c r="B313" s="141"/>
      <c r="C313" s="141"/>
      <c r="D313" s="141"/>
      <c r="E313" s="141"/>
      <c r="F313" s="165"/>
      <c r="G313" s="166"/>
      <c r="H313" s="166"/>
      <c r="I313" s="166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498"/>
      <c r="Z313" s="141"/>
      <c r="AA313" s="141"/>
      <c r="AB313" s="36"/>
      <c r="AC313" s="36"/>
    </row>
    <row r="314" spans="1:29" ht="14.25" x14ac:dyDescent="0.2">
      <c r="A314" s="141"/>
      <c r="B314" s="141"/>
      <c r="C314" s="141"/>
      <c r="D314" s="141"/>
      <c r="E314" s="141"/>
      <c r="F314" s="165"/>
      <c r="G314" s="166"/>
      <c r="H314" s="166"/>
      <c r="I314" s="166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498"/>
      <c r="Z314" s="141"/>
      <c r="AA314" s="141"/>
      <c r="AB314" s="36"/>
      <c r="AC314" s="36"/>
    </row>
    <row r="315" spans="1:29" ht="14.25" x14ac:dyDescent="0.2">
      <c r="A315" s="141"/>
      <c r="B315" s="141"/>
      <c r="C315" s="141"/>
      <c r="D315" s="141"/>
      <c r="E315" s="141"/>
      <c r="F315" s="165"/>
      <c r="G315" s="166"/>
      <c r="H315" s="166"/>
      <c r="I315" s="166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498"/>
      <c r="Z315" s="141"/>
      <c r="AA315" s="141"/>
      <c r="AB315" s="36"/>
      <c r="AC315" s="36"/>
    </row>
    <row r="316" spans="1:29" ht="14.25" x14ac:dyDescent="0.2">
      <c r="A316" s="141"/>
      <c r="B316" s="141"/>
      <c r="C316" s="141"/>
      <c r="D316" s="141"/>
      <c r="E316" s="141"/>
      <c r="F316" s="165"/>
      <c r="G316" s="166"/>
      <c r="H316" s="166"/>
      <c r="I316" s="166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498"/>
      <c r="Z316" s="141"/>
      <c r="AA316" s="141"/>
      <c r="AB316" s="36"/>
      <c r="AC316" s="36"/>
    </row>
    <row r="317" spans="1:29" ht="14.25" x14ac:dyDescent="0.2">
      <c r="A317" s="141"/>
      <c r="B317" s="141"/>
      <c r="C317" s="141"/>
      <c r="D317" s="141"/>
      <c r="E317" s="141"/>
      <c r="F317" s="165"/>
      <c r="G317" s="166"/>
      <c r="H317" s="166"/>
      <c r="I317" s="166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498"/>
      <c r="Z317" s="141"/>
      <c r="AA317" s="141"/>
      <c r="AB317" s="36"/>
      <c r="AC317" s="36"/>
    </row>
    <row r="318" spans="1:29" ht="14.25" x14ac:dyDescent="0.2">
      <c r="A318" s="141"/>
      <c r="B318" s="141"/>
      <c r="C318" s="141"/>
      <c r="D318" s="141"/>
      <c r="E318" s="141"/>
      <c r="F318" s="165"/>
      <c r="G318" s="166"/>
      <c r="H318" s="166"/>
      <c r="I318" s="166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498"/>
      <c r="Z318" s="141"/>
      <c r="AA318" s="141"/>
      <c r="AB318" s="36"/>
      <c r="AC318" s="36"/>
    </row>
    <row r="319" spans="1:29" ht="14.25" x14ac:dyDescent="0.2">
      <c r="A319" s="141"/>
      <c r="B319" s="141"/>
      <c r="C319" s="141"/>
      <c r="D319" s="141"/>
      <c r="E319" s="141"/>
      <c r="F319" s="165"/>
      <c r="G319" s="166"/>
      <c r="H319" s="166"/>
      <c r="I319" s="166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498"/>
      <c r="Z319" s="141"/>
      <c r="AA319" s="141"/>
      <c r="AB319" s="36"/>
      <c r="AC319" s="36"/>
    </row>
    <row r="320" spans="1:29" ht="14.25" x14ac:dyDescent="0.2">
      <c r="A320" s="141"/>
      <c r="B320" s="141"/>
      <c r="C320" s="141"/>
      <c r="D320" s="141"/>
      <c r="E320" s="141"/>
      <c r="F320" s="165"/>
      <c r="G320" s="166"/>
      <c r="H320" s="166"/>
      <c r="I320" s="166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498"/>
      <c r="Z320" s="141"/>
      <c r="AA320" s="141"/>
      <c r="AB320" s="36"/>
      <c r="AC320" s="36"/>
    </row>
    <row r="321" spans="1:29" ht="14.25" x14ac:dyDescent="0.2">
      <c r="A321" s="141"/>
      <c r="B321" s="141"/>
      <c r="C321" s="141"/>
      <c r="D321" s="141"/>
      <c r="E321" s="141"/>
      <c r="F321" s="165"/>
      <c r="G321" s="166"/>
      <c r="H321" s="166"/>
      <c r="I321" s="166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498"/>
      <c r="Z321" s="141"/>
      <c r="AA321" s="141"/>
      <c r="AB321" s="36"/>
      <c r="AC321" s="36"/>
    </row>
    <row r="322" spans="1:29" ht="14.25" x14ac:dyDescent="0.2">
      <c r="A322" s="141"/>
      <c r="B322" s="141"/>
      <c r="C322" s="141"/>
      <c r="D322" s="141"/>
      <c r="E322" s="141"/>
      <c r="F322" s="165"/>
      <c r="G322" s="166"/>
      <c r="H322" s="166"/>
      <c r="I322" s="166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498"/>
      <c r="Z322" s="141"/>
      <c r="AA322" s="141"/>
      <c r="AB322" s="36"/>
      <c r="AC322" s="36"/>
    </row>
    <row r="323" spans="1:29" ht="14.25" x14ac:dyDescent="0.2">
      <c r="A323" s="141"/>
      <c r="B323" s="141"/>
      <c r="C323" s="141"/>
      <c r="D323" s="141"/>
      <c r="E323" s="141"/>
      <c r="F323" s="165"/>
      <c r="G323" s="166"/>
      <c r="H323" s="166"/>
      <c r="I323" s="166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498"/>
      <c r="Z323" s="141"/>
      <c r="AA323" s="141"/>
      <c r="AB323" s="36"/>
      <c r="AC323" s="36"/>
    </row>
    <row r="324" spans="1:29" ht="14.25" x14ac:dyDescent="0.2">
      <c r="A324" s="141"/>
      <c r="B324" s="141"/>
      <c r="C324" s="141"/>
      <c r="D324" s="141"/>
      <c r="E324" s="141"/>
      <c r="F324" s="165"/>
      <c r="G324" s="166"/>
      <c r="H324" s="166"/>
      <c r="I324" s="166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498"/>
      <c r="Z324" s="141"/>
      <c r="AA324" s="141"/>
      <c r="AB324" s="36"/>
      <c r="AC324" s="36"/>
    </row>
    <row r="325" spans="1:29" ht="14.25" x14ac:dyDescent="0.2">
      <c r="A325" s="141"/>
      <c r="B325" s="141"/>
      <c r="C325" s="141"/>
      <c r="D325" s="141"/>
      <c r="E325" s="141"/>
      <c r="F325" s="165"/>
      <c r="G325" s="166"/>
      <c r="H325" s="166"/>
      <c r="I325" s="166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498"/>
      <c r="Z325" s="141"/>
      <c r="AA325" s="141"/>
      <c r="AB325" s="36"/>
      <c r="AC325" s="36"/>
    </row>
    <row r="326" spans="1:29" ht="14.25" x14ac:dyDescent="0.2">
      <c r="A326" s="141"/>
      <c r="B326" s="141"/>
      <c r="C326" s="141"/>
      <c r="D326" s="141"/>
      <c r="E326" s="141"/>
      <c r="F326" s="165"/>
      <c r="G326" s="166"/>
      <c r="H326" s="166"/>
      <c r="I326" s="166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498"/>
      <c r="Z326" s="141"/>
      <c r="AA326" s="141"/>
      <c r="AB326" s="36"/>
      <c r="AC326" s="36"/>
    </row>
    <row r="327" spans="1:29" ht="14.25" x14ac:dyDescent="0.2">
      <c r="A327" s="141"/>
      <c r="B327" s="141"/>
      <c r="C327" s="141"/>
      <c r="D327" s="141"/>
      <c r="E327" s="141"/>
      <c r="F327" s="165"/>
      <c r="G327" s="166"/>
      <c r="H327" s="166"/>
      <c r="I327" s="166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498"/>
      <c r="Z327" s="141"/>
      <c r="AA327" s="141"/>
      <c r="AB327" s="36"/>
      <c r="AC327" s="36"/>
    </row>
    <row r="328" spans="1:29" ht="14.25" x14ac:dyDescent="0.2">
      <c r="A328" s="141"/>
      <c r="B328" s="141"/>
      <c r="C328" s="141"/>
      <c r="D328" s="141"/>
      <c r="E328" s="141"/>
      <c r="F328" s="165"/>
      <c r="G328" s="166"/>
      <c r="H328" s="166"/>
      <c r="I328" s="166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498"/>
      <c r="Z328" s="141"/>
      <c r="AA328" s="141"/>
      <c r="AB328" s="36"/>
      <c r="AC328" s="36"/>
    </row>
    <row r="329" spans="1:29" ht="14.25" x14ac:dyDescent="0.2">
      <c r="A329" s="141"/>
      <c r="B329" s="141"/>
      <c r="C329" s="141"/>
      <c r="D329" s="141"/>
      <c r="E329" s="141"/>
      <c r="F329" s="165"/>
      <c r="G329" s="166"/>
      <c r="H329" s="166"/>
      <c r="I329" s="166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498"/>
      <c r="Z329" s="141"/>
      <c r="AA329" s="141"/>
      <c r="AB329" s="36"/>
      <c r="AC329" s="36"/>
    </row>
    <row r="330" spans="1:29" ht="14.25" x14ac:dyDescent="0.2">
      <c r="A330" s="141"/>
      <c r="B330" s="141"/>
      <c r="C330" s="141"/>
      <c r="D330" s="141"/>
      <c r="E330" s="141"/>
      <c r="F330" s="165"/>
      <c r="G330" s="166"/>
      <c r="H330" s="166"/>
      <c r="I330" s="166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498"/>
      <c r="Z330" s="141"/>
      <c r="AA330" s="141"/>
      <c r="AB330" s="36"/>
      <c r="AC330" s="36"/>
    </row>
    <row r="331" spans="1:29" ht="14.25" x14ac:dyDescent="0.2">
      <c r="A331" s="141"/>
      <c r="B331" s="141"/>
      <c r="C331" s="141"/>
      <c r="D331" s="141"/>
      <c r="E331" s="141"/>
      <c r="F331" s="165"/>
      <c r="G331" s="166"/>
      <c r="H331" s="166"/>
      <c r="I331" s="166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498"/>
      <c r="Z331" s="141"/>
      <c r="AA331" s="141"/>
      <c r="AB331" s="36"/>
      <c r="AC331" s="36"/>
    </row>
    <row r="332" spans="1:29" ht="14.25" x14ac:dyDescent="0.2">
      <c r="A332" s="141"/>
      <c r="B332" s="141"/>
      <c r="C332" s="141"/>
      <c r="D332" s="141"/>
      <c r="E332" s="141"/>
      <c r="F332" s="165"/>
      <c r="G332" s="166"/>
      <c r="H332" s="166"/>
      <c r="I332" s="166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498"/>
      <c r="Z332" s="141"/>
      <c r="AA332" s="141"/>
      <c r="AB332" s="36"/>
      <c r="AC332" s="36"/>
    </row>
    <row r="333" spans="1:29" ht="14.25" x14ac:dyDescent="0.2">
      <c r="A333" s="141"/>
      <c r="B333" s="141"/>
      <c r="C333" s="141"/>
      <c r="D333" s="141"/>
      <c r="E333" s="141"/>
      <c r="F333" s="165"/>
      <c r="G333" s="166"/>
      <c r="H333" s="166"/>
      <c r="I333" s="166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498"/>
      <c r="Z333" s="141"/>
      <c r="AA333" s="141"/>
      <c r="AB333" s="36"/>
      <c r="AC333" s="36"/>
    </row>
    <row r="334" spans="1:29" ht="14.25" x14ac:dyDescent="0.2">
      <c r="A334" s="141"/>
      <c r="B334" s="141"/>
      <c r="C334" s="141"/>
      <c r="D334" s="141"/>
      <c r="E334" s="141"/>
      <c r="F334" s="165"/>
      <c r="G334" s="166"/>
      <c r="H334" s="166"/>
      <c r="I334" s="166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498"/>
      <c r="Z334" s="141"/>
      <c r="AA334" s="141"/>
      <c r="AB334" s="36"/>
      <c r="AC334" s="36"/>
    </row>
    <row r="335" spans="1:29" ht="14.25" x14ac:dyDescent="0.2">
      <c r="A335" s="141"/>
      <c r="B335" s="141"/>
      <c r="C335" s="141"/>
      <c r="D335" s="141"/>
      <c r="E335" s="141"/>
      <c r="F335" s="165"/>
      <c r="G335" s="166"/>
      <c r="H335" s="166"/>
      <c r="I335" s="166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498"/>
      <c r="Z335" s="141"/>
      <c r="AA335" s="141"/>
      <c r="AB335" s="36"/>
      <c r="AC335" s="36"/>
    </row>
    <row r="336" spans="1:29" ht="14.25" x14ac:dyDescent="0.2">
      <c r="A336" s="141"/>
      <c r="B336" s="141"/>
      <c r="C336" s="141"/>
      <c r="D336" s="141"/>
      <c r="E336" s="141"/>
      <c r="F336" s="165"/>
      <c r="G336" s="166"/>
      <c r="H336" s="166"/>
      <c r="I336" s="166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498"/>
      <c r="Z336" s="141"/>
      <c r="AA336" s="141"/>
      <c r="AB336" s="36"/>
      <c r="AC336" s="36"/>
    </row>
    <row r="337" spans="1:29" ht="14.25" x14ac:dyDescent="0.2">
      <c r="A337" s="141"/>
      <c r="B337" s="141"/>
      <c r="C337" s="141"/>
      <c r="D337" s="141"/>
      <c r="E337" s="141"/>
      <c r="F337" s="165"/>
      <c r="G337" s="166"/>
      <c r="H337" s="166"/>
      <c r="I337" s="166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498"/>
      <c r="Z337" s="141"/>
      <c r="AA337" s="141"/>
      <c r="AB337" s="36"/>
      <c r="AC337" s="36"/>
    </row>
    <row r="338" spans="1:29" ht="14.25" x14ac:dyDescent="0.2">
      <c r="A338" s="141"/>
      <c r="B338" s="141"/>
      <c r="C338" s="141"/>
      <c r="D338" s="141"/>
      <c r="E338" s="141"/>
      <c r="F338" s="165"/>
      <c r="G338" s="166"/>
      <c r="H338" s="166"/>
      <c r="I338" s="166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498"/>
      <c r="Z338" s="141"/>
      <c r="AA338" s="141"/>
      <c r="AB338" s="36"/>
      <c r="AC338" s="36"/>
    </row>
    <row r="339" spans="1:29" ht="14.25" x14ac:dyDescent="0.2">
      <c r="A339" s="141"/>
      <c r="B339" s="141"/>
      <c r="C339" s="141"/>
      <c r="D339" s="141"/>
      <c r="E339" s="141"/>
      <c r="F339" s="165"/>
      <c r="G339" s="166"/>
      <c r="H339" s="166"/>
      <c r="I339" s="166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498"/>
      <c r="Z339" s="141"/>
      <c r="AA339" s="141"/>
      <c r="AB339" s="36"/>
      <c r="AC339" s="36"/>
    </row>
    <row r="340" spans="1:29" ht="14.25" x14ac:dyDescent="0.2">
      <c r="A340" s="141"/>
      <c r="B340" s="141"/>
      <c r="C340" s="141"/>
      <c r="D340" s="141"/>
      <c r="E340" s="141"/>
      <c r="F340" s="165"/>
      <c r="G340" s="166"/>
      <c r="H340" s="166"/>
      <c r="I340" s="166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498"/>
      <c r="Z340" s="141"/>
      <c r="AA340" s="141"/>
      <c r="AB340" s="36"/>
      <c r="AC340" s="36"/>
    </row>
    <row r="341" spans="1:29" ht="14.25" x14ac:dyDescent="0.2">
      <c r="A341" s="141"/>
      <c r="B341" s="141"/>
      <c r="C341" s="141"/>
      <c r="D341" s="141"/>
      <c r="E341" s="141"/>
      <c r="F341" s="165"/>
      <c r="G341" s="166"/>
      <c r="H341" s="166"/>
      <c r="I341" s="166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498"/>
      <c r="Z341" s="141"/>
      <c r="AA341" s="141"/>
      <c r="AB341" s="36"/>
      <c r="AC341" s="36"/>
    </row>
    <row r="342" spans="1:29" ht="14.25" x14ac:dyDescent="0.2">
      <c r="A342" s="141"/>
      <c r="B342" s="141"/>
      <c r="C342" s="141"/>
      <c r="D342" s="141"/>
      <c r="E342" s="141"/>
      <c r="F342" s="165"/>
      <c r="G342" s="166"/>
      <c r="H342" s="166"/>
      <c r="I342" s="166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498"/>
      <c r="Z342" s="141"/>
      <c r="AA342" s="141"/>
      <c r="AB342" s="36"/>
      <c r="AC342" s="36"/>
    </row>
    <row r="343" spans="1:29" ht="14.25" x14ac:dyDescent="0.2">
      <c r="A343" s="141"/>
      <c r="B343" s="141"/>
      <c r="C343" s="141"/>
      <c r="D343" s="141"/>
      <c r="E343" s="141"/>
      <c r="F343" s="165"/>
      <c r="G343" s="166"/>
      <c r="H343" s="166"/>
      <c r="I343" s="166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498"/>
      <c r="Z343" s="141"/>
      <c r="AA343" s="141"/>
      <c r="AB343" s="36"/>
      <c r="AC343" s="36"/>
    </row>
    <row r="344" spans="1:29" ht="14.25" x14ac:dyDescent="0.2">
      <c r="A344" s="141"/>
      <c r="B344" s="141"/>
      <c r="C344" s="141"/>
      <c r="D344" s="141"/>
      <c r="E344" s="141"/>
      <c r="F344" s="165"/>
      <c r="G344" s="166"/>
      <c r="H344" s="166"/>
      <c r="I344" s="166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498"/>
      <c r="Z344" s="141"/>
      <c r="AA344" s="141"/>
      <c r="AB344" s="36"/>
      <c r="AC344" s="36"/>
    </row>
    <row r="345" spans="1:29" ht="14.25" x14ac:dyDescent="0.2">
      <c r="A345" s="141"/>
      <c r="B345" s="141"/>
      <c r="C345" s="141"/>
      <c r="D345" s="141"/>
      <c r="E345" s="141"/>
      <c r="F345" s="165"/>
      <c r="G345" s="166"/>
      <c r="H345" s="166"/>
      <c r="I345" s="166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498"/>
      <c r="Z345" s="141"/>
      <c r="AA345" s="141"/>
      <c r="AB345" s="36"/>
      <c r="AC345" s="36"/>
    </row>
    <row r="346" spans="1:29" ht="14.25" x14ac:dyDescent="0.2">
      <c r="A346" s="141"/>
      <c r="B346" s="141"/>
      <c r="C346" s="141"/>
      <c r="D346" s="141"/>
      <c r="E346" s="141"/>
      <c r="F346" s="165"/>
      <c r="G346" s="166"/>
      <c r="H346" s="166"/>
      <c r="I346" s="166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498"/>
      <c r="Z346" s="141"/>
      <c r="AA346" s="141"/>
      <c r="AB346" s="36"/>
      <c r="AC346" s="36"/>
    </row>
    <row r="347" spans="1:29" ht="14.25" x14ac:dyDescent="0.2">
      <c r="A347" s="141"/>
      <c r="B347" s="141"/>
      <c r="C347" s="141"/>
      <c r="D347" s="141"/>
      <c r="E347" s="141"/>
      <c r="F347" s="165"/>
      <c r="G347" s="166"/>
      <c r="H347" s="166"/>
      <c r="I347" s="166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498"/>
      <c r="Z347" s="141"/>
      <c r="AA347" s="141"/>
      <c r="AB347" s="36"/>
      <c r="AC347" s="36"/>
    </row>
    <row r="348" spans="1:29" ht="14.25" x14ac:dyDescent="0.2">
      <c r="A348" s="141"/>
      <c r="B348" s="141"/>
      <c r="C348" s="141"/>
      <c r="D348" s="141"/>
      <c r="E348" s="141"/>
      <c r="F348" s="165"/>
      <c r="G348" s="166"/>
      <c r="H348" s="166"/>
      <c r="I348" s="166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498"/>
      <c r="Z348" s="141"/>
      <c r="AA348" s="141"/>
      <c r="AB348" s="36"/>
      <c r="AC348" s="36"/>
    </row>
    <row r="349" spans="1:29" ht="14.25" x14ac:dyDescent="0.2">
      <c r="A349" s="141"/>
      <c r="B349" s="141"/>
      <c r="C349" s="141"/>
      <c r="D349" s="141"/>
      <c r="E349" s="141"/>
      <c r="F349" s="165"/>
      <c r="G349" s="166"/>
      <c r="H349" s="166"/>
      <c r="I349" s="166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498"/>
      <c r="Z349" s="141"/>
      <c r="AA349" s="141"/>
      <c r="AB349" s="36"/>
      <c r="AC349" s="36"/>
    </row>
    <row r="350" spans="1:29" ht="14.25" x14ac:dyDescent="0.2">
      <c r="A350" s="141"/>
      <c r="B350" s="141"/>
      <c r="C350" s="141"/>
      <c r="D350" s="141"/>
      <c r="E350" s="141"/>
      <c r="F350" s="165"/>
      <c r="G350" s="166"/>
      <c r="H350" s="166"/>
      <c r="I350" s="166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498"/>
      <c r="Z350" s="141"/>
      <c r="AA350" s="141"/>
      <c r="AB350" s="36"/>
      <c r="AC350" s="36"/>
    </row>
    <row r="351" spans="1:29" ht="14.25" x14ac:dyDescent="0.2">
      <c r="A351" s="141"/>
      <c r="B351" s="141"/>
      <c r="C351" s="141"/>
      <c r="D351" s="141"/>
      <c r="E351" s="141"/>
      <c r="F351" s="165"/>
      <c r="G351" s="166"/>
      <c r="H351" s="166"/>
      <c r="I351" s="166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498"/>
      <c r="Z351" s="141"/>
      <c r="AA351" s="141"/>
      <c r="AB351" s="36"/>
      <c r="AC351" s="36"/>
    </row>
    <row r="352" spans="1:29" ht="14.25" x14ac:dyDescent="0.2">
      <c r="A352" s="141"/>
      <c r="B352" s="141"/>
      <c r="C352" s="141"/>
      <c r="D352" s="141"/>
      <c r="E352" s="141"/>
      <c r="F352" s="165"/>
      <c r="G352" s="166"/>
      <c r="H352" s="166"/>
      <c r="I352" s="166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498"/>
      <c r="Z352" s="141"/>
      <c r="AA352" s="141"/>
      <c r="AB352" s="36"/>
      <c r="AC352" s="36"/>
    </row>
    <row r="353" spans="1:29" ht="14.25" x14ac:dyDescent="0.2">
      <c r="A353" s="141"/>
      <c r="B353" s="141"/>
      <c r="C353" s="141"/>
      <c r="D353" s="141"/>
      <c r="E353" s="141"/>
      <c r="F353" s="165"/>
      <c r="G353" s="166"/>
      <c r="H353" s="166"/>
      <c r="I353" s="166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498"/>
      <c r="Z353" s="141"/>
      <c r="AA353" s="141"/>
      <c r="AB353" s="36"/>
      <c r="AC353" s="36"/>
    </row>
    <row r="354" spans="1:29" ht="14.25" x14ac:dyDescent="0.2">
      <c r="A354" s="141"/>
      <c r="B354" s="141"/>
      <c r="C354" s="141"/>
      <c r="D354" s="141"/>
      <c r="E354" s="141"/>
      <c r="F354" s="165"/>
      <c r="G354" s="166"/>
      <c r="H354" s="166"/>
      <c r="I354" s="166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498"/>
      <c r="Z354" s="141"/>
      <c r="AA354" s="141"/>
      <c r="AB354" s="36"/>
      <c r="AC354" s="36"/>
    </row>
    <row r="355" spans="1:29" ht="14.25" x14ac:dyDescent="0.2">
      <c r="A355" s="141"/>
      <c r="B355" s="141"/>
      <c r="C355" s="141"/>
      <c r="D355" s="141"/>
      <c r="E355" s="141"/>
      <c r="F355" s="165"/>
      <c r="G355" s="166"/>
      <c r="H355" s="166"/>
      <c r="I355" s="166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498"/>
      <c r="Z355" s="141"/>
      <c r="AA355" s="141"/>
      <c r="AB355" s="36"/>
      <c r="AC355" s="36"/>
    </row>
    <row r="356" spans="1:29" ht="14.25" x14ac:dyDescent="0.2">
      <c r="A356" s="141"/>
      <c r="B356" s="141"/>
      <c r="C356" s="141"/>
      <c r="D356" s="141"/>
      <c r="E356" s="141"/>
      <c r="F356" s="165"/>
      <c r="G356" s="166"/>
      <c r="H356" s="166"/>
      <c r="I356" s="166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498"/>
      <c r="Z356" s="141"/>
      <c r="AA356" s="141"/>
      <c r="AB356" s="36"/>
      <c r="AC356" s="36"/>
    </row>
    <row r="357" spans="1:29" ht="14.25" x14ac:dyDescent="0.2">
      <c r="A357" s="141"/>
      <c r="B357" s="141"/>
      <c r="C357" s="141"/>
      <c r="D357" s="141"/>
      <c r="E357" s="141"/>
      <c r="F357" s="165"/>
      <c r="G357" s="166"/>
      <c r="H357" s="166"/>
      <c r="I357" s="166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498"/>
      <c r="Z357" s="141"/>
      <c r="AA357" s="141"/>
      <c r="AB357" s="36"/>
      <c r="AC357" s="36"/>
    </row>
    <row r="358" spans="1:29" ht="14.25" x14ac:dyDescent="0.2">
      <c r="A358" s="141"/>
      <c r="B358" s="141"/>
      <c r="C358" s="141"/>
      <c r="D358" s="141"/>
      <c r="E358" s="141"/>
      <c r="F358" s="165"/>
      <c r="G358" s="166"/>
      <c r="H358" s="166"/>
      <c r="I358" s="166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498"/>
      <c r="Z358" s="141"/>
      <c r="AA358" s="141"/>
      <c r="AB358" s="36"/>
      <c r="AC358" s="36"/>
    </row>
    <row r="359" spans="1:29" ht="14.25" x14ac:dyDescent="0.2">
      <c r="A359" s="141"/>
      <c r="B359" s="141"/>
      <c r="C359" s="141"/>
      <c r="D359" s="141"/>
      <c r="E359" s="141"/>
      <c r="F359" s="165"/>
      <c r="G359" s="166"/>
      <c r="H359" s="166"/>
      <c r="I359" s="166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498"/>
      <c r="Z359" s="141"/>
      <c r="AA359" s="141"/>
      <c r="AB359" s="36"/>
      <c r="AC359" s="36"/>
    </row>
    <row r="360" spans="1:29" ht="14.25" x14ac:dyDescent="0.2">
      <c r="A360" s="141"/>
      <c r="B360" s="141"/>
      <c r="C360" s="141"/>
      <c r="D360" s="141"/>
      <c r="E360" s="141"/>
      <c r="F360" s="165"/>
      <c r="G360" s="166"/>
      <c r="H360" s="166"/>
      <c r="I360" s="166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498"/>
      <c r="Z360" s="141"/>
      <c r="AA360" s="141"/>
      <c r="AB360" s="36"/>
      <c r="AC360" s="36"/>
    </row>
    <row r="361" spans="1:29" ht="14.25" x14ac:dyDescent="0.2">
      <c r="A361" s="141"/>
      <c r="B361" s="141"/>
      <c r="C361" s="141"/>
      <c r="D361" s="141"/>
      <c r="E361" s="141"/>
      <c r="F361" s="165"/>
      <c r="G361" s="166"/>
      <c r="H361" s="166"/>
      <c r="I361" s="166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498"/>
      <c r="Z361" s="141"/>
      <c r="AA361" s="141"/>
      <c r="AB361" s="36"/>
      <c r="AC361" s="36"/>
    </row>
    <row r="362" spans="1:29" ht="14.25" x14ac:dyDescent="0.2">
      <c r="A362" s="141"/>
      <c r="B362" s="141"/>
      <c r="C362" s="141"/>
      <c r="D362" s="141"/>
      <c r="E362" s="141"/>
      <c r="F362" s="165"/>
      <c r="G362" s="166"/>
      <c r="H362" s="166"/>
      <c r="I362" s="166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498"/>
      <c r="Z362" s="141"/>
      <c r="AA362" s="141"/>
      <c r="AB362" s="36"/>
      <c r="AC362" s="36"/>
    </row>
    <row r="363" spans="1:29" ht="14.25" x14ac:dyDescent="0.2">
      <c r="A363" s="141"/>
      <c r="B363" s="141"/>
      <c r="C363" s="141"/>
      <c r="D363" s="141"/>
      <c r="E363" s="141"/>
      <c r="F363" s="165"/>
      <c r="G363" s="166"/>
      <c r="H363" s="166"/>
      <c r="I363" s="166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498"/>
      <c r="Z363" s="141"/>
      <c r="AA363" s="141"/>
      <c r="AB363" s="36"/>
      <c r="AC363" s="36"/>
    </row>
    <row r="364" spans="1:29" ht="14.25" x14ac:dyDescent="0.2">
      <c r="A364" s="141"/>
      <c r="B364" s="141"/>
      <c r="C364" s="141"/>
      <c r="D364" s="141"/>
      <c r="E364" s="141"/>
      <c r="F364" s="165"/>
      <c r="G364" s="166"/>
      <c r="H364" s="166"/>
      <c r="I364" s="166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498"/>
      <c r="Z364" s="141"/>
      <c r="AA364" s="141"/>
      <c r="AB364" s="36"/>
      <c r="AC364" s="36"/>
    </row>
    <row r="365" spans="1:29" ht="14.25" x14ac:dyDescent="0.2">
      <c r="A365" s="141"/>
      <c r="B365" s="141"/>
      <c r="C365" s="141"/>
      <c r="D365" s="141"/>
      <c r="E365" s="141"/>
      <c r="F365" s="165"/>
      <c r="G365" s="166"/>
      <c r="H365" s="166"/>
      <c r="I365" s="166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498"/>
      <c r="Z365" s="141"/>
      <c r="AA365" s="141"/>
      <c r="AB365" s="36"/>
      <c r="AC365" s="36"/>
    </row>
    <row r="366" spans="1:29" ht="14.25" x14ac:dyDescent="0.2">
      <c r="A366" s="141"/>
      <c r="B366" s="141"/>
      <c r="C366" s="141"/>
      <c r="D366" s="141"/>
      <c r="E366" s="141"/>
      <c r="F366" s="165"/>
      <c r="G366" s="166"/>
      <c r="H366" s="166"/>
      <c r="I366" s="166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498"/>
      <c r="Z366" s="141"/>
      <c r="AA366" s="141"/>
      <c r="AB366" s="36"/>
      <c r="AC366" s="36"/>
    </row>
    <row r="367" spans="1:29" ht="14.25" x14ac:dyDescent="0.2">
      <c r="A367" s="141"/>
      <c r="B367" s="141"/>
      <c r="C367" s="141"/>
      <c r="D367" s="141"/>
      <c r="E367" s="141"/>
      <c r="F367" s="165"/>
      <c r="G367" s="166"/>
      <c r="H367" s="166"/>
      <c r="I367" s="166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</row>
    <row r="368" spans="1:29" ht="14.25" x14ac:dyDescent="0.2">
      <c r="A368" s="141"/>
      <c r="B368" s="141"/>
      <c r="C368" s="141"/>
      <c r="D368" s="141"/>
      <c r="E368" s="141"/>
      <c r="F368" s="165"/>
      <c r="G368" s="166"/>
      <c r="H368" s="166"/>
      <c r="I368" s="166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</row>
    <row r="369" spans="1:19" ht="14.25" x14ac:dyDescent="0.2">
      <c r="A369" s="141"/>
      <c r="B369" s="141"/>
      <c r="C369" s="141"/>
      <c r="D369" s="141"/>
      <c r="E369" s="141"/>
      <c r="F369" s="165"/>
      <c r="G369" s="166"/>
      <c r="H369" s="166"/>
      <c r="I369" s="166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</row>
    <row r="370" spans="1:19" ht="14.25" x14ac:dyDescent="0.2">
      <c r="A370" s="141"/>
      <c r="B370" s="141"/>
      <c r="C370" s="141"/>
      <c r="D370" s="141"/>
      <c r="E370" s="141"/>
      <c r="F370" s="165"/>
      <c r="G370" s="166"/>
      <c r="H370" s="166"/>
      <c r="I370" s="166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</row>
    <row r="371" spans="1:19" ht="14.25" x14ac:dyDescent="0.2">
      <c r="A371" s="141"/>
      <c r="B371" s="141"/>
      <c r="C371" s="141"/>
      <c r="D371" s="141"/>
      <c r="E371" s="141"/>
      <c r="F371" s="165"/>
      <c r="G371" s="166"/>
      <c r="H371" s="166"/>
      <c r="I371" s="166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</row>
    <row r="372" spans="1:19" ht="14.25" x14ac:dyDescent="0.2">
      <c r="A372" s="141"/>
      <c r="B372" s="141"/>
      <c r="C372" s="141"/>
      <c r="D372" s="141"/>
      <c r="E372" s="141"/>
      <c r="F372" s="165"/>
      <c r="G372" s="166"/>
      <c r="H372" s="166"/>
      <c r="I372" s="166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</row>
  </sheetData>
  <mergeCells count="724">
    <mergeCell ref="A225:E229"/>
    <mergeCell ref="F225:I225"/>
    <mergeCell ref="J225:S225"/>
    <mergeCell ref="T225:U225"/>
    <mergeCell ref="F226:I226"/>
    <mergeCell ref="J226:S226"/>
    <mergeCell ref="T226:U226"/>
    <mergeCell ref="F227:I227"/>
    <mergeCell ref="J227:S227"/>
    <mergeCell ref="T227:U227"/>
    <mergeCell ref="F228:I228"/>
    <mergeCell ref="J228:S228"/>
    <mergeCell ref="T228:U228"/>
    <mergeCell ref="F229:I229"/>
    <mergeCell ref="J229:S229"/>
    <mergeCell ref="T229:U229"/>
    <mergeCell ref="A236:E241"/>
    <mergeCell ref="F236:I236"/>
    <mergeCell ref="J236:S236"/>
    <mergeCell ref="T236:U236"/>
    <mergeCell ref="F237:I237"/>
    <mergeCell ref="J237:S237"/>
    <mergeCell ref="T237:U237"/>
    <mergeCell ref="F238:I238"/>
    <mergeCell ref="J238:S238"/>
    <mergeCell ref="T238:U238"/>
    <mergeCell ref="F239:I239"/>
    <mergeCell ref="J239:S239"/>
    <mergeCell ref="T239:U239"/>
    <mergeCell ref="F240:I240"/>
    <mergeCell ref="J240:S240"/>
    <mergeCell ref="T240:U240"/>
    <mergeCell ref="F241:I241"/>
    <mergeCell ref="J241:S241"/>
    <mergeCell ref="T241:U241"/>
    <mergeCell ref="A230:E235"/>
    <mergeCell ref="F230:I230"/>
    <mergeCell ref="F231:I231"/>
    <mergeCell ref="F233:I233"/>
    <mergeCell ref="J233:S233"/>
    <mergeCell ref="F234:I234"/>
    <mergeCell ref="J234:S234"/>
    <mergeCell ref="F235:I235"/>
    <mergeCell ref="J235:S235"/>
    <mergeCell ref="A219:E224"/>
    <mergeCell ref="F219:I219"/>
    <mergeCell ref="J219:S219"/>
    <mergeCell ref="F220:I220"/>
    <mergeCell ref="J220:S220"/>
    <mergeCell ref="F221:I221"/>
    <mergeCell ref="J221:S221"/>
    <mergeCell ref="F223:I223"/>
    <mergeCell ref="F224:I224"/>
    <mergeCell ref="A49:E54"/>
    <mergeCell ref="F49:I49"/>
    <mergeCell ref="J49:S49"/>
    <mergeCell ref="T49:U49"/>
    <mergeCell ref="F50:I50"/>
    <mergeCell ref="J50:S50"/>
    <mergeCell ref="T50:U50"/>
    <mergeCell ref="F51:I51"/>
    <mergeCell ref="J51:S51"/>
    <mergeCell ref="T51:U51"/>
    <mergeCell ref="F52:I52"/>
    <mergeCell ref="J52:S52"/>
    <mergeCell ref="T52:U52"/>
    <mergeCell ref="J53:S53"/>
    <mergeCell ref="T53:U53"/>
    <mergeCell ref="F54:I54"/>
    <mergeCell ref="J54:S54"/>
    <mergeCell ref="T54:U54"/>
    <mergeCell ref="AA176:AA181"/>
    <mergeCell ref="J169:S169"/>
    <mergeCell ref="T169:U169"/>
    <mergeCell ref="F170:I170"/>
    <mergeCell ref="J170:S170"/>
    <mergeCell ref="T170:U170"/>
    <mergeCell ref="F171:I171"/>
    <mergeCell ref="J171:S171"/>
    <mergeCell ref="T171:U171"/>
    <mergeCell ref="F172:I172"/>
    <mergeCell ref="J172:S172"/>
    <mergeCell ref="T172:U172"/>
    <mergeCell ref="F173:I173"/>
    <mergeCell ref="J173:S173"/>
    <mergeCell ref="T173:U173"/>
    <mergeCell ref="F174:I174"/>
    <mergeCell ref="J174:S174"/>
    <mergeCell ref="T174:U174"/>
    <mergeCell ref="AB176:AB181"/>
    <mergeCell ref="AC176:AC181"/>
    <mergeCell ref="A157:E162"/>
    <mergeCell ref="F157:I157"/>
    <mergeCell ref="J157:S157"/>
    <mergeCell ref="T157:U157"/>
    <mergeCell ref="F158:I158"/>
    <mergeCell ref="J158:S158"/>
    <mergeCell ref="T158:U158"/>
    <mergeCell ref="F159:I159"/>
    <mergeCell ref="J159:S159"/>
    <mergeCell ref="T159:U159"/>
    <mergeCell ref="F160:I160"/>
    <mergeCell ref="J160:S160"/>
    <mergeCell ref="T160:U160"/>
    <mergeCell ref="F161:I161"/>
    <mergeCell ref="J161:S161"/>
    <mergeCell ref="T161:U161"/>
    <mergeCell ref="A176:E181"/>
    <mergeCell ref="F176:I181"/>
    <mergeCell ref="J176:S181"/>
    <mergeCell ref="T176:U181"/>
    <mergeCell ref="A169:E174"/>
    <mergeCell ref="F169:I169"/>
    <mergeCell ref="T15:U15"/>
    <mergeCell ref="J26:S26"/>
    <mergeCell ref="T26:U26"/>
    <mergeCell ref="T28:U28"/>
    <mergeCell ref="T12:U12"/>
    <mergeCell ref="T13:U13"/>
    <mergeCell ref="T20:U20"/>
    <mergeCell ref="T14:U14"/>
    <mergeCell ref="T21:U21"/>
    <mergeCell ref="T16:U16"/>
    <mergeCell ref="J27:S27"/>
    <mergeCell ref="T27:U27"/>
    <mergeCell ref="J14:S14"/>
    <mergeCell ref="J15:S15"/>
    <mergeCell ref="T18:U18"/>
    <mergeCell ref="T23:U23"/>
    <mergeCell ref="J21:S21"/>
    <mergeCell ref="F16:I16"/>
    <mergeCell ref="J16:S16"/>
    <mergeCell ref="F17:I17"/>
    <mergeCell ref="A12:E17"/>
    <mergeCell ref="A24:E29"/>
    <mergeCell ref="A18:E23"/>
    <mergeCell ref="F29:I29"/>
    <mergeCell ref="F14:I14"/>
    <mergeCell ref="F15:I15"/>
    <mergeCell ref="J12:S12"/>
    <mergeCell ref="J13:S13"/>
    <mergeCell ref="J18:S18"/>
    <mergeCell ref="J20:S20"/>
    <mergeCell ref="J17:S17"/>
    <mergeCell ref="F24:I24"/>
    <mergeCell ref="F26:I26"/>
    <mergeCell ref="F27:I27"/>
    <mergeCell ref="F20:I20"/>
    <mergeCell ref="F21:I21"/>
    <mergeCell ref="F12:I12"/>
    <mergeCell ref="F19:I19"/>
    <mergeCell ref="F18:I18"/>
    <mergeCell ref="F13:I13"/>
    <mergeCell ref="T35:U35"/>
    <mergeCell ref="A30:E35"/>
    <mergeCell ref="J33:S33"/>
    <mergeCell ref="J29:S29"/>
    <mergeCell ref="J28:S28"/>
    <mergeCell ref="J31:S31"/>
    <mergeCell ref="F32:I32"/>
    <mergeCell ref="F33:I33"/>
    <mergeCell ref="F22:I22"/>
    <mergeCell ref="J22:S22"/>
    <mergeCell ref="F41:I41"/>
    <mergeCell ref="J41:S41"/>
    <mergeCell ref="F40:I40"/>
    <mergeCell ref="F37:I37"/>
    <mergeCell ref="F39:I39"/>
    <mergeCell ref="F28:I28"/>
    <mergeCell ref="F23:I23"/>
    <mergeCell ref="J23:S23"/>
    <mergeCell ref="T22:U22"/>
    <mergeCell ref="J37:S37"/>
    <mergeCell ref="T33:U33"/>
    <mergeCell ref="F34:I34"/>
    <mergeCell ref="J30:S30"/>
    <mergeCell ref="F31:I31"/>
    <mergeCell ref="J34:S34"/>
    <mergeCell ref="T29:U29"/>
    <mergeCell ref="T38:U38"/>
    <mergeCell ref="J39:S39"/>
    <mergeCell ref="F36:I36"/>
    <mergeCell ref="T31:U31"/>
    <mergeCell ref="J38:S38"/>
    <mergeCell ref="T34:U34"/>
    <mergeCell ref="F35:I35"/>
    <mergeCell ref="J35:S35"/>
    <mergeCell ref="A55:E60"/>
    <mergeCell ref="A61:E66"/>
    <mergeCell ref="T17:U17"/>
    <mergeCell ref="J24:S24"/>
    <mergeCell ref="T24:U24"/>
    <mergeCell ref="J32:S32"/>
    <mergeCell ref="T32:U32"/>
    <mergeCell ref="J36:S36"/>
    <mergeCell ref="T36:U36"/>
    <mergeCell ref="T37:U37"/>
    <mergeCell ref="T30:U30"/>
    <mergeCell ref="T41:U41"/>
    <mergeCell ref="F38:I38"/>
    <mergeCell ref="F25:I25"/>
    <mergeCell ref="J25:S25"/>
    <mergeCell ref="T25:U25"/>
    <mergeCell ref="T39:U39"/>
    <mergeCell ref="J40:S40"/>
    <mergeCell ref="T40:U40"/>
    <mergeCell ref="J19:S19"/>
    <mergeCell ref="T19:U19"/>
    <mergeCell ref="F30:I30"/>
    <mergeCell ref="T47:U47"/>
    <mergeCell ref="A42:E47"/>
    <mergeCell ref="A73:E78"/>
    <mergeCell ref="F78:I78"/>
    <mergeCell ref="J78:S78"/>
    <mergeCell ref="T78:U78"/>
    <mergeCell ref="A67:E72"/>
    <mergeCell ref="A1:AC1"/>
    <mergeCell ref="A8:E10"/>
    <mergeCell ref="F8:I10"/>
    <mergeCell ref="J8:S10"/>
    <mergeCell ref="T8:U10"/>
    <mergeCell ref="AA3:AC4"/>
    <mergeCell ref="V8:AC8"/>
    <mergeCell ref="A3:D4"/>
    <mergeCell ref="E3:J4"/>
    <mergeCell ref="K3:R4"/>
    <mergeCell ref="S3:W4"/>
    <mergeCell ref="X3:Z4"/>
    <mergeCell ref="A6:D6"/>
    <mergeCell ref="E6:J6"/>
    <mergeCell ref="K6:R6"/>
    <mergeCell ref="X6:Z6"/>
    <mergeCell ref="AA6:AC6"/>
    <mergeCell ref="S6:W6"/>
    <mergeCell ref="A36:E41"/>
    <mergeCell ref="A79:E84"/>
    <mergeCell ref="F79:I79"/>
    <mergeCell ref="J79:S79"/>
    <mergeCell ref="T79:U79"/>
    <mergeCell ref="F80:I80"/>
    <mergeCell ref="J80:S80"/>
    <mergeCell ref="T80:U80"/>
    <mergeCell ref="F81:I81"/>
    <mergeCell ref="J81:S81"/>
    <mergeCell ref="T81:U81"/>
    <mergeCell ref="F82:I82"/>
    <mergeCell ref="J82:S82"/>
    <mergeCell ref="T82:U82"/>
    <mergeCell ref="F83:I83"/>
    <mergeCell ref="J83:S83"/>
    <mergeCell ref="T83:U83"/>
    <mergeCell ref="F84:I84"/>
    <mergeCell ref="J84:S84"/>
    <mergeCell ref="T84:U84"/>
    <mergeCell ref="A85:E90"/>
    <mergeCell ref="F85:I85"/>
    <mergeCell ref="J85:S85"/>
    <mergeCell ref="T85:U85"/>
    <mergeCell ref="F86:I86"/>
    <mergeCell ref="J86:S86"/>
    <mergeCell ref="T86:U86"/>
    <mergeCell ref="F87:I87"/>
    <mergeCell ref="J87:S87"/>
    <mergeCell ref="T87:U87"/>
    <mergeCell ref="F88:I88"/>
    <mergeCell ref="J88:S88"/>
    <mergeCell ref="T88:U88"/>
    <mergeCell ref="F89:I89"/>
    <mergeCell ref="J89:S89"/>
    <mergeCell ref="T89:U89"/>
    <mergeCell ref="F90:I90"/>
    <mergeCell ref="J90:S90"/>
    <mergeCell ref="T90:U90"/>
    <mergeCell ref="A91:E96"/>
    <mergeCell ref="F91:I91"/>
    <mergeCell ref="J91:S91"/>
    <mergeCell ref="T91:U91"/>
    <mergeCell ref="F92:I92"/>
    <mergeCell ref="J92:S92"/>
    <mergeCell ref="T92:U92"/>
    <mergeCell ref="F93:I93"/>
    <mergeCell ref="J93:S93"/>
    <mergeCell ref="T93:U93"/>
    <mergeCell ref="F94:I94"/>
    <mergeCell ref="J94:S94"/>
    <mergeCell ref="T94:U94"/>
    <mergeCell ref="F95:I95"/>
    <mergeCell ref="J95:S95"/>
    <mergeCell ref="T95:U95"/>
    <mergeCell ref="F96:I96"/>
    <mergeCell ref="J96:S96"/>
    <mergeCell ref="T96:U96"/>
    <mergeCell ref="A97:E102"/>
    <mergeCell ref="F97:I97"/>
    <mergeCell ref="J97:S97"/>
    <mergeCell ref="T97:U97"/>
    <mergeCell ref="F98:I98"/>
    <mergeCell ref="J98:S98"/>
    <mergeCell ref="T98:U98"/>
    <mergeCell ref="F99:I99"/>
    <mergeCell ref="J99:S99"/>
    <mergeCell ref="T99:U99"/>
    <mergeCell ref="F100:I100"/>
    <mergeCell ref="J100:S100"/>
    <mergeCell ref="T100:U100"/>
    <mergeCell ref="F101:I101"/>
    <mergeCell ref="J101:S101"/>
    <mergeCell ref="T101:U101"/>
    <mergeCell ref="F102:I102"/>
    <mergeCell ref="J102:S102"/>
    <mergeCell ref="T102:U102"/>
    <mergeCell ref="A103:E108"/>
    <mergeCell ref="F103:I103"/>
    <mergeCell ref="J103:S103"/>
    <mergeCell ref="T103:U103"/>
    <mergeCell ref="F104:I104"/>
    <mergeCell ref="J104:S104"/>
    <mergeCell ref="T104:U104"/>
    <mergeCell ref="F105:I105"/>
    <mergeCell ref="J105:S105"/>
    <mergeCell ref="T105:U105"/>
    <mergeCell ref="F106:I106"/>
    <mergeCell ref="J106:S106"/>
    <mergeCell ref="T106:U106"/>
    <mergeCell ref="F107:I107"/>
    <mergeCell ref="J107:S107"/>
    <mergeCell ref="T107:U107"/>
    <mergeCell ref="F108:I108"/>
    <mergeCell ref="J108:S108"/>
    <mergeCell ref="T108:U108"/>
    <mergeCell ref="A109:E114"/>
    <mergeCell ref="F109:I109"/>
    <mergeCell ref="J109:S109"/>
    <mergeCell ref="T109:U109"/>
    <mergeCell ref="F110:I110"/>
    <mergeCell ref="J110:S110"/>
    <mergeCell ref="T110:U110"/>
    <mergeCell ref="F111:I111"/>
    <mergeCell ref="J111:S111"/>
    <mergeCell ref="T111:U111"/>
    <mergeCell ref="F112:I112"/>
    <mergeCell ref="J112:S112"/>
    <mergeCell ref="T112:U112"/>
    <mergeCell ref="F113:I113"/>
    <mergeCell ref="J113:S113"/>
    <mergeCell ref="T113:U113"/>
    <mergeCell ref="F114:I114"/>
    <mergeCell ref="J114:S114"/>
    <mergeCell ref="T114:U114"/>
    <mergeCell ref="A182:E187"/>
    <mergeCell ref="F182:I182"/>
    <mergeCell ref="J182:S182"/>
    <mergeCell ref="T182:U182"/>
    <mergeCell ref="F183:I183"/>
    <mergeCell ref="J183:S183"/>
    <mergeCell ref="T183:U183"/>
    <mergeCell ref="F184:I184"/>
    <mergeCell ref="J184:S184"/>
    <mergeCell ref="T184:U184"/>
    <mergeCell ref="F185:I185"/>
    <mergeCell ref="J185:S185"/>
    <mergeCell ref="T185:U185"/>
    <mergeCell ref="F186:I186"/>
    <mergeCell ref="J186:S186"/>
    <mergeCell ref="T186:U186"/>
    <mergeCell ref="F187:I187"/>
    <mergeCell ref="J187:S187"/>
    <mergeCell ref="T187:U187"/>
    <mergeCell ref="A188:E193"/>
    <mergeCell ref="F188:I188"/>
    <mergeCell ref="J188:S188"/>
    <mergeCell ref="T188:U188"/>
    <mergeCell ref="F189:I189"/>
    <mergeCell ref="J189:S189"/>
    <mergeCell ref="T189:U189"/>
    <mergeCell ref="F190:I190"/>
    <mergeCell ref="J190:S190"/>
    <mergeCell ref="T190:U190"/>
    <mergeCell ref="F191:I191"/>
    <mergeCell ref="J191:S191"/>
    <mergeCell ref="T191:U191"/>
    <mergeCell ref="F192:I192"/>
    <mergeCell ref="J192:S192"/>
    <mergeCell ref="T192:U192"/>
    <mergeCell ref="F193:I193"/>
    <mergeCell ref="J193:S193"/>
    <mergeCell ref="T193:U193"/>
    <mergeCell ref="A194:E199"/>
    <mergeCell ref="F194:I194"/>
    <mergeCell ref="J194:S194"/>
    <mergeCell ref="T194:U194"/>
    <mergeCell ref="F195:I195"/>
    <mergeCell ref="J195:S195"/>
    <mergeCell ref="T195:U195"/>
    <mergeCell ref="F196:I196"/>
    <mergeCell ref="J196:S196"/>
    <mergeCell ref="T196:U196"/>
    <mergeCell ref="F197:I197"/>
    <mergeCell ref="J197:S197"/>
    <mergeCell ref="T197:U197"/>
    <mergeCell ref="F198:I198"/>
    <mergeCell ref="J198:S198"/>
    <mergeCell ref="T198:U198"/>
    <mergeCell ref="F199:I199"/>
    <mergeCell ref="J199:S199"/>
    <mergeCell ref="T199:U199"/>
    <mergeCell ref="A200:E205"/>
    <mergeCell ref="F200:I200"/>
    <mergeCell ref="J200:S200"/>
    <mergeCell ref="T200:U200"/>
    <mergeCell ref="F201:I201"/>
    <mergeCell ref="J201:S201"/>
    <mergeCell ref="T201:U201"/>
    <mergeCell ref="F202:I202"/>
    <mergeCell ref="J202:S202"/>
    <mergeCell ref="T202:U202"/>
    <mergeCell ref="F203:I203"/>
    <mergeCell ref="J203:S203"/>
    <mergeCell ref="T203:U203"/>
    <mergeCell ref="F204:I204"/>
    <mergeCell ref="J204:S204"/>
    <mergeCell ref="T204:U204"/>
    <mergeCell ref="F205:I205"/>
    <mergeCell ref="J205:S205"/>
    <mergeCell ref="T205:U205"/>
    <mergeCell ref="T207:U207"/>
    <mergeCell ref="T208:U208"/>
    <mergeCell ref="T209:U209"/>
    <mergeCell ref="T210:U210"/>
    <mergeCell ref="T211:U211"/>
    <mergeCell ref="F212:I212"/>
    <mergeCell ref="J212:S212"/>
    <mergeCell ref="F213:I213"/>
    <mergeCell ref="J213:S213"/>
    <mergeCell ref="T212:U212"/>
    <mergeCell ref="F208:I208"/>
    <mergeCell ref="J208:S208"/>
    <mergeCell ref="F214:I214"/>
    <mergeCell ref="J214:S214"/>
    <mergeCell ref="T213:U213"/>
    <mergeCell ref="F215:I215"/>
    <mergeCell ref="J215:S215"/>
    <mergeCell ref="T214:U214"/>
    <mergeCell ref="F216:I216"/>
    <mergeCell ref="J216:S216"/>
    <mergeCell ref="T215:U215"/>
    <mergeCell ref="T231:U231"/>
    <mergeCell ref="T232:U232"/>
    <mergeCell ref="T218:U218"/>
    <mergeCell ref="T219:U219"/>
    <mergeCell ref="T220:U220"/>
    <mergeCell ref="F222:I222"/>
    <mergeCell ref="J222:S222"/>
    <mergeCell ref="T221:U221"/>
    <mergeCell ref="J223:S223"/>
    <mergeCell ref="J224:S224"/>
    <mergeCell ref="J230:S230"/>
    <mergeCell ref="T222:U222"/>
    <mergeCell ref="J231:S231"/>
    <mergeCell ref="T234:U234"/>
    <mergeCell ref="F209:I209"/>
    <mergeCell ref="J209:S209"/>
    <mergeCell ref="T235:U235"/>
    <mergeCell ref="F210:I210"/>
    <mergeCell ref="J210:S210"/>
    <mergeCell ref="F211:I211"/>
    <mergeCell ref="J211:S211"/>
    <mergeCell ref="A213:E218"/>
    <mergeCell ref="F218:I218"/>
    <mergeCell ref="J218:S218"/>
    <mergeCell ref="A207:E212"/>
    <mergeCell ref="F207:I207"/>
    <mergeCell ref="J207:S207"/>
    <mergeCell ref="T233:U233"/>
    <mergeCell ref="F217:I217"/>
    <mergeCell ref="J217:S217"/>
    <mergeCell ref="T216:U216"/>
    <mergeCell ref="T217:U217"/>
    <mergeCell ref="T223:U223"/>
    <mergeCell ref="F232:I232"/>
    <mergeCell ref="J232:S232"/>
    <mergeCell ref="T224:U224"/>
    <mergeCell ref="T230:U230"/>
    <mergeCell ref="F58:I58"/>
    <mergeCell ref="J58:S58"/>
    <mergeCell ref="T58:U58"/>
    <mergeCell ref="F53:I53"/>
    <mergeCell ref="J59:S59"/>
    <mergeCell ref="T59:U59"/>
    <mergeCell ref="F60:I60"/>
    <mergeCell ref="J60:S60"/>
    <mergeCell ref="T60:U60"/>
    <mergeCell ref="T55:U55"/>
    <mergeCell ref="F56:I56"/>
    <mergeCell ref="J56:S56"/>
    <mergeCell ref="T56:U56"/>
    <mergeCell ref="F57:I57"/>
    <mergeCell ref="J57:S57"/>
    <mergeCell ref="T57:U57"/>
    <mergeCell ref="F59:I59"/>
    <mergeCell ref="F64:I64"/>
    <mergeCell ref="J64:S64"/>
    <mergeCell ref="T64:U64"/>
    <mergeCell ref="F65:I65"/>
    <mergeCell ref="J65:S65"/>
    <mergeCell ref="T65:U65"/>
    <mergeCell ref="F69:I69"/>
    <mergeCell ref="J69:S69"/>
    <mergeCell ref="T69:U69"/>
    <mergeCell ref="F45:I45"/>
    <mergeCell ref="J45:S45"/>
    <mergeCell ref="T45:U45"/>
    <mergeCell ref="F46:I46"/>
    <mergeCell ref="J46:S46"/>
    <mergeCell ref="T46:U46"/>
    <mergeCell ref="F47:I47"/>
    <mergeCell ref="J47:S47"/>
    <mergeCell ref="F55:I55"/>
    <mergeCell ref="J55:S55"/>
    <mergeCell ref="F42:I42"/>
    <mergeCell ref="J42:S42"/>
    <mergeCell ref="T42:U42"/>
    <mergeCell ref="F43:I43"/>
    <mergeCell ref="J43:S43"/>
    <mergeCell ref="T43:U43"/>
    <mergeCell ref="F44:I44"/>
    <mergeCell ref="J44:S44"/>
    <mergeCell ref="T44:U44"/>
    <mergeCell ref="F63:I63"/>
    <mergeCell ref="J63:S63"/>
    <mergeCell ref="T63:U63"/>
    <mergeCell ref="F61:I61"/>
    <mergeCell ref="J61:S61"/>
    <mergeCell ref="T61:U61"/>
    <mergeCell ref="F62:I62"/>
    <mergeCell ref="J62:S62"/>
    <mergeCell ref="T62:U62"/>
    <mergeCell ref="T71:U71"/>
    <mergeCell ref="F66:I66"/>
    <mergeCell ref="J66:S66"/>
    <mergeCell ref="T66:U66"/>
    <mergeCell ref="F67:I67"/>
    <mergeCell ref="J67:S67"/>
    <mergeCell ref="T67:U67"/>
    <mergeCell ref="F68:I68"/>
    <mergeCell ref="J68:S68"/>
    <mergeCell ref="T68:U68"/>
    <mergeCell ref="F70:I70"/>
    <mergeCell ref="J70:S70"/>
    <mergeCell ref="T70:U70"/>
    <mergeCell ref="F71:I71"/>
    <mergeCell ref="J71:S71"/>
    <mergeCell ref="F75:I75"/>
    <mergeCell ref="J75:S75"/>
    <mergeCell ref="T75:U75"/>
    <mergeCell ref="F76:I76"/>
    <mergeCell ref="J76:S76"/>
    <mergeCell ref="T76:U76"/>
    <mergeCell ref="F77:I77"/>
    <mergeCell ref="J77:S77"/>
    <mergeCell ref="T77:U77"/>
    <mergeCell ref="F72:I72"/>
    <mergeCell ref="J72:S72"/>
    <mergeCell ref="T72:U72"/>
    <mergeCell ref="F73:I73"/>
    <mergeCell ref="J73:S73"/>
    <mergeCell ref="T73:U73"/>
    <mergeCell ref="F74:I74"/>
    <mergeCell ref="J74:S74"/>
    <mergeCell ref="T74:U74"/>
    <mergeCell ref="F115:I115"/>
    <mergeCell ref="J115:S115"/>
    <mergeCell ref="T115:U115"/>
    <mergeCell ref="A115:E120"/>
    <mergeCell ref="F116:I116"/>
    <mergeCell ref="J116:S116"/>
    <mergeCell ref="T116:U116"/>
    <mergeCell ref="F117:I117"/>
    <mergeCell ref="J117:S117"/>
    <mergeCell ref="T117:U117"/>
    <mergeCell ref="F118:I118"/>
    <mergeCell ref="J118:S118"/>
    <mergeCell ref="T118:U118"/>
    <mergeCell ref="F119:I119"/>
    <mergeCell ref="J119:S119"/>
    <mergeCell ref="T119:U119"/>
    <mergeCell ref="F120:I120"/>
    <mergeCell ref="J120:S120"/>
    <mergeCell ref="T120:U120"/>
    <mergeCell ref="A121:E126"/>
    <mergeCell ref="F121:I121"/>
    <mergeCell ref="J121:S121"/>
    <mergeCell ref="T121:U121"/>
    <mergeCell ref="F122:I122"/>
    <mergeCell ref="J122:S122"/>
    <mergeCell ref="T122:U122"/>
    <mergeCell ref="F123:I123"/>
    <mergeCell ref="J123:S123"/>
    <mergeCell ref="T123:U123"/>
    <mergeCell ref="F124:I124"/>
    <mergeCell ref="J124:S124"/>
    <mergeCell ref="T124:U124"/>
    <mergeCell ref="F125:I125"/>
    <mergeCell ref="J125:S125"/>
    <mergeCell ref="T125:U125"/>
    <mergeCell ref="F126:I126"/>
    <mergeCell ref="J126:S126"/>
    <mergeCell ref="T126:U126"/>
    <mergeCell ref="A127:E132"/>
    <mergeCell ref="F127:I127"/>
    <mergeCell ref="J127:S127"/>
    <mergeCell ref="T127:U127"/>
    <mergeCell ref="F128:I128"/>
    <mergeCell ref="J128:S128"/>
    <mergeCell ref="T128:U128"/>
    <mergeCell ref="F129:I129"/>
    <mergeCell ref="J129:S129"/>
    <mergeCell ref="T129:U129"/>
    <mergeCell ref="F130:I130"/>
    <mergeCell ref="J130:S130"/>
    <mergeCell ref="T130:U130"/>
    <mergeCell ref="F131:I131"/>
    <mergeCell ref="J131:S131"/>
    <mergeCell ref="T131:U131"/>
    <mergeCell ref="F132:I132"/>
    <mergeCell ref="J132:S132"/>
    <mergeCell ref="T132:U132"/>
    <mergeCell ref="A133:E138"/>
    <mergeCell ref="F133:I133"/>
    <mergeCell ref="J133:S133"/>
    <mergeCell ref="T133:U133"/>
    <mergeCell ref="F134:I134"/>
    <mergeCell ref="J134:S134"/>
    <mergeCell ref="T134:U134"/>
    <mergeCell ref="F135:I135"/>
    <mergeCell ref="J135:S135"/>
    <mergeCell ref="T135:U135"/>
    <mergeCell ref="F136:I136"/>
    <mergeCell ref="J136:S136"/>
    <mergeCell ref="T136:U136"/>
    <mergeCell ref="F137:I137"/>
    <mergeCell ref="T137:U137"/>
    <mergeCell ref="F138:I138"/>
    <mergeCell ref="T138:U138"/>
    <mergeCell ref="J137:S138"/>
    <mergeCell ref="A151:E156"/>
    <mergeCell ref="F151:I151"/>
    <mergeCell ref="J151:S151"/>
    <mergeCell ref="T151:U151"/>
    <mergeCell ref="F152:I152"/>
    <mergeCell ref="J152:S152"/>
    <mergeCell ref="T152:U152"/>
    <mergeCell ref="F153:I153"/>
    <mergeCell ref="J153:S153"/>
    <mergeCell ref="T153:U153"/>
    <mergeCell ref="F154:I154"/>
    <mergeCell ref="J154:S154"/>
    <mergeCell ref="T154:U154"/>
    <mergeCell ref="F155:I155"/>
    <mergeCell ref="J155:S155"/>
    <mergeCell ref="T155:U155"/>
    <mergeCell ref="F156:I156"/>
    <mergeCell ref="J156:S156"/>
    <mergeCell ref="T156:U156"/>
    <mergeCell ref="F162:I162"/>
    <mergeCell ref="J162:S162"/>
    <mergeCell ref="T162:U162"/>
    <mergeCell ref="A139:E144"/>
    <mergeCell ref="F139:I139"/>
    <mergeCell ref="J139:S139"/>
    <mergeCell ref="T139:U139"/>
    <mergeCell ref="F140:I140"/>
    <mergeCell ref="J140:S140"/>
    <mergeCell ref="T140:U140"/>
    <mergeCell ref="F141:I141"/>
    <mergeCell ref="J141:S141"/>
    <mergeCell ref="T141:U141"/>
    <mergeCell ref="F142:I142"/>
    <mergeCell ref="J142:S142"/>
    <mergeCell ref="T142:U142"/>
    <mergeCell ref="F143:I143"/>
    <mergeCell ref="J143:S143"/>
    <mergeCell ref="T143:U143"/>
    <mergeCell ref="F144:I144"/>
    <mergeCell ref="J144:S144"/>
    <mergeCell ref="T144:U144"/>
    <mergeCell ref="A145:E150"/>
    <mergeCell ref="F145:I145"/>
    <mergeCell ref="F149:I149"/>
    <mergeCell ref="J149:S149"/>
    <mergeCell ref="T149:U149"/>
    <mergeCell ref="F150:I150"/>
    <mergeCell ref="J150:S150"/>
    <mergeCell ref="T150:U150"/>
    <mergeCell ref="J145:S145"/>
    <mergeCell ref="T145:U145"/>
    <mergeCell ref="F146:I146"/>
    <mergeCell ref="J146:S146"/>
    <mergeCell ref="T146:U146"/>
    <mergeCell ref="F147:I147"/>
    <mergeCell ref="J147:S147"/>
    <mergeCell ref="T147:U147"/>
    <mergeCell ref="F148:I148"/>
    <mergeCell ref="J148:S148"/>
    <mergeCell ref="T148:U148"/>
    <mergeCell ref="A163:E168"/>
    <mergeCell ref="F163:I163"/>
    <mergeCell ref="J163:S163"/>
    <mergeCell ref="T163:U163"/>
    <mergeCell ref="F164:I164"/>
    <mergeCell ref="J164:S164"/>
    <mergeCell ref="T164:U164"/>
    <mergeCell ref="F165:I165"/>
    <mergeCell ref="J165:S165"/>
    <mergeCell ref="T165:U165"/>
    <mergeCell ref="F166:I166"/>
    <mergeCell ref="J166:S166"/>
    <mergeCell ref="T166:U166"/>
    <mergeCell ref="F167:I167"/>
    <mergeCell ref="J167:S167"/>
    <mergeCell ref="T167:U167"/>
    <mergeCell ref="F168:I168"/>
    <mergeCell ref="J168:S168"/>
    <mergeCell ref="T168:U168"/>
  </mergeCells>
  <phoneticPr fontId="117" type="noConversion"/>
  <conditionalFormatting sqref="AB9:AC9">
    <cfRule type="cellIs" dxfId="1" priority="1" stopIfTrue="1" operator="lessThanOrEqual">
      <formula>0</formula>
    </cfRule>
  </conditionalFormatting>
  <conditionalFormatting sqref="AB10">
    <cfRule type="cellIs" dxfId="0" priority="2" stopIfTrue="1" operator="lessThanOrEqual">
      <formula>0</formula>
    </cfRule>
  </conditionalFormatting>
  <printOptions horizontalCentered="1"/>
  <pageMargins left="0.39374999999999999" right="0.39374999999999999" top="0.39374999999999999" bottom="0.16" header="0.51180555555555562" footer="0.26"/>
  <pageSetup paperSize="9" scale="46" firstPageNumber="0" fitToHeight="0" orientation="landscape" r:id="rId1"/>
  <headerFooter alignWithMargins="0"/>
  <rowBreaks count="4" manualBreakCount="4">
    <brk id="60" max="28" man="1"/>
    <brk id="114" max="28" man="1"/>
    <brk id="168" max="28" man="1"/>
    <brk id="206" max="2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4"/>
  <sheetViews>
    <sheetView showGridLines="0" view="pageBreakPreview" zoomScale="55" zoomScaleNormal="75" zoomScaleSheetLayoutView="55" zoomScalePageLayoutView="25" workbookViewId="0">
      <selection activeCell="K37" sqref="K37"/>
    </sheetView>
  </sheetViews>
  <sheetFormatPr defaultColWidth="11.42578125" defaultRowHeight="12.75" x14ac:dyDescent="0.2"/>
  <cols>
    <col min="1" max="1" width="5.42578125" style="1" customWidth="1"/>
    <col min="2" max="2" width="7.42578125" style="1" customWidth="1"/>
    <col min="3" max="3" width="6.140625" style="1" customWidth="1"/>
    <col min="4" max="4" width="7.28515625" style="1" customWidth="1"/>
    <col min="5" max="5" width="12.85546875" style="1" customWidth="1"/>
    <col min="6" max="6" width="6.7109375" style="19" customWidth="1"/>
    <col min="7" max="8" width="6.7109375" style="20" customWidth="1"/>
    <col min="9" max="9" width="16.140625" style="20" customWidth="1"/>
    <col min="10" max="14" width="4.140625" style="1" customWidth="1"/>
    <col min="15" max="15" width="13.7109375" style="1" customWidth="1"/>
    <col min="16" max="19" width="4.140625" style="1" customWidth="1"/>
    <col min="20" max="20" width="5.42578125" style="1" customWidth="1"/>
    <col min="21" max="21" width="5" style="1" customWidth="1"/>
    <col min="22" max="23" width="18.7109375" style="1" customWidth="1"/>
    <col min="24" max="27" width="15.7109375" style="1" customWidth="1"/>
    <col min="28" max="28" width="15.7109375" style="271" customWidth="1"/>
    <col min="29" max="29" width="15.7109375" style="3" customWidth="1"/>
    <col min="30" max="16384" width="11.42578125" style="3"/>
  </cols>
  <sheetData>
    <row r="1" spans="1:29" ht="58.5" customHeight="1" x14ac:dyDescent="0.2">
      <c r="A1" s="1008" t="s">
        <v>45</v>
      </c>
      <c r="B1" s="1009"/>
      <c r="C1" s="1009"/>
      <c r="D1" s="1009"/>
      <c r="E1" s="1009"/>
      <c r="F1" s="1009"/>
      <c r="G1" s="1009"/>
      <c r="H1" s="1009"/>
      <c r="I1" s="1009"/>
      <c r="J1" s="1009"/>
      <c r="K1" s="1009"/>
      <c r="L1" s="1009"/>
      <c r="M1" s="1009"/>
      <c r="N1" s="1009"/>
      <c r="O1" s="1009"/>
      <c r="P1" s="1009"/>
      <c r="Q1" s="1009"/>
      <c r="R1" s="1009"/>
      <c r="S1" s="1009"/>
      <c r="T1" s="1009"/>
      <c r="U1" s="1009"/>
      <c r="V1" s="1009"/>
      <c r="W1" s="1009"/>
      <c r="X1" s="1009"/>
      <c r="Y1" s="1009"/>
      <c r="Z1" s="1009"/>
      <c r="AA1" s="1009"/>
      <c r="AB1" s="1111"/>
      <c r="AC1" s="1010" t="s">
        <v>0</v>
      </c>
    </row>
    <row r="2" spans="1:29" ht="6" customHeight="1" x14ac:dyDescent="0.2">
      <c r="A2" s="25"/>
      <c r="B2" s="25"/>
      <c r="C2" s="26"/>
      <c r="D2" s="26"/>
      <c r="E2" s="26"/>
      <c r="F2" s="142"/>
      <c r="G2" s="142"/>
      <c r="H2" s="142"/>
      <c r="I2" s="14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143"/>
      <c r="AA2" s="141"/>
      <c r="AB2" s="141"/>
      <c r="AC2" s="36"/>
    </row>
    <row r="3" spans="1:29" ht="14.25" customHeight="1" x14ac:dyDescent="0.2">
      <c r="A3" s="746" t="s">
        <v>43</v>
      </c>
      <c r="B3" s="746"/>
      <c r="C3" s="746"/>
      <c r="D3" s="746"/>
      <c r="E3" s="1114" t="str">
        <f>'DESCRIBING SHEET'!N3</f>
        <v>THE ROCKS JKT 2.0 M</v>
      </c>
      <c r="F3" s="1114"/>
      <c r="G3" s="1114"/>
      <c r="H3" s="1114"/>
      <c r="I3" s="1114"/>
      <c r="J3" s="1114"/>
      <c r="K3" s="746" t="s">
        <v>1</v>
      </c>
      <c r="L3" s="746"/>
      <c r="M3" s="746"/>
      <c r="N3" s="746"/>
      <c r="O3" s="746"/>
      <c r="P3" s="746"/>
      <c r="Q3" s="746"/>
      <c r="R3" s="746"/>
      <c r="S3" s="746" t="str">
        <f>COLOURWAYS!V3</f>
        <v>EIV4414</v>
      </c>
      <c r="T3" s="746"/>
      <c r="U3" s="750" t="str">
        <f>'DESCRIBING SHEET'!Z3</f>
        <v>EIV4414</v>
      </c>
      <c r="V3" s="750"/>
      <c r="W3" s="750" t="s">
        <v>105</v>
      </c>
      <c r="X3" s="746" t="s">
        <v>28</v>
      </c>
      <c r="Y3" s="746"/>
      <c r="Z3" s="746" t="str">
        <f>COLOURWAYS!AK3</f>
        <v>LIBOLON</v>
      </c>
      <c r="AA3" s="748" t="str">
        <f>'DESCRIBING SHEET'!AL3</f>
        <v>LIBOLON</v>
      </c>
      <c r="AB3" s="1116"/>
      <c r="AC3" s="748"/>
    </row>
    <row r="4" spans="1:29" ht="27" customHeight="1" x14ac:dyDescent="0.2">
      <c r="A4" s="747"/>
      <c r="B4" s="747"/>
      <c r="C4" s="747"/>
      <c r="D4" s="747"/>
      <c r="E4" s="1115"/>
      <c r="F4" s="1115"/>
      <c r="G4" s="1115"/>
      <c r="H4" s="1115"/>
      <c r="I4" s="1115"/>
      <c r="J4" s="1115"/>
      <c r="K4" s="747"/>
      <c r="L4" s="747"/>
      <c r="M4" s="747"/>
      <c r="N4" s="747"/>
      <c r="O4" s="747"/>
      <c r="P4" s="747"/>
      <c r="Q4" s="747"/>
      <c r="R4" s="747"/>
      <c r="S4" s="747"/>
      <c r="T4" s="747"/>
      <c r="U4" s="751"/>
      <c r="V4" s="751"/>
      <c r="W4" s="751"/>
      <c r="X4" s="747"/>
      <c r="Y4" s="747"/>
      <c r="Z4" s="747"/>
      <c r="AA4" s="749"/>
      <c r="AB4" s="749"/>
      <c r="AC4" s="749"/>
    </row>
    <row r="5" spans="1:29" ht="5.25" customHeight="1" x14ac:dyDescent="0.2">
      <c r="A5" s="25"/>
      <c r="B5" s="25"/>
      <c r="C5" s="32"/>
      <c r="D5" s="25"/>
      <c r="E5" s="25"/>
      <c r="F5" s="144"/>
      <c r="G5" s="144"/>
      <c r="H5" s="144"/>
      <c r="I5" s="144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3"/>
      <c r="Z5" s="34"/>
      <c r="AA5" s="34"/>
      <c r="AB5" s="34"/>
      <c r="AC5" s="34"/>
    </row>
    <row r="6" spans="1:29" ht="27.75" customHeight="1" x14ac:dyDescent="0.2">
      <c r="A6" s="745" t="s">
        <v>33</v>
      </c>
      <c r="B6" s="745"/>
      <c r="C6" s="745"/>
      <c r="D6" s="745"/>
      <c r="E6" s="1112" t="str">
        <f>'DESCRIBING SHEET'!N6</f>
        <v>CROSSOVER SERIES</v>
      </c>
      <c r="F6" s="1113"/>
      <c r="G6" s="1113"/>
      <c r="H6" s="1113"/>
      <c r="I6" s="1113"/>
      <c r="J6" s="1113"/>
      <c r="K6" s="745" t="s">
        <v>29</v>
      </c>
      <c r="L6" s="745"/>
      <c r="M6" s="745"/>
      <c r="N6" s="745"/>
      <c r="O6" s="745"/>
      <c r="P6" s="745"/>
      <c r="Q6" s="745"/>
      <c r="R6" s="745"/>
      <c r="S6" s="745" t="s">
        <v>51</v>
      </c>
      <c r="T6" s="745"/>
      <c r="U6" s="731" t="str">
        <f>'DESCRIBING SHEET'!Z6</f>
        <v>FW18/19</v>
      </c>
      <c r="V6" s="731"/>
      <c r="W6" s="731" t="s">
        <v>106</v>
      </c>
      <c r="X6" s="745" t="s">
        <v>30</v>
      </c>
      <c r="Y6" s="745"/>
      <c r="Z6" s="745" t="s">
        <v>2</v>
      </c>
      <c r="AA6" s="1021" t="str">
        <f>'DESCRIBING SHEET'!AL6</f>
        <v>PRIMA</v>
      </c>
      <c r="AB6" s="1117"/>
      <c r="AC6" s="1021"/>
    </row>
    <row r="7" spans="1:29" ht="32.25" customHeight="1" x14ac:dyDescent="0.2">
      <c r="A7" s="25"/>
      <c r="B7" s="25"/>
      <c r="C7" s="26"/>
      <c r="D7" s="25"/>
      <c r="E7" s="25"/>
      <c r="F7" s="144"/>
      <c r="G7" s="145"/>
      <c r="H7" s="145"/>
      <c r="I7" s="145"/>
      <c r="J7" s="35"/>
      <c r="K7" s="35"/>
      <c r="L7" s="35"/>
      <c r="M7" s="35"/>
      <c r="N7" s="3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143"/>
      <c r="AA7" s="141"/>
      <c r="AB7" s="141"/>
      <c r="AC7" s="36"/>
    </row>
    <row r="8" spans="1:29" ht="39" customHeight="1" x14ac:dyDescent="0.2">
      <c r="A8" s="1120" t="s">
        <v>54</v>
      </c>
      <c r="B8" s="1121"/>
      <c r="C8" s="1121"/>
      <c r="D8" s="1121"/>
      <c r="E8" s="1121"/>
      <c r="F8" s="1121"/>
      <c r="G8" s="1121"/>
      <c r="H8" s="1121"/>
      <c r="I8" s="1121"/>
      <c r="J8" s="1121"/>
      <c r="K8" s="1121"/>
      <c r="L8" s="1121"/>
      <c r="M8" s="1121"/>
      <c r="N8" s="1121"/>
      <c r="O8" s="1121"/>
      <c r="P8" s="1121"/>
      <c r="Q8" s="1121"/>
      <c r="R8" s="1121"/>
      <c r="S8" s="1121"/>
      <c r="T8" s="1121"/>
      <c r="U8" s="1121"/>
      <c r="V8" s="1121"/>
      <c r="W8" s="1121"/>
      <c r="X8" s="1121"/>
      <c r="Y8" s="1121"/>
      <c r="Z8" s="1121"/>
      <c r="AA8" s="1121"/>
      <c r="AB8" s="1122"/>
      <c r="AC8" s="1123"/>
    </row>
    <row r="9" spans="1:29" ht="39" customHeight="1" x14ac:dyDescent="0.2">
      <c r="A9" s="1130" t="s">
        <v>26</v>
      </c>
      <c r="B9" s="1118"/>
      <c r="C9" s="1118"/>
      <c r="D9" s="1118"/>
      <c r="E9" s="1118"/>
      <c r="F9" s="1141" t="s">
        <v>24</v>
      </c>
      <c r="G9" s="1141"/>
      <c r="H9" s="1141"/>
      <c r="I9" s="1141"/>
      <c r="J9" s="1118" t="s">
        <v>20</v>
      </c>
      <c r="K9" s="1118"/>
      <c r="L9" s="1118"/>
      <c r="M9" s="1118"/>
      <c r="N9" s="1118"/>
      <c r="O9" s="1118"/>
      <c r="P9" s="1118"/>
      <c r="Q9" s="1118"/>
      <c r="R9" s="1118"/>
      <c r="S9" s="1118"/>
      <c r="T9" s="1118" t="s">
        <v>25</v>
      </c>
      <c r="U9" s="1118"/>
      <c r="V9" s="167" t="str">
        <f>COLOURWAYS!J9</f>
        <v>RAVEN</v>
      </c>
      <c r="W9" s="167" t="str">
        <f>COLOURWAYS!J10</f>
        <v>NIGHTFALL</v>
      </c>
      <c r="X9" s="167" t="str">
        <f>COLOURWAYS!J11</f>
        <v>DARK NIGHT</v>
      </c>
      <c r="Y9" s="167" t="str">
        <f>COLOURWAYS!J12</f>
        <v>DARK ORANGE</v>
      </c>
      <c r="Z9" s="167" t="str">
        <f>COLOURWAYS!J13</f>
        <v>MISTY GREY</v>
      </c>
      <c r="AA9" s="168"/>
      <c r="AB9" s="270"/>
      <c r="AC9" s="169"/>
    </row>
    <row r="10" spans="1:29" ht="33.75" customHeight="1" x14ac:dyDescent="0.2">
      <c r="A10" s="1131"/>
      <c r="B10" s="1119"/>
      <c r="C10" s="1119"/>
      <c r="D10" s="1119"/>
      <c r="E10" s="1119"/>
      <c r="F10" s="1142"/>
      <c r="G10" s="1142"/>
      <c r="H10" s="1142"/>
      <c r="I10" s="1142"/>
      <c r="J10" s="1119"/>
      <c r="K10" s="1119"/>
      <c r="L10" s="1119"/>
      <c r="M10" s="1119"/>
      <c r="N10" s="1119"/>
      <c r="O10" s="1119"/>
      <c r="P10" s="1119"/>
      <c r="Q10" s="1119"/>
      <c r="R10" s="1119"/>
      <c r="S10" s="1119"/>
      <c r="T10" s="1119"/>
      <c r="U10" s="1119"/>
      <c r="V10" s="170">
        <f>COLOURWAYS!A9</f>
        <v>7391</v>
      </c>
      <c r="W10" s="170">
        <f>COLOURWAYS!A10</f>
        <v>7986</v>
      </c>
      <c r="X10" s="170">
        <f>COLOURWAYS!A11</f>
        <v>6623</v>
      </c>
      <c r="Y10" s="170">
        <f>COLOURWAYS!A12</f>
        <v>8633</v>
      </c>
      <c r="Z10" s="170">
        <f>COLOURWAYS!A13</f>
        <v>8092</v>
      </c>
      <c r="AA10" s="171"/>
      <c r="AB10" s="269"/>
      <c r="AC10" s="172"/>
    </row>
    <row r="11" spans="1:29" ht="27.75" customHeight="1" x14ac:dyDescent="0.2">
      <c r="A11" s="173"/>
      <c r="B11" s="174"/>
      <c r="C11" s="174"/>
      <c r="D11" s="174"/>
      <c r="E11" s="174"/>
      <c r="F11" s="175"/>
      <c r="G11" s="176"/>
      <c r="H11" s="176"/>
      <c r="I11" s="177"/>
      <c r="J11" s="178"/>
      <c r="K11" s="174"/>
      <c r="L11" s="174"/>
      <c r="M11" s="174"/>
      <c r="N11" s="174"/>
      <c r="O11" s="174"/>
      <c r="P11" s="174"/>
      <c r="Q11" s="174"/>
      <c r="R11" s="174"/>
      <c r="S11" s="179"/>
      <c r="T11" s="178"/>
      <c r="U11" s="179"/>
      <c r="V11" s="180"/>
      <c r="W11" s="180"/>
      <c r="X11" s="181"/>
      <c r="Y11" s="181"/>
      <c r="Z11" s="181"/>
      <c r="AA11" s="182"/>
      <c r="AB11" s="268"/>
      <c r="AC11" s="183"/>
    </row>
    <row r="12" spans="1:29" ht="23.25" customHeight="1" x14ac:dyDescent="0.2">
      <c r="A12" s="1124"/>
      <c r="B12" s="1125"/>
      <c r="C12" s="1125"/>
      <c r="D12" s="1125"/>
      <c r="E12" s="1126"/>
      <c r="F12" s="1127"/>
      <c r="G12" s="1128"/>
      <c r="H12" s="1128"/>
      <c r="I12" s="1129"/>
      <c r="J12" s="1108"/>
      <c r="K12" s="1109"/>
      <c r="L12" s="1109"/>
      <c r="M12" s="1109"/>
      <c r="N12" s="1109"/>
      <c r="O12" s="1109"/>
      <c r="P12" s="1109"/>
      <c r="Q12" s="1109"/>
      <c r="R12" s="1109"/>
      <c r="S12" s="1110"/>
      <c r="T12" s="1098">
        <v>1</v>
      </c>
      <c r="U12" s="1099"/>
      <c r="V12" s="130"/>
      <c r="W12" s="429"/>
      <c r="X12" s="332"/>
      <c r="Y12" s="332"/>
      <c r="Z12" s="332"/>
      <c r="AA12" s="332"/>
      <c r="AB12" s="333"/>
      <c r="AC12" s="332"/>
    </row>
    <row r="13" spans="1:29" ht="15.75" customHeight="1" x14ac:dyDescent="0.2">
      <c r="A13" s="1124"/>
      <c r="B13" s="1125"/>
      <c r="C13" s="1125"/>
      <c r="D13" s="1125"/>
      <c r="E13" s="1126"/>
      <c r="F13" s="1132" t="s">
        <v>356</v>
      </c>
      <c r="G13" s="1133"/>
      <c r="H13" s="1133"/>
      <c r="I13" s="1134"/>
      <c r="J13" s="1108"/>
      <c r="K13" s="1109"/>
      <c r="L13" s="1109"/>
      <c r="M13" s="1109"/>
      <c r="N13" s="1109"/>
      <c r="O13" s="1109"/>
      <c r="P13" s="1109"/>
      <c r="Q13" s="1109"/>
      <c r="R13" s="1109"/>
      <c r="S13" s="1110"/>
      <c r="T13" s="1098"/>
      <c r="U13" s="1099"/>
      <c r="V13" s="130"/>
      <c r="W13" s="467"/>
      <c r="X13" s="130"/>
      <c r="Y13" s="467"/>
      <c r="Z13" s="426"/>
      <c r="AA13" s="332"/>
      <c r="AB13" s="333"/>
      <c r="AC13" s="332"/>
    </row>
    <row r="14" spans="1:29" ht="15.75" customHeight="1" x14ac:dyDescent="0.2">
      <c r="A14" s="1124"/>
      <c r="B14" s="1125"/>
      <c r="C14" s="1125"/>
      <c r="D14" s="1125"/>
      <c r="E14" s="1126"/>
      <c r="F14" s="1132" t="s">
        <v>532</v>
      </c>
      <c r="G14" s="1133"/>
      <c r="H14" s="1133"/>
      <c r="I14" s="1134"/>
      <c r="J14" s="1135" t="s">
        <v>315</v>
      </c>
      <c r="K14" s="1136"/>
      <c r="L14" s="1136"/>
      <c r="M14" s="1136"/>
      <c r="N14" s="1136"/>
      <c r="O14" s="1136"/>
      <c r="P14" s="1136"/>
      <c r="Q14" s="1136"/>
      <c r="R14" s="1136"/>
      <c r="S14" s="1137"/>
      <c r="T14" s="1098"/>
      <c r="U14" s="1099"/>
      <c r="V14" s="130" t="s">
        <v>495</v>
      </c>
      <c r="W14" s="467" t="s">
        <v>495</v>
      </c>
      <c r="X14" s="130" t="s">
        <v>412</v>
      </c>
      <c r="Y14" s="467" t="s">
        <v>495</v>
      </c>
      <c r="Z14" s="467" t="s">
        <v>495</v>
      </c>
      <c r="AA14" s="332"/>
      <c r="AB14" s="334"/>
      <c r="AC14" s="332"/>
    </row>
    <row r="15" spans="1:29" ht="15.75" customHeight="1" x14ac:dyDescent="0.2">
      <c r="A15" s="1138"/>
      <c r="B15" s="1139"/>
      <c r="C15" s="1139"/>
      <c r="D15" s="1139"/>
      <c r="E15" s="1140"/>
      <c r="F15" s="1127" t="s">
        <v>533</v>
      </c>
      <c r="G15" s="1128"/>
      <c r="H15" s="1128"/>
      <c r="I15" s="1129"/>
      <c r="J15" s="1108"/>
      <c r="K15" s="1109"/>
      <c r="L15" s="1109"/>
      <c r="M15" s="1109"/>
      <c r="N15" s="1109"/>
      <c r="O15" s="1109"/>
      <c r="P15" s="1109"/>
      <c r="Q15" s="1109"/>
      <c r="R15" s="1109"/>
      <c r="S15" s="1110"/>
      <c r="T15" s="1098"/>
      <c r="U15" s="1099"/>
      <c r="V15" s="417" t="s">
        <v>455</v>
      </c>
      <c r="W15" s="468" t="s">
        <v>455</v>
      </c>
      <c r="X15" s="418" t="s">
        <v>454</v>
      </c>
      <c r="Y15" s="468" t="s">
        <v>455</v>
      </c>
      <c r="Z15" s="468" t="s">
        <v>455</v>
      </c>
      <c r="AA15" s="332"/>
      <c r="AB15" s="334"/>
      <c r="AC15" s="332"/>
    </row>
    <row r="16" spans="1:29" ht="15.75" customHeight="1" x14ac:dyDescent="0.2">
      <c r="A16" s="1124"/>
      <c r="B16" s="1125"/>
      <c r="C16" s="1125"/>
      <c r="D16" s="1125"/>
      <c r="E16" s="1126"/>
      <c r="F16" s="1127"/>
      <c r="G16" s="1128"/>
      <c r="H16" s="1128"/>
      <c r="I16" s="1129"/>
      <c r="J16" s="1108"/>
      <c r="K16" s="1109"/>
      <c r="L16" s="1109"/>
      <c r="M16" s="1109"/>
      <c r="N16" s="1109"/>
      <c r="O16" s="1109"/>
      <c r="P16" s="1109"/>
      <c r="Q16" s="1109"/>
      <c r="R16" s="1109"/>
      <c r="S16" s="1110"/>
      <c r="T16" s="1098"/>
      <c r="U16" s="1099"/>
      <c r="V16" s="130"/>
      <c r="W16" s="467"/>
      <c r="X16" s="130"/>
      <c r="Y16" s="422"/>
      <c r="Z16" s="426"/>
      <c r="AA16" s="332"/>
      <c r="AB16" s="334"/>
      <c r="AC16" s="332"/>
    </row>
    <row r="17" spans="1:29" ht="15.75" x14ac:dyDescent="0.2">
      <c r="A17" s="1124"/>
      <c r="B17" s="1125"/>
      <c r="C17" s="1125"/>
      <c r="D17" s="1125"/>
      <c r="E17" s="1126"/>
      <c r="F17" s="1127"/>
      <c r="G17" s="1128"/>
      <c r="H17" s="1128"/>
      <c r="I17" s="1129"/>
      <c r="J17" s="1108"/>
      <c r="K17" s="1109"/>
      <c r="L17" s="1109"/>
      <c r="M17" s="1109"/>
      <c r="N17" s="1109"/>
      <c r="O17" s="1109"/>
      <c r="P17" s="1109"/>
      <c r="Q17" s="1109"/>
      <c r="R17" s="1109"/>
      <c r="S17" s="1110"/>
      <c r="T17" s="1098"/>
      <c r="U17" s="1099"/>
      <c r="V17" s="130"/>
      <c r="W17" s="422"/>
      <c r="X17" s="130"/>
      <c r="Y17" s="422"/>
      <c r="Z17" s="426"/>
      <c r="AA17" s="332"/>
      <c r="AB17" s="334"/>
      <c r="AC17" s="332"/>
    </row>
    <row r="18" spans="1:29" ht="23.25" customHeight="1" x14ac:dyDescent="0.2">
      <c r="A18" s="1145"/>
      <c r="B18" s="1146"/>
      <c r="C18" s="1146"/>
      <c r="D18" s="1146"/>
      <c r="E18" s="1147"/>
      <c r="F18" s="1148"/>
      <c r="G18" s="1149"/>
      <c r="H18" s="1149"/>
      <c r="I18" s="1150"/>
      <c r="J18" s="1105"/>
      <c r="K18" s="1106"/>
      <c r="L18" s="1106"/>
      <c r="M18" s="1106"/>
      <c r="N18" s="1106"/>
      <c r="O18" s="1106"/>
      <c r="P18" s="1106"/>
      <c r="Q18" s="1106"/>
      <c r="R18" s="1106"/>
      <c r="S18" s="1107"/>
      <c r="T18" s="1096">
        <v>1</v>
      </c>
      <c r="U18" s="1097"/>
      <c r="V18" s="420"/>
      <c r="W18" s="424"/>
      <c r="X18" s="420"/>
      <c r="Y18" s="429"/>
      <c r="Z18" s="428"/>
      <c r="AA18" s="335"/>
      <c r="AB18" s="336"/>
      <c r="AC18" s="337"/>
    </row>
    <row r="19" spans="1:29" ht="15.75" customHeight="1" x14ac:dyDescent="0.2">
      <c r="A19" s="1143"/>
      <c r="B19" s="1125"/>
      <c r="C19" s="1125"/>
      <c r="D19" s="1125"/>
      <c r="E19" s="1126"/>
      <c r="F19" s="1135" t="s">
        <v>316</v>
      </c>
      <c r="G19" s="1136"/>
      <c r="H19" s="1136"/>
      <c r="I19" s="1144"/>
      <c r="J19" s="1102"/>
      <c r="K19" s="1103"/>
      <c r="L19" s="1103"/>
      <c r="M19" s="1103"/>
      <c r="N19" s="1103"/>
      <c r="O19" s="1103"/>
      <c r="P19" s="1103"/>
      <c r="Q19" s="1103"/>
      <c r="R19" s="1103"/>
      <c r="S19" s="1104"/>
      <c r="T19" s="1098"/>
      <c r="U19" s="1099"/>
      <c r="V19" s="130"/>
      <c r="W19" s="422"/>
      <c r="X19" s="130"/>
      <c r="Y19" s="422"/>
      <c r="Z19" s="426"/>
      <c r="AA19" s="332"/>
      <c r="AB19" s="334"/>
      <c r="AC19" s="338"/>
    </row>
    <row r="20" spans="1:29" ht="15.75" customHeight="1" x14ac:dyDescent="0.2">
      <c r="A20" s="1143"/>
      <c r="B20" s="1125"/>
      <c r="C20" s="1125"/>
      <c r="D20" s="1125"/>
      <c r="E20" s="1126"/>
      <c r="F20" s="1135" t="s">
        <v>317</v>
      </c>
      <c r="G20" s="1136"/>
      <c r="H20" s="1136"/>
      <c r="I20" s="1144"/>
      <c r="J20" s="1157"/>
      <c r="K20" s="1158"/>
      <c r="L20" s="1158"/>
      <c r="M20" s="1158"/>
      <c r="N20" s="1158"/>
      <c r="O20" s="1158"/>
      <c r="P20" s="1158"/>
      <c r="Q20" s="1158"/>
      <c r="R20" s="1158"/>
      <c r="S20" s="1159"/>
      <c r="T20" s="1098"/>
      <c r="U20" s="1099"/>
      <c r="V20" s="130"/>
      <c r="W20" s="422"/>
      <c r="X20" s="130"/>
      <c r="Y20" s="422"/>
      <c r="Z20" s="426"/>
      <c r="AA20" s="332"/>
      <c r="AB20" s="334"/>
      <c r="AC20" s="338"/>
    </row>
    <row r="21" spans="1:29" ht="42.75" customHeight="1" x14ac:dyDescent="0.2">
      <c r="A21" s="1160"/>
      <c r="B21" s="1139"/>
      <c r="C21" s="1139"/>
      <c r="D21" s="1139"/>
      <c r="E21" s="1140"/>
      <c r="F21" s="1161" t="s">
        <v>318</v>
      </c>
      <c r="G21" s="1162"/>
      <c r="H21" s="1162"/>
      <c r="I21" s="1163"/>
      <c r="J21" s="1157" t="s">
        <v>395</v>
      </c>
      <c r="K21" s="1158"/>
      <c r="L21" s="1158"/>
      <c r="M21" s="1158"/>
      <c r="N21" s="1158"/>
      <c r="O21" s="1158"/>
      <c r="P21" s="1158"/>
      <c r="Q21" s="1158"/>
      <c r="R21" s="1158"/>
      <c r="S21" s="1159"/>
      <c r="T21" s="1098"/>
      <c r="U21" s="1099"/>
      <c r="V21" s="130" t="s">
        <v>416</v>
      </c>
      <c r="W21" s="422" t="s">
        <v>416</v>
      </c>
      <c r="X21" s="130" t="s">
        <v>412</v>
      </c>
      <c r="Y21" s="422" t="s">
        <v>416</v>
      </c>
      <c r="Z21" s="426" t="s">
        <v>416</v>
      </c>
      <c r="AA21" s="332"/>
      <c r="AB21" s="334"/>
      <c r="AC21" s="338"/>
    </row>
    <row r="22" spans="1:29" ht="15.75" customHeight="1" x14ac:dyDescent="0.2">
      <c r="A22" s="1143"/>
      <c r="B22" s="1125"/>
      <c r="C22" s="1125"/>
      <c r="D22" s="1125"/>
      <c r="E22" s="1126"/>
      <c r="F22" s="1161" t="s">
        <v>534</v>
      </c>
      <c r="G22" s="1162"/>
      <c r="H22" s="1162"/>
      <c r="I22" s="1163"/>
      <c r="J22" s="1157"/>
      <c r="K22" s="1158"/>
      <c r="L22" s="1158"/>
      <c r="M22" s="1158"/>
      <c r="N22" s="1158"/>
      <c r="O22" s="1158"/>
      <c r="P22" s="1158"/>
      <c r="Q22" s="1158"/>
      <c r="R22" s="1158"/>
      <c r="S22" s="1159"/>
      <c r="T22" s="1098"/>
      <c r="U22" s="1099"/>
      <c r="V22" s="417" t="s">
        <v>455</v>
      </c>
      <c r="W22" s="423" t="s">
        <v>455</v>
      </c>
      <c r="X22" s="418" t="s">
        <v>454</v>
      </c>
      <c r="Y22" s="423" t="s">
        <v>455</v>
      </c>
      <c r="Z22" s="427" t="s">
        <v>455</v>
      </c>
      <c r="AA22" s="332"/>
      <c r="AB22" s="334"/>
      <c r="AC22" s="338"/>
    </row>
    <row r="23" spans="1:29" ht="32.25" customHeight="1" x14ac:dyDescent="0.2">
      <c r="A23" s="1151"/>
      <c r="B23" s="1152"/>
      <c r="C23" s="1152"/>
      <c r="D23" s="1152"/>
      <c r="E23" s="1153"/>
      <c r="F23" s="1154" t="s">
        <v>535</v>
      </c>
      <c r="G23" s="1155"/>
      <c r="H23" s="1155"/>
      <c r="I23" s="1156"/>
      <c r="J23" s="1164"/>
      <c r="K23" s="1165"/>
      <c r="L23" s="1165"/>
      <c r="M23" s="1165"/>
      <c r="N23" s="1165"/>
      <c r="O23" s="1165"/>
      <c r="P23" s="1165"/>
      <c r="Q23" s="1165"/>
      <c r="R23" s="1165"/>
      <c r="S23" s="1166"/>
      <c r="T23" s="1100"/>
      <c r="U23" s="1101"/>
      <c r="V23" s="421"/>
      <c r="W23" s="425"/>
      <c r="X23" s="339"/>
      <c r="Y23" s="339"/>
      <c r="Z23" s="430"/>
      <c r="AA23" s="339"/>
      <c r="AB23" s="340"/>
      <c r="AC23" s="341"/>
    </row>
    <row r="24" spans="1:29" ht="14.25" x14ac:dyDescent="0.2">
      <c r="A24" s="141"/>
      <c r="B24" s="141"/>
      <c r="C24" s="141"/>
      <c r="D24" s="141"/>
      <c r="E24" s="141"/>
      <c r="F24" s="165"/>
      <c r="G24" s="166"/>
      <c r="H24" s="166"/>
      <c r="I24" s="166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36"/>
    </row>
    <row r="25" spans="1:29" ht="14.25" x14ac:dyDescent="0.2">
      <c r="A25" s="141"/>
      <c r="B25" s="141"/>
      <c r="C25" s="141"/>
      <c r="D25" s="141"/>
      <c r="E25" s="141"/>
      <c r="F25" s="165"/>
      <c r="G25" s="166"/>
      <c r="H25" s="166"/>
      <c r="I25" s="166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36"/>
    </row>
    <row r="26" spans="1:29" ht="14.25" x14ac:dyDescent="0.2">
      <c r="A26" s="141"/>
      <c r="B26" s="141"/>
      <c r="C26" s="141"/>
      <c r="D26" s="141"/>
      <c r="E26" s="141"/>
      <c r="F26" s="165"/>
      <c r="G26" s="166"/>
      <c r="H26" s="166"/>
      <c r="I26" s="166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6"/>
    </row>
    <row r="27" spans="1:29" ht="14.25" x14ac:dyDescent="0.2">
      <c r="A27" s="141"/>
      <c r="B27" s="141"/>
      <c r="C27" s="141"/>
      <c r="D27" s="141"/>
      <c r="E27" s="141"/>
      <c r="F27" s="165"/>
      <c r="G27" s="166"/>
      <c r="H27" s="166"/>
      <c r="I27" s="166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6"/>
    </row>
    <row r="28" spans="1:29" ht="14.25" x14ac:dyDescent="0.2">
      <c r="A28" s="141"/>
      <c r="B28" s="141"/>
      <c r="C28" s="141"/>
      <c r="D28" s="141"/>
      <c r="E28" s="141"/>
      <c r="F28" s="165"/>
      <c r="G28" s="166"/>
      <c r="H28" s="166"/>
      <c r="I28" s="166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36"/>
    </row>
    <row r="29" spans="1:29" ht="14.25" x14ac:dyDescent="0.2">
      <c r="A29" s="141"/>
      <c r="B29" s="141"/>
      <c r="C29" s="141"/>
      <c r="D29" s="141"/>
      <c r="E29" s="141"/>
      <c r="F29" s="165"/>
      <c r="G29" s="166"/>
      <c r="H29" s="166"/>
      <c r="I29" s="166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36"/>
    </row>
    <row r="30" spans="1:29" ht="14.25" x14ac:dyDescent="0.2">
      <c r="A30" s="141"/>
      <c r="B30" s="141"/>
      <c r="C30" s="141"/>
      <c r="D30" s="141"/>
      <c r="E30" s="141"/>
      <c r="F30" s="165"/>
      <c r="G30" s="166"/>
      <c r="H30" s="166"/>
      <c r="I30" s="166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36"/>
    </row>
    <row r="31" spans="1:29" ht="14.25" x14ac:dyDescent="0.2">
      <c r="A31" s="141"/>
      <c r="B31" s="141"/>
      <c r="C31" s="141"/>
      <c r="D31" s="141"/>
      <c r="E31" s="141"/>
      <c r="F31" s="165"/>
      <c r="G31" s="166"/>
      <c r="H31" s="166"/>
      <c r="I31" s="166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36"/>
    </row>
    <row r="32" spans="1:29" ht="14.25" x14ac:dyDescent="0.2">
      <c r="A32" s="141"/>
      <c r="B32" s="141"/>
      <c r="C32" s="141"/>
      <c r="D32" s="141"/>
      <c r="E32" s="141"/>
      <c r="F32" s="165"/>
      <c r="G32" s="166"/>
      <c r="H32" s="166"/>
      <c r="I32" s="166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36"/>
    </row>
    <row r="33" spans="1:29" ht="14.25" x14ac:dyDescent="0.2">
      <c r="A33" s="141"/>
      <c r="B33" s="141"/>
      <c r="C33" s="141"/>
      <c r="D33" s="141"/>
      <c r="E33" s="141"/>
      <c r="F33" s="165"/>
      <c r="G33" s="166"/>
      <c r="H33" s="166"/>
      <c r="I33" s="166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36"/>
    </row>
    <row r="34" spans="1:29" ht="14.25" x14ac:dyDescent="0.2">
      <c r="A34" s="141"/>
      <c r="B34" s="141"/>
      <c r="C34" s="141"/>
      <c r="D34" s="141"/>
      <c r="E34" s="141"/>
      <c r="F34" s="165"/>
      <c r="G34" s="166"/>
      <c r="H34" s="166"/>
      <c r="I34" s="166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36"/>
    </row>
    <row r="35" spans="1:29" ht="14.25" x14ac:dyDescent="0.2">
      <c r="A35" s="141"/>
      <c r="B35" s="141"/>
      <c r="C35" s="141"/>
      <c r="D35" s="141"/>
      <c r="E35" s="141"/>
      <c r="F35" s="165"/>
      <c r="G35" s="166"/>
      <c r="H35" s="166"/>
      <c r="I35" s="166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36"/>
    </row>
    <row r="36" spans="1:29" ht="14.25" x14ac:dyDescent="0.2">
      <c r="A36" s="141"/>
      <c r="B36" s="141"/>
      <c r="C36" s="141"/>
      <c r="D36" s="141"/>
      <c r="E36" s="141"/>
      <c r="F36" s="165"/>
      <c r="G36" s="166"/>
      <c r="H36" s="166"/>
      <c r="I36" s="166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36"/>
    </row>
    <row r="37" spans="1:29" ht="14.25" x14ac:dyDescent="0.2">
      <c r="A37" s="141"/>
      <c r="B37" s="141"/>
      <c r="C37" s="141"/>
      <c r="D37" s="141"/>
      <c r="E37" s="141"/>
      <c r="F37" s="165"/>
      <c r="G37" s="166"/>
      <c r="H37" s="166"/>
      <c r="I37" s="166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36"/>
    </row>
    <row r="38" spans="1:29" ht="14.25" x14ac:dyDescent="0.2">
      <c r="A38" s="141"/>
      <c r="B38" s="141"/>
      <c r="C38" s="141"/>
      <c r="D38" s="141"/>
      <c r="E38" s="141"/>
      <c r="F38" s="165"/>
      <c r="G38" s="166"/>
      <c r="H38" s="166"/>
      <c r="I38" s="166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36"/>
    </row>
    <row r="39" spans="1:29" ht="14.25" x14ac:dyDescent="0.2">
      <c r="A39" s="141"/>
      <c r="B39" s="141"/>
      <c r="C39" s="141"/>
      <c r="D39" s="141"/>
      <c r="E39" s="141"/>
      <c r="F39" s="165"/>
      <c r="G39" s="166"/>
      <c r="H39" s="166"/>
      <c r="I39" s="166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36"/>
    </row>
    <row r="40" spans="1:29" ht="14.25" x14ac:dyDescent="0.2">
      <c r="A40" s="141"/>
      <c r="B40" s="141"/>
      <c r="C40" s="141"/>
      <c r="D40" s="141"/>
      <c r="E40" s="141"/>
      <c r="F40" s="165"/>
      <c r="G40" s="166"/>
      <c r="H40" s="166"/>
      <c r="I40" s="166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36"/>
    </row>
    <row r="41" spans="1:29" ht="14.25" x14ac:dyDescent="0.2">
      <c r="A41" s="141"/>
      <c r="B41" s="141"/>
      <c r="C41" s="141"/>
      <c r="D41" s="141"/>
      <c r="E41" s="141"/>
      <c r="F41" s="165"/>
      <c r="G41" s="166"/>
      <c r="H41" s="166"/>
      <c r="I41" s="166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36"/>
    </row>
    <row r="42" spans="1:29" ht="14.25" x14ac:dyDescent="0.2">
      <c r="A42" s="141"/>
      <c r="B42" s="141"/>
      <c r="C42" s="141"/>
      <c r="D42" s="141"/>
      <c r="E42" s="141"/>
      <c r="F42" s="165"/>
      <c r="G42" s="166"/>
      <c r="H42" s="166"/>
      <c r="I42" s="166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36"/>
    </row>
    <row r="43" spans="1:29" ht="14.25" x14ac:dyDescent="0.2">
      <c r="A43" s="141"/>
      <c r="B43" s="141"/>
      <c r="C43" s="141"/>
      <c r="D43" s="141"/>
      <c r="E43" s="141"/>
      <c r="F43" s="165"/>
      <c r="G43" s="166"/>
      <c r="H43" s="166"/>
      <c r="I43" s="166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36"/>
    </row>
    <row r="44" spans="1:29" ht="14.25" x14ac:dyDescent="0.2">
      <c r="A44" s="141"/>
      <c r="B44" s="141"/>
      <c r="C44" s="141"/>
      <c r="D44" s="141"/>
      <c r="E44" s="141"/>
      <c r="F44" s="165"/>
      <c r="G44" s="166"/>
      <c r="H44" s="166"/>
      <c r="I44" s="166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36"/>
    </row>
    <row r="45" spans="1:29" ht="14.25" x14ac:dyDescent="0.2">
      <c r="A45" s="141"/>
      <c r="B45" s="141"/>
      <c r="C45" s="141"/>
      <c r="D45" s="141"/>
      <c r="E45" s="141"/>
      <c r="F45" s="165"/>
      <c r="G45" s="166"/>
      <c r="H45" s="166"/>
      <c r="I45" s="166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36"/>
    </row>
    <row r="46" spans="1:29" ht="14.25" x14ac:dyDescent="0.2">
      <c r="A46" s="141"/>
      <c r="B46" s="141"/>
      <c r="C46" s="141"/>
      <c r="D46" s="141"/>
      <c r="E46" s="141"/>
      <c r="F46" s="165"/>
      <c r="G46" s="166"/>
      <c r="H46" s="166"/>
      <c r="I46" s="166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36"/>
    </row>
    <row r="47" spans="1:29" ht="14.25" x14ac:dyDescent="0.2">
      <c r="A47" s="141"/>
      <c r="B47" s="141"/>
      <c r="C47" s="141"/>
      <c r="D47" s="141"/>
      <c r="E47" s="141"/>
      <c r="F47" s="165"/>
      <c r="G47" s="166"/>
      <c r="H47" s="166"/>
      <c r="I47" s="166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36"/>
    </row>
    <row r="48" spans="1:29" ht="14.25" x14ac:dyDescent="0.2">
      <c r="A48" s="141"/>
      <c r="B48" s="141"/>
      <c r="C48" s="141"/>
      <c r="D48" s="141"/>
      <c r="E48" s="141"/>
      <c r="F48" s="165"/>
      <c r="G48" s="166"/>
      <c r="H48" s="166"/>
      <c r="I48" s="166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36"/>
    </row>
    <row r="49" spans="1:29" ht="14.25" x14ac:dyDescent="0.2">
      <c r="A49" s="141"/>
      <c r="B49" s="141"/>
      <c r="C49" s="141"/>
      <c r="D49" s="141"/>
      <c r="E49" s="141"/>
      <c r="F49" s="165"/>
      <c r="G49" s="166"/>
      <c r="H49" s="166"/>
      <c r="I49" s="166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36"/>
    </row>
    <row r="50" spans="1:29" ht="14.25" x14ac:dyDescent="0.2">
      <c r="A50" s="141"/>
      <c r="B50" s="141"/>
      <c r="C50" s="141"/>
      <c r="D50" s="141"/>
      <c r="E50" s="141"/>
      <c r="F50" s="165"/>
      <c r="G50" s="166"/>
      <c r="H50" s="166"/>
      <c r="I50" s="166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36"/>
    </row>
    <row r="51" spans="1:29" ht="14.25" x14ac:dyDescent="0.2">
      <c r="A51" s="141"/>
      <c r="B51" s="141"/>
      <c r="C51" s="141"/>
      <c r="D51" s="141"/>
      <c r="E51" s="141"/>
      <c r="F51" s="165"/>
      <c r="G51" s="166"/>
      <c r="H51" s="166"/>
      <c r="I51" s="166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36"/>
    </row>
    <row r="52" spans="1:29" ht="14.25" x14ac:dyDescent="0.2">
      <c r="A52" s="141"/>
      <c r="B52" s="141"/>
      <c r="C52" s="141"/>
      <c r="D52" s="141"/>
      <c r="E52" s="141"/>
      <c r="F52" s="165"/>
      <c r="G52" s="166"/>
      <c r="H52" s="166"/>
      <c r="I52" s="166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36"/>
    </row>
    <row r="53" spans="1:29" ht="14.25" x14ac:dyDescent="0.2">
      <c r="A53" s="141"/>
      <c r="B53" s="141"/>
      <c r="C53" s="141"/>
      <c r="D53" s="141"/>
      <c r="E53" s="141"/>
      <c r="F53" s="165"/>
      <c r="G53" s="166"/>
      <c r="H53" s="166"/>
      <c r="I53" s="166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36"/>
    </row>
    <row r="54" spans="1:29" ht="14.25" x14ac:dyDescent="0.2">
      <c r="A54" s="141"/>
      <c r="B54" s="141"/>
      <c r="C54" s="141"/>
      <c r="D54" s="141"/>
      <c r="E54" s="141"/>
      <c r="F54" s="165"/>
      <c r="G54" s="166"/>
      <c r="H54" s="166"/>
      <c r="I54" s="166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36"/>
    </row>
    <row r="55" spans="1:29" ht="14.25" x14ac:dyDescent="0.2">
      <c r="A55" s="141"/>
      <c r="B55" s="141"/>
      <c r="C55" s="141"/>
      <c r="D55" s="141"/>
      <c r="E55" s="141"/>
      <c r="F55" s="165"/>
      <c r="G55" s="166"/>
      <c r="H55" s="166"/>
      <c r="I55" s="166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36"/>
    </row>
    <row r="56" spans="1:29" ht="14.25" x14ac:dyDescent="0.2">
      <c r="A56" s="141"/>
      <c r="B56" s="141"/>
      <c r="C56" s="141"/>
      <c r="D56" s="141"/>
      <c r="E56" s="141"/>
      <c r="F56" s="165"/>
      <c r="G56" s="166"/>
      <c r="H56" s="166"/>
      <c r="I56" s="166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36"/>
    </row>
    <row r="57" spans="1:29" ht="14.25" x14ac:dyDescent="0.2">
      <c r="A57" s="141"/>
      <c r="B57" s="141"/>
      <c r="C57" s="141"/>
      <c r="D57" s="141"/>
      <c r="E57" s="141"/>
      <c r="F57" s="165"/>
      <c r="G57" s="166"/>
      <c r="H57" s="166"/>
      <c r="I57" s="166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36"/>
    </row>
    <row r="58" spans="1:29" ht="14.25" x14ac:dyDescent="0.2">
      <c r="A58" s="141"/>
      <c r="B58" s="141"/>
      <c r="C58" s="141"/>
      <c r="D58" s="141"/>
      <c r="E58" s="141"/>
      <c r="F58" s="165"/>
      <c r="G58" s="166"/>
      <c r="H58" s="166"/>
      <c r="I58" s="166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36"/>
    </row>
    <row r="59" spans="1:29" ht="14.25" x14ac:dyDescent="0.2">
      <c r="A59" s="141"/>
      <c r="B59" s="141"/>
      <c r="C59" s="141"/>
      <c r="D59" s="141"/>
      <c r="E59" s="141"/>
      <c r="F59" s="165"/>
      <c r="G59" s="166"/>
      <c r="H59" s="166"/>
      <c r="I59" s="166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36"/>
    </row>
    <row r="60" spans="1:29" ht="14.25" x14ac:dyDescent="0.2">
      <c r="A60" s="141"/>
      <c r="B60" s="141"/>
      <c r="C60" s="141"/>
      <c r="D60" s="141"/>
      <c r="E60" s="141"/>
      <c r="F60" s="165"/>
      <c r="G60" s="166"/>
      <c r="H60" s="166"/>
      <c r="I60" s="166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36"/>
    </row>
    <row r="61" spans="1:29" ht="14.25" x14ac:dyDescent="0.2">
      <c r="A61" s="141"/>
      <c r="B61" s="141"/>
      <c r="C61" s="141"/>
      <c r="D61" s="141"/>
      <c r="E61" s="141"/>
      <c r="F61" s="165"/>
      <c r="G61" s="166"/>
      <c r="H61" s="166"/>
      <c r="I61" s="166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36"/>
    </row>
    <row r="62" spans="1:29" ht="14.25" x14ac:dyDescent="0.2">
      <c r="A62" s="141"/>
      <c r="B62" s="141"/>
      <c r="C62" s="141"/>
      <c r="D62" s="141"/>
      <c r="E62" s="141"/>
      <c r="F62" s="165"/>
      <c r="G62" s="166"/>
      <c r="H62" s="166"/>
      <c r="I62" s="166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36"/>
    </row>
    <row r="63" spans="1:29" ht="14.25" x14ac:dyDescent="0.2">
      <c r="A63" s="141"/>
      <c r="B63" s="141"/>
      <c r="C63" s="141"/>
      <c r="D63" s="141"/>
      <c r="E63" s="141"/>
      <c r="F63" s="165"/>
      <c r="G63" s="166"/>
      <c r="H63" s="166"/>
      <c r="I63" s="166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36"/>
    </row>
    <row r="64" spans="1:29" ht="14.25" x14ac:dyDescent="0.2">
      <c r="A64" s="141"/>
      <c r="B64" s="141"/>
      <c r="C64" s="141"/>
      <c r="D64" s="141"/>
      <c r="E64" s="141"/>
      <c r="F64" s="165"/>
      <c r="G64" s="166"/>
      <c r="H64" s="166"/>
      <c r="I64" s="166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36"/>
    </row>
    <row r="65" spans="1:29" ht="14.25" x14ac:dyDescent="0.2">
      <c r="A65" s="141"/>
      <c r="B65" s="141"/>
      <c r="C65" s="141"/>
      <c r="D65" s="141"/>
      <c r="E65" s="141"/>
      <c r="F65" s="165"/>
      <c r="G65" s="166"/>
      <c r="H65" s="166"/>
      <c r="I65" s="166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36"/>
    </row>
    <row r="66" spans="1:29" ht="14.25" x14ac:dyDescent="0.2">
      <c r="A66" s="141"/>
      <c r="B66" s="141"/>
      <c r="C66" s="141"/>
      <c r="D66" s="141"/>
      <c r="E66" s="141"/>
      <c r="F66" s="165"/>
      <c r="G66" s="166"/>
      <c r="H66" s="166"/>
      <c r="I66" s="166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36"/>
    </row>
    <row r="67" spans="1:29" ht="14.25" x14ac:dyDescent="0.2">
      <c r="A67" s="141"/>
      <c r="B67" s="141"/>
      <c r="C67" s="141"/>
      <c r="D67" s="141"/>
      <c r="E67" s="141"/>
      <c r="F67" s="165"/>
      <c r="G67" s="166"/>
      <c r="H67" s="166"/>
      <c r="I67" s="166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36"/>
    </row>
    <row r="68" spans="1:29" ht="14.25" x14ac:dyDescent="0.2">
      <c r="A68" s="141"/>
      <c r="B68" s="141"/>
      <c r="C68" s="141"/>
      <c r="D68" s="141"/>
      <c r="E68" s="141"/>
      <c r="F68" s="165"/>
      <c r="G68" s="166"/>
      <c r="H68" s="166"/>
      <c r="I68" s="166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36"/>
    </row>
    <row r="69" spans="1:29" ht="14.25" x14ac:dyDescent="0.2">
      <c r="A69" s="141"/>
      <c r="B69" s="141"/>
      <c r="C69" s="141"/>
      <c r="D69" s="141"/>
      <c r="E69" s="141"/>
      <c r="F69" s="165"/>
      <c r="G69" s="166"/>
      <c r="H69" s="166"/>
      <c r="I69" s="166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36"/>
    </row>
    <row r="70" spans="1:29" ht="14.25" x14ac:dyDescent="0.2">
      <c r="A70" s="141"/>
      <c r="B70" s="141"/>
      <c r="C70" s="141"/>
      <c r="D70" s="141"/>
      <c r="E70" s="141"/>
      <c r="F70" s="165"/>
      <c r="G70" s="166"/>
      <c r="H70" s="166"/>
      <c r="I70" s="166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36"/>
    </row>
    <row r="71" spans="1:29" ht="14.25" x14ac:dyDescent="0.2">
      <c r="A71" s="141"/>
      <c r="B71" s="141"/>
      <c r="C71" s="141"/>
      <c r="D71" s="141"/>
      <c r="E71" s="141"/>
      <c r="F71" s="165"/>
      <c r="G71" s="166"/>
      <c r="H71" s="166"/>
      <c r="I71" s="16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36"/>
    </row>
    <row r="72" spans="1:29" ht="14.25" x14ac:dyDescent="0.2">
      <c r="A72" s="141"/>
      <c r="B72" s="141"/>
      <c r="C72" s="141"/>
      <c r="D72" s="141"/>
      <c r="E72" s="141"/>
      <c r="F72" s="165"/>
      <c r="G72" s="166"/>
      <c r="H72" s="166"/>
      <c r="I72" s="166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36"/>
    </row>
    <row r="73" spans="1:29" ht="14.25" x14ac:dyDescent="0.2">
      <c r="A73" s="141"/>
      <c r="B73" s="141"/>
      <c r="C73" s="141"/>
      <c r="D73" s="141"/>
      <c r="E73" s="141"/>
      <c r="F73" s="165"/>
      <c r="G73" s="166"/>
      <c r="H73" s="166"/>
      <c r="I73" s="166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36"/>
    </row>
    <row r="74" spans="1:29" ht="14.25" x14ac:dyDescent="0.2">
      <c r="A74" s="141"/>
      <c r="B74" s="141"/>
      <c r="C74" s="141"/>
      <c r="D74" s="141"/>
      <c r="E74" s="141"/>
      <c r="F74" s="165"/>
      <c r="G74" s="166"/>
      <c r="H74" s="166"/>
      <c r="I74" s="166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36"/>
    </row>
    <row r="75" spans="1:29" ht="14.25" x14ac:dyDescent="0.2">
      <c r="A75" s="141"/>
      <c r="B75" s="141"/>
      <c r="C75" s="141"/>
      <c r="D75" s="141"/>
      <c r="E75" s="141"/>
      <c r="F75" s="165"/>
      <c r="G75" s="166"/>
      <c r="H75" s="166"/>
      <c r="I75" s="166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36"/>
    </row>
    <row r="76" spans="1:29" ht="14.25" x14ac:dyDescent="0.2">
      <c r="A76" s="141"/>
      <c r="B76" s="141"/>
      <c r="C76" s="141"/>
      <c r="D76" s="141"/>
      <c r="E76" s="141"/>
      <c r="F76" s="165"/>
      <c r="G76" s="166"/>
      <c r="H76" s="166"/>
      <c r="I76" s="166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36"/>
    </row>
    <row r="77" spans="1:29" ht="14.25" x14ac:dyDescent="0.2">
      <c r="A77" s="141"/>
      <c r="B77" s="141"/>
      <c r="C77" s="141"/>
      <c r="D77" s="141"/>
      <c r="E77" s="141"/>
      <c r="F77" s="165"/>
      <c r="G77" s="166"/>
      <c r="H77" s="166"/>
      <c r="I77" s="166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36"/>
    </row>
    <row r="78" spans="1:29" ht="14.25" x14ac:dyDescent="0.2">
      <c r="A78" s="141"/>
      <c r="B78" s="141"/>
      <c r="C78" s="141"/>
      <c r="D78" s="141"/>
      <c r="E78" s="141"/>
      <c r="F78" s="165"/>
      <c r="G78" s="166"/>
      <c r="H78" s="166"/>
      <c r="I78" s="166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36"/>
    </row>
    <row r="79" spans="1:29" ht="14.25" x14ac:dyDescent="0.2">
      <c r="A79" s="141"/>
      <c r="B79" s="141"/>
      <c r="C79" s="141"/>
      <c r="D79" s="141"/>
      <c r="E79" s="141"/>
      <c r="F79" s="165"/>
      <c r="G79" s="166"/>
      <c r="H79" s="166"/>
      <c r="I79" s="166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36"/>
    </row>
    <row r="80" spans="1:29" ht="14.25" x14ac:dyDescent="0.2">
      <c r="A80" s="141"/>
      <c r="B80" s="141"/>
      <c r="C80" s="141"/>
      <c r="D80" s="141"/>
      <c r="E80" s="141"/>
      <c r="F80" s="165"/>
      <c r="G80" s="166"/>
      <c r="H80" s="166"/>
      <c r="I80" s="166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36"/>
    </row>
    <row r="81" spans="1:29" ht="14.25" x14ac:dyDescent="0.2">
      <c r="A81" s="141"/>
      <c r="B81" s="141"/>
      <c r="C81" s="141"/>
      <c r="D81" s="141"/>
      <c r="E81" s="141"/>
      <c r="F81" s="165"/>
      <c r="G81" s="166"/>
      <c r="H81" s="166"/>
      <c r="I81" s="166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36"/>
    </row>
    <row r="82" spans="1:29" ht="14.25" x14ac:dyDescent="0.2">
      <c r="A82" s="141"/>
      <c r="B82" s="141"/>
      <c r="C82" s="141"/>
      <c r="D82" s="141"/>
      <c r="E82" s="141"/>
      <c r="F82" s="165"/>
      <c r="G82" s="166"/>
      <c r="H82" s="166"/>
      <c r="I82" s="166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36"/>
    </row>
    <row r="83" spans="1:29" ht="14.25" x14ac:dyDescent="0.2">
      <c r="A83" s="141"/>
      <c r="B83" s="141"/>
      <c r="C83" s="141"/>
      <c r="D83" s="141"/>
      <c r="E83" s="141"/>
      <c r="F83" s="165"/>
      <c r="G83" s="166"/>
      <c r="H83" s="166"/>
      <c r="I83" s="166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36"/>
    </row>
    <row r="84" spans="1:29" ht="14.25" x14ac:dyDescent="0.2">
      <c r="A84" s="141"/>
      <c r="B84" s="141"/>
      <c r="C84" s="141"/>
      <c r="D84" s="141"/>
      <c r="E84" s="141"/>
      <c r="F84" s="165"/>
      <c r="G84" s="166"/>
      <c r="H84" s="166"/>
      <c r="I84" s="166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36"/>
    </row>
    <row r="85" spans="1:29" ht="14.25" x14ac:dyDescent="0.2">
      <c r="A85" s="141"/>
      <c r="B85" s="141"/>
      <c r="C85" s="141"/>
      <c r="D85" s="141"/>
      <c r="E85" s="141"/>
      <c r="F85" s="165"/>
      <c r="G85" s="166"/>
      <c r="H85" s="166"/>
      <c r="I85" s="166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36"/>
    </row>
    <row r="86" spans="1:29" ht="14.25" x14ac:dyDescent="0.2">
      <c r="A86" s="141"/>
      <c r="B86" s="141"/>
      <c r="C86" s="141"/>
      <c r="D86" s="141"/>
      <c r="E86" s="141"/>
      <c r="F86" s="165"/>
      <c r="G86" s="166"/>
      <c r="H86" s="166"/>
      <c r="I86" s="166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36"/>
    </row>
    <row r="87" spans="1:29" ht="14.25" x14ac:dyDescent="0.2">
      <c r="A87" s="141"/>
      <c r="B87" s="141"/>
      <c r="C87" s="141"/>
      <c r="D87" s="141"/>
      <c r="E87" s="141"/>
      <c r="F87" s="165"/>
      <c r="G87" s="166"/>
      <c r="H87" s="166"/>
      <c r="I87" s="166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36"/>
    </row>
    <row r="88" spans="1:29" ht="14.25" x14ac:dyDescent="0.2">
      <c r="A88" s="141"/>
      <c r="B88" s="141"/>
      <c r="C88" s="141"/>
      <c r="D88" s="141"/>
      <c r="E88" s="141"/>
      <c r="F88" s="165"/>
      <c r="G88" s="166"/>
      <c r="H88" s="166"/>
      <c r="I88" s="166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36"/>
    </row>
    <row r="89" spans="1:29" ht="14.25" x14ac:dyDescent="0.2">
      <c r="A89" s="141"/>
      <c r="B89" s="141"/>
      <c r="C89" s="141"/>
      <c r="D89" s="141"/>
      <c r="E89" s="141"/>
      <c r="F89" s="165"/>
      <c r="G89" s="166"/>
      <c r="H89" s="166"/>
      <c r="I89" s="166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36"/>
    </row>
    <row r="90" spans="1:29" ht="14.25" x14ac:dyDescent="0.2">
      <c r="A90" s="141"/>
      <c r="B90" s="141"/>
      <c r="C90" s="141"/>
      <c r="D90" s="141"/>
      <c r="E90" s="141"/>
      <c r="F90" s="165"/>
      <c r="G90" s="166"/>
      <c r="H90" s="166"/>
      <c r="I90" s="166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36"/>
    </row>
    <row r="91" spans="1:29" ht="14.25" x14ac:dyDescent="0.2">
      <c r="A91" s="141"/>
      <c r="B91" s="141"/>
      <c r="C91" s="141"/>
      <c r="D91" s="141"/>
      <c r="E91" s="141"/>
      <c r="F91" s="165"/>
      <c r="G91" s="166"/>
      <c r="H91" s="166"/>
      <c r="I91" s="166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36"/>
    </row>
    <row r="92" spans="1:29" ht="14.25" x14ac:dyDescent="0.2">
      <c r="A92" s="141"/>
      <c r="B92" s="141"/>
      <c r="C92" s="141"/>
      <c r="D92" s="141"/>
      <c r="E92" s="141"/>
      <c r="F92" s="165"/>
      <c r="G92" s="166"/>
      <c r="H92" s="166"/>
      <c r="I92" s="166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36"/>
    </row>
    <row r="93" spans="1:29" ht="14.25" x14ac:dyDescent="0.2">
      <c r="A93" s="141"/>
      <c r="B93" s="141"/>
      <c r="C93" s="141"/>
      <c r="D93" s="141"/>
      <c r="E93" s="141"/>
      <c r="F93" s="165"/>
      <c r="G93" s="166"/>
      <c r="H93" s="166"/>
      <c r="I93" s="166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36"/>
    </row>
    <row r="94" spans="1:29" ht="14.25" x14ac:dyDescent="0.2">
      <c r="A94" s="141"/>
      <c r="B94" s="141"/>
      <c r="C94" s="141"/>
      <c r="D94" s="141"/>
      <c r="E94" s="141"/>
      <c r="F94" s="165"/>
      <c r="G94" s="166"/>
      <c r="H94" s="166"/>
      <c r="I94" s="166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36"/>
    </row>
    <row r="95" spans="1:29" ht="14.25" x14ac:dyDescent="0.2">
      <c r="A95" s="141"/>
      <c r="B95" s="141"/>
      <c r="C95" s="141"/>
      <c r="D95" s="141"/>
      <c r="E95" s="141"/>
      <c r="F95" s="165"/>
      <c r="G95" s="166"/>
      <c r="H95" s="166"/>
      <c r="I95" s="166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36"/>
    </row>
    <row r="96" spans="1:29" ht="14.25" x14ac:dyDescent="0.2">
      <c r="A96" s="141"/>
      <c r="B96" s="141"/>
      <c r="C96" s="141"/>
      <c r="D96" s="141"/>
      <c r="E96" s="141"/>
      <c r="F96" s="165"/>
      <c r="G96" s="166"/>
      <c r="H96" s="166"/>
      <c r="I96" s="166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36"/>
    </row>
    <row r="97" spans="1:29" ht="14.25" x14ac:dyDescent="0.2">
      <c r="A97" s="141"/>
      <c r="B97" s="141"/>
      <c r="C97" s="141"/>
      <c r="D97" s="141"/>
      <c r="E97" s="141"/>
      <c r="F97" s="165"/>
      <c r="G97" s="166"/>
      <c r="H97" s="166"/>
      <c r="I97" s="166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36"/>
    </row>
    <row r="98" spans="1:29" ht="14.25" x14ac:dyDescent="0.2">
      <c r="A98" s="141"/>
      <c r="B98" s="141"/>
      <c r="C98" s="141"/>
      <c r="D98" s="141"/>
      <c r="E98" s="141"/>
      <c r="F98" s="165"/>
      <c r="G98" s="166"/>
      <c r="H98" s="166"/>
      <c r="I98" s="166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36"/>
    </row>
    <row r="99" spans="1:29" ht="14.25" x14ac:dyDescent="0.2">
      <c r="A99" s="141"/>
      <c r="B99" s="141"/>
      <c r="C99" s="141"/>
      <c r="D99" s="141"/>
      <c r="E99" s="141"/>
      <c r="F99" s="165"/>
      <c r="G99" s="166"/>
      <c r="H99" s="166"/>
      <c r="I99" s="166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36"/>
    </row>
    <row r="100" spans="1:29" ht="14.25" x14ac:dyDescent="0.2">
      <c r="A100" s="141"/>
      <c r="B100" s="141"/>
      <c r="C100" s="141"/>
      <c r="D100" s="141"/>
      <c r="E100" s="141"/>
      <c r="F100" s="165"/>
      <c r="G100" s="166"/>
      <c r="H100" s="166"/>
      <c r="I100" s="166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36"/>
    </row>
    <row r="101" spans="1:29" ht="14.25" x14ac:dyDescent="0.2">
      <c r="A101" s="141"/>
      <c r="B101" s="141"/>
      <c r="C101" s="141"/>
      <c r="D101" s="141"/>
      <c r="E101" s="141"/>
      <c r="F101" s="165"/>
      <c r="G101" s="166"/>
      <c r="H101" s="166"/>
      <c r="I101" s="166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36"/>
    </row>
    <row r="102" spans="1:29" ht="14.25" x14ac:dyDescent="0.2">
      <c r="A102" s="141"/>
      <c r="B102" s="141"/>
      <c r="C102" s="141"/>
      <c r="D102" s="141"/>
      <c r="E102" s="141"/>
      <c r="F102" s="165"/>
      <c r="G102" s="166"/>
      <c r="H102" s="166"/>
      <c r="I102" s="166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36"/>
    </row>
    <row r="103" spans="1:29" ht="14.25" x14ac:dyDescent="0.2">
      <c r="A103" s="141"/>
      <c r="B103" s="141"/>
      <c r="C103" s="141"/>
      <c r="D103" s="141"/>
      <c r="E103" s="141"/>
      <c r="F103" s="165"/>
      <c r="G103" s="166"/>
      <c r="H103" s="166"/>
      <c r="I103" s="166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36"/>
    </row>
    <row r="104" spans="1:29" ht="14.25" x14ac:dyDescent="0.2">
      <c r="A104" s="141"/>
      <c r="B104" s="141"/>
      <c r="C104" s="141"/>
      <c r="D104" s="141"/>
      <c r="E104" s="141"/>
      <c r="F104" s="165"/>
      <c r="G104" s="166"/>
      <c r="H104" s="166"/>
      <c r="I104" s="166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36"/>
    </row>
    <row r="105" spans="1:29" ht="14.25" x14ac:dyDescent="0.2">
      <c r="A105" s="141"/>
      <c r="B105" s="141"/>
      <c r="C105" s="141"/>
      <c r="D105" s="141"/>
      <c r="E105" s="141"/>
      <c r="F105" s="165"/>
      <c r="G105" s="166"/>
      <c r="H105" s="166"/>
      <c r="I105" s="166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36"/>
    </row>
    <row r="106" spans="1:29" ht="14.25" x14ac:dyDescent="0.2">
      <c r="A106" s="141"/>
      <c r="B106" s="141"/>
      <c r="C106" s="141"/>
      <c r="D106" s="141"/>
      <c r="E106" s="141"/>
      <c r="F106" s="165"/>
      <c r="G106" s="166"/>
      <c r="H106" s="166"/>
      <c r="I106" s="166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36"/>
    </row>
    <row r="107" spans="1:29" ht="14.25" x14ac:dyDescent="0.2">
      <c r="A107" s="141"/>
      <c r="B107" s="141"/>
      <c r="C107" s="141"/>
      <c r="D107" s="141"/>
      <c r="E107" s="141"/>
      <c r="F107" s="165"/>
      <c r="G107" s="166"/>
      <c r="H107" s="166"/>
      <c r="I107" s="166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36"/>
    </row>
    <row r="108" spans="1:29" ht="14.25" x14ac:dyDescent="0.2">
      <c r="A108" s="141"/>
      <c r="B108" s="141"/>
      <c r="C108" s="141"/>
      <c r="D108" s="141"/>
      <c r="E108" s="141"/>
      <c r="F108" s="165"/>
      <c r="G108" s="166"/>
      <c r="H108" s="166"/>
      <c r="I108" s="166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36"/>
    </row>
    <row r="109" spans="1:29" ht="14.25" x14ac:dyDescent="0.2">
      <c r="A109" s="141"/>
      <c r="B109" s="141"/>
      <c r="C109" s="141"/>
      <c r="D109" s="141"/>
      <c r="E109" s="141"/>
      <c r="F109" s="165"/>
      <c r="G109" s="166"/>
      <c r="H109" s="166"/>
      <c r="I109" s="166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36"/>
    </row>
    <row r="110" spans="1:29" ht="14.25" x14ac:dyDescent="0.2">
      <c r="A110" s="141"/>
      <c r="B110" s="141"/>
      <c r="C110" s="141"/>
      <c r="D110" s="141"/>
      <c r="E110" s="141"/>
      <c r="F110" s="165"/>
      <c r="G110" s="166"/>
      <c r="H110" s="166"/>
      <c r="I110" s="166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36"/>
    </row>
    <row r="111" spans="1:29" ht="14.25" x14ac:dyDescent="0.2">
      <c r="A111" s="141"/>
      <c r="B111" s="141"/>
      <c r="C111" s="141"/>
      <c r="D111" s="141"/>
      <c r="E111" s="141"/>
      <c r="F111" s="165"/>
      <c r="G111" s="166"/>
      <c r="H111" s="166"/>
      <c r="I111" s="166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36"/>
    </row>
    <row r="112" spans="1:29" ht="14.25" x14ac:dyDescent="0.2">
      <c r="A112" s="141"/>
      <c r="B112" s="141"/>
      <c r="C112" s="141"/>
      <c r="D112" s="141"/>
      <c r="E112" s="141"/>
      <c r="F112" s="165"/>
      <c r="G112" s="166"/>
      <c r="H112" s="166"/>
      <c r="I112" s="166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36"/>
    </row>
    <row r="113" spans="1:29" ht="14.25" x14ac:dyDescent="0.2">
      <c r="A113" s="141"/>
      <c r="B113" s="141"/>
      <c r="C113" s="141"/>
      <c r="D113" s="141"/>
      <c r="E113" s="141"/>
      <c r="F113" s="165"/>
      <c r="G113" s="166"/>
      <c r="H113" s="166"/>
      <c r="I113" s="166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36"/>
    </row>
    <row r="114" spans="1:29" ht="14.25" x14ac:dyDescent="0.2">
      <c r="A114" s="141"/>
      <c r="B114" s="141"/>
      <c r="C114" s="141"/>
      <c r="D114" s="141"/>
      <c r="E114" s="141"/>
      <c r="F114" s="165"/>
      <c r="G114" s="166"/>
      <c r="H114" s="166"/>
      <c r="I114" s="166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36"/>
    </row>
    <row r="115" spans="1:29" ht="14.25" x14ac:dyDescent="0.2">
      <c r="A115" s="141"/>
      <c r="B115" s="141"/>
      <c r="C115" s="141"/>
      <c r="D115" s="141"/>
      <c r="E115" s="141"/>
      <c r="F115" s="165"/>
      <c r="G115" s="166"/>
      <c r="H115" s="166"/>
      <c r="I115" s="166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36"/>
    </row>
    <row r="116" spans="1:29" ht="14.25" x14ac:dyDescent="0.2">
      <c r="A116" s="141"/>
      <c r="B116" s="141"/>
      <c r="C116" s="141"/>
      <c r="D116" s="141"/>
      <c r="E116" s="141"/>
      <c r="F116" s="165"/>
      <c r="G116" s="166"/>
      <c r="H116" s="166"/>
      <c r="I116" s="166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36"/>
    </row>
    <row r="117" spans="1:29" ht="14.25" x14ac:dyDescent="0.2">
      <c r="A117" s="141"/>
      <c r="B117" s="141"/>
      <c r="C117" s="141"/>
      <c r="D117" s="141"/>
      <c r="E117" s="141"/>
      <c r="F117" s="165"/>
      <c r="G117" s="166"/>
      <c r="H117" s="166"/>
      <c r="I117" s="166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36"/>
    </row>
    <row r="118" spans="1:29" ht="14.25" x14ac:dyDescent="0.2">
      <c r="A118" s="141"/>
      <c r="B118" s="141"/>
      <c r="C118" s="141"/>
      <c r="D118" s="141"/>
      <c r="E118" s="141"/>
      <c r="F118" s="165"/>
      <c r="G118" s="166"/>
      <c r="H118" s="166"/>
      <c r="I118" s="166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36"/>
    </row>
    <row r="119" spans="1:29" ht="14.25" x14ac:dyDescent="0.2">
      <c r="A119" s="141"/>
      <c r="B119" s="141"/>
      <c r="C119" s="141"/>
      <c r="D119" s="141"/>
      <c r="E119" s="141"/>
      <c r="F119" s="165"/>
      <c r="G119" s="166"/>
      <c r="H119" s="166"/>
      <c r="I119" s="166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36"/>
    </row>
    <row r="120" spans="1:29" ht="14.25" x14ac:dyDescent="0.2">
      <c r="A120" s="141"/>
      <c r="B120" s="141"/>
      <c r="C120" s="141"/>
      <c r="D120" s="141"/>
      <c r="E120" s="141"/>
      <c r="F120" s="165"/>
      <c r="G120" s="166"/>
      <c r="H120" s="166"/>
      <c r="I120" s="166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36"/>
    </row>
    <row r="121" spans="1:29" ht="14.25" x14ac:dyDescent="0.2">
      <c r="A121" s="141"/>
      <c r="B121" s="141"/>
      <c r="C121" s="141"/>
      <c r="D121" s="141"/>
      <c r="E121" s="141"/>
      <c r="F121" s="165"/>
      <c r="G121" s="166"/>
      <c r="H121" s="166"/>
      <c r="I121" s="166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36"/>
    </row>
    <row r="122" spans="1:29" ht="14.25" x14ac:dyDescent="0.2">
      <c r="A122" s="141"/>
      <c r="B122" s="141"/>
      <c r="C122" s="141"/>
      <c r="D122" s="141"/>
      <c r="E122" s="141"/>
      <c r="F122" s="165"/>
      <c r="G122" s="166"/>
      <c r="H122" s="166"/>
      <c r="I122" s="166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36"/>
    </row>
    <row r="123" spans="1:29" ht="14.25" x14ac:dyDescent="0.2">
      <c r="A123" s="141"/>
      <c r="B123" s="141"/>
      <c r="C123" s="141"/>
      <c r="D123" s="141"/>
      <c r="E123" s="141"/>
      <c r="F123" s="165"/>
      <c r="G123" s="166"/>
      <c r="H123" s="166"/>
      <c r="I123" s="166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36"/>
    </row>
    <row r="124" spans="1:29" ht="14.25" x14ac:dyDescent="0.2">
      <c r="A124" s="141"/>
      <c r="B124" s="141"/>
      <c r="C124" s="141"/>
      <c r="D124" s="141"/>
      <c r="E124" s="141"/>
      <c r="F124" s="165"/>
      <c r="G124" s="166"/>
      <c r="H124" s="166"/>
      <c r="I124" s="166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36"/>
    </row>
    <row r="125" spans="1:29" ht="14.25" x14ac:dyDescent="0.2">
      <c r="A125" s="141"/>
      <c r="B125" s="141"/>
      <c r="C125" s="141"/>
      <c r="D125" s="141"/>
      <c r="E125" s="141"/>
      <c r="F125" s="165"/>
      <c r="G125" s="166"/>
      <c r="H125" s="166"/>
      <c r="I125" s="166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36"/>
    </row>
    <row r="126" spans="1:29" ht="14.25" x14ac:dyDescent="0.2">
      <c r="A126" s="141"/>
      <c r="B126" s="141"/>
      <c r="C126" s="141"/>
      <c r="D126" s="141"/>
      <c r="E126" s="141"/>
      <c r="F126" s="165"/>
      <c r="G126" s="166"/>
      <c r="H126" s="166"/>
      <c r="I126" s="166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36"/>
    </row>
    <row r="127" spans="1:29" ht="14.25" x14ac:dyDescent="0.2">
      <c r="A127" s="141"/>
      <c r="B127" s="141"/>
      <c r="C127" s="141"/>
      <c r="D127" s="141"/>
      <c r="E127" s="141"/>
      <c r="F127" s="165"/>
      <c r="G127" s="166"/>
      <c r="H127" s="166"/>
      <c r="I127" s="166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36"/>
    </row>
    <row r="128" spans="1:29" ht="14.25" x14ac:dyDescent="0.2">
      <c r="A128" s="141"/>
      <c r="B128" s="141"/>
      <c r="C128" s="141"/>
      <c r="D128" s="141"/>
      <c r="E128" s="141"/>
      <c r="F128" s="165"/>
      <c r="G128" s="166"/>
      <c r="H128" s="166"/>
      <c r="I128" s="166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36"/>
    </row>
    <row r="129" spans="1:29" ht="14.25" x14ac:dyDescent="0.2">
      <c r="A129" s="141"/>
      <c r="B129" s="141"/>
      <c r="C129" s="141"/>
      <c r="D129" s="141"/>
      <c r="E129" s="141"/>
      <c r="F129" s="165"/>
      <c r="G129" s="166"/>
      <c r="H129" s="166"/>
      <c r="I129" s="166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36"/>
    </row>
    <row r="130" spans="1:29" ht="14.25" x14ac:dyDescent="0.2">
      <c r="A130" s="141"/>
      <c r="B130" s="141"/>
      <c r="C130" s="141"/>
      <c r="D130" s="141"/>
      <c r="E130" s="141"/>
      <c r="F130" s="165"/>
      <c r="G130" s="166"/>
      <c r="H130" s="166"/>
      <c r="I130" s="166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36"/>
    </row>
    <row r="131" spans="1:29" ht="14.25" x14ac:dyDescent="0.2">
      <c r="A131" s="141"/>
      <c r="B131" s="141"/>
      <c r="C131" s="141"/>
      <c r="D131" s="141"/>
      <c r="E131" s="141"/>
      <c r="F131" s="165"/>
      <c r="G131" s="166"/>
      <c r="H131" s="166"/>
      <c r="I131" s="166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36"/>
    </row>
    <row r="132" spans="1:29" ht="14.25" x14ac:dyDescent="0.2">
      <c r="A132" s="141"/>
      <c r="B132" s="141"/>
      <c r="C132" s="141"/>
      <c r="D132" s="141"/>
      <c r="E132" s="141"/>
      <c r="F132" s="165"/>
      <c r="G132" s="166"/>
      <c r="H132" s="166"/>
      <c r="I132" s="166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36"/>
    </row>
    <row r="133" spans="1:29" ht="14.25" x14ac:dyDescent="0.2">
      <c r="A133" s="141"/>
      <c r="B133" s="141"/>
      <c r="C133" s="141"/>
      <c r="D133" s="141"/>
      <c r="E133" s="141"/>
      <c r="F133" s="165"/>
      <c r="G133" s="166"/>
      <c r="H133" s="166"/>
      <c r="I133" s="166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36"/>
    </row>
    <row r="134" spans="1:29" ht="14.25" x14ac:dyDescent="0.2">
      <c r="A134" s="141"/>
      <c r="B134" s="141"/>
      <c r="C134" s="141"/>
      <c r="D134" s="141"/>
      <c r="E134" s="141"/>
      <c r="F134" s="165"/>
      <c r="G134" s="166"/>
      <c r="H134" s="166"/>
      <c r="I134" s="166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36"/>
    </row>
  </sheetData>
  <mergeCells count="56">
    <mergeCell ref="A23:E23"/>
    <mergeCell ref="F23:I23"/>
    <mergeCell ref="J20:S20"/>
    <mergeCell ref="A21:E21"/>
    <mergeCell ref="F21:I21"/>
    <mergeCell ref="J23:S23"/>
    <mergeCell ref="A22:E22"/>
    <mergeCell ref="F22:I22"/>
    <mergeCell ref="J21:S21"/>
    <mergeCell ref="A20:E20"/>
    <mergeCell ref="F20:I20"/>
    <mergeCell ref="J22:S22"/>
    <mergeCell ref="F15:I15"/>
    <mergeCell ref="J12:S12"/>
    <mergeCell ref="J16:S16"/>
    <mergeCell ref="A19:E19"/>
    <mergeCell ref="F19:I19"/>
    <mergeCell ref="A16:E16"/>
    <mergeCell ref="F16:I16"/>
    <mergeCell ref="A17:E17"/>
    <mergeCell ref="F17:I17"/>
    <mergeCell ref="A18:E18"/>
    <mergeCell ref="F18:I18"/>
    <mergeCell ref="A13:E13"/>
    <mergeCell ref="K6:T6"/>
    <mergeCell ref="J9:S10"/>
    <mergeCell ref="A8:AC8"/>
    <mergeCell ref="A12:E12"/>
    <mergeCell ref="F12:I12"/>
    <mergeCell ref="T12:U17"/>
    <mergeCell ref="T9:U10"/>
    <mergeCell ref="A9:E10"/>
    <mergeCell ref="F13:I13"/>
    <mergeCell ref="J13:S13"/>
    <mergeCell ref="A14:E14"/>
    <mergeCell ref="F14:I14"/>
    <mergeCell ref="J14:S14"/>
    <mergeCell ref="A15:E15"/>
    <mergeCell ref="J15:S15"/>
    <mergeCell ref="F9:I10"/>
    <mergeCell ref="T18:U23"/>
    <mergeCell ref="J19:S19"/>
    <mergeCell ref="J18:S18"/>
    <mergeCell ref="J17:S17"/>
    <mergeCell ref="A1:AC1"/>
    <mergeCell ref="K3:T4"/>
    <mergeCell ref="A6:D6"/>
    <mergeCell ref="E6:J6"/>
    <mergeCell ref="A3:D4"/>
    <mergeCell ref="E3:J4"/>
    <mergeCell ref="AA3:AC4"/>
    <mergeCell ref="U6:W6"/>
    <mergeCell ref="X6:Z6"/>
    <mergeCell ref="AA6:AC6"/>
    <mergeCell ref="U3:W4"/>
    <mergeCell ref="X3:Z4"/>
  </mergeCells>
  <phoneticPr fontId="117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52" firstPageNumber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02"/>
  <sheetViews>
    <sheetView showGridLines="0" view="pageBreakPreview" topLeftCell="A4" zoomScale="55" zoomScaleNormal="75" zoomScaleSheetLayoutView="55" workbookViewId="0">
      <selection activeCell="AZ22" sqref="AZ22"/>
    </sheetView>
  </sheetViews>
  <sheetFormatPr defaultColWidth="11.42578125" defaultRowHeight="12.75" x14ac:dyDescent="0.2"/>
  <cols>
    <col min="1" max="5" width="4.7109375" style="1" customWidth="1"/>
    <col min="6" max="6" width="4.7109375" style="2" customWidth="1"/>
    <col min="7" max="28" width="4.7109375" style="1" customWidth="1"/>
    <col min="29" max="43" width="4.7109375" style="3" customWidth="1"/>
    <col min="44" max="44" width="7.140625" style="3" customWidth="1"/>
    <col min="45" max="48" width="4.7109375" style="3" customWidth="1"/>
    <col min="49" max="16384" width="11.42578125" style="3"/>
  </cols>
  <sheetData>
    <row r="1" spans="1:44" ht="37.5" customHeight="1" x14ac:dyDescent="0.2">
      <c r="A1" s="1167" t="s">
        <v>46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  <c r="N1" s="1168"/>
      <c r="O1" s="1168"/>
      <c r="P1" s="1168"/>
      <c r="Q1" s="1168"/>
      <c r="R1" s="1168"/>
      <c r="S1" s="1168"/>
      <c r="T1" s="1168"/>
      <c r="U1" s="1168"/>
      <c r="V1" s="1168"/>
      <c r="W1" s="1168"/>
      <c r="X1" s="1168"/>
      <c r="Y1" s="1168"/>
      <c r="Z1" s="1168"/>
      <c r="AA1" s="1168"/>
      <c r="AB1" s="1168"/>
      <c r="AC1" s="1168"/>
      <c r="AD1" s="1168"/>
      <c r="AE1" s="1168"/>
      <c r="AF1" s="1168"/>
      <c r="AG1" s="1168"/>
      <c r="AH1" s="1168"/>
      <c r="AI1" s="1168"/>
      <c r="AJ1" s="1168"/>
      <c r="AK1" s="1168"/>
      <c r="AL1" s="1168"/>
      <c r="AM1" s="1168"/>
      <c r="AN1" s="1168"/>
      <c r="AO1" s="1168"/>
      <c r="AP1" s="1168"/>
      <c r="AQ1" s="1168" t="s">
        <v>0</v>
      </c>
      <c r="AR1" s="1169">
        <v>6</v>
      </c>
    </row>
    <row r="2" spans="1:44" ht="6" customHeight="1" x14ac:dyDescent="0.2">
      <c r="A2" s="184"/>
      <c r="B2" s="25"/>
      <c r="C2" s="26"/>
      <c r="D2" s="26"/>
      <c r="E2" s="26"/>
      <c r="F2" s="26"/>
      <c r="G2" s="26"/>
      <c r="H2" s="26"/>
      <c r="I2" s="26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85"/>
    </row>
    <row r="3" spans="1:44" ht="14.25" customHeight="1" thickBot="1" x14ac:dyDescent="0.25">
      <c r="A3" s="635" t="s">
        <v>47</v>
      </c>
      <c r="B3" s="635"/>
      <c r="C3" s="635"/>
      <c r="D3" s="635"/>
      <c r="E3" s="635"/>
      <c r="F3" s="635"/>
      <c r="G3" s="654" t="str">
        <f>'DESCRIBING SHEET'!N3</f>
        <v>THE ROCKS JKT 2.0 M</v>
      </c>
      <c r="H3" s="654"/>
      <c r="I3" s="654"/>
      <c r="J3" s="654"/>
      <c r="K3" s="654"/>
      <c r="L3" s="654"/>
      <c r="M3" s="654"/>
      <c r="N3" s="654"/>
      <c r="O3" s="654"/>
      <c r="P3" s="635" t="s">
        <v>1</v>
      </c>
      <c r="Q3" s="635"/>
      <c r="R3" s="635"/>
      <c r="S3" s="635"/>
      <c r="T3" s="635"/>
      <c r="U3" s="635"/>
      <c r="V3" s="654" t="str">
        <f>'DESCRIBING SHEET'!Z3</f>
        <v>EIV4414</v>
      </c>
      <c r="W3" s="654"/>
      <c r="X3" s="654"/>
      <c r="Y3" s="654"/>
      <c r="Z3" s="654"/>
      <c r="AA3" s="654"/>
      <c r="AB3" s="654"/>
      <c r="AC3" s="654"/>
      <c r="AD3" s="654"/>
      <c r="AE3" s="635" t="s">
        <v>28</v>
      </c>
      <c r="AF3" s="635"/>
      <c r="AG3" s="635"/>
      <c r="AH3" s="635"/>
      <c r="AI3" s="635"/>
      <c r="AJ3" s="635"/>
      <c r="AK3" s="1013" t="str">
        <f>'DESCRIBING SHEET'!AL3</f>
        <v>LIBOLON</v>
      </c>
      <c r="AL3" s="1013"/>
      <c r="AM3" s="1013"/>
      <c r="AN3" s="1013"/>
      <c r="AO3" s="1013"/>
      <c r="AP3" s="1013"/>
      <c r="AQ3" s="1013"/>
      <c r="AR3" s="1013"/>
    </row>
    <row r="4" spans="1:44" ht="15" customHeight="1" thickTop="1" x14ac:dyDescent="0.2">
      <c r="A4" s="636"/>
      <c r="B4" s="636"/>
      <c r="C4" s="636"/>
      <c r="D4" s="636"/>
      <c r="E4" s="636"/>
      <c r="F4" s="636"/>
      <c r="G4" s="655"/>
      <c r="H4" s="655"/>
      <c r="I4" s="655"/>
      <c r="J4" s="655"/>
      <c r="K4" s="655"/>
      <c r="L4" s="655"/>
      <c r="M4" s="655"/>
      <c r="N4" s="655"/>
      <c r="O4" s="655"/>
      <c r="P4" s="636"/>
      <c r="Q4" s="636"/>
      <c r="R4" s="636"/>
      <c r="S4" s="636"/>
      <c r="T4" s="636"/>
      <c r="U4" s="636"/>
      <c r="V4" s="655"/>
      <c r="W4" s="655"/>
      <c r="X4" s="655"/>
      <c r="Y4" s="655"/>
      <c r="Z4" s="655"/>
      <c r="AA4" s="655"/>
      <c r="AB4" s="655"/>
      <c r="AC4" s="655"/>
      <c r="AD4" s="655"/>
      <c r="AE4" s="636"/>
      <c r="AF4" s="636"/>
      <c r="AG4" s="636"/>
      <c r="AH4" s="636"/>
      <c r="AI4" s="636"/>
      <c r="AJ4" s="636"/>
      <c r="AK4" s="1014"/>
      <c r="AL4" s="1014"/>
      <c r="AM4" s="1014"/>
      <c r="AN4" s="1014"/>
      <c r="AO4" s="1014"/>
      <c r="AP4" s="1014"/>
      <c r="AQ4" s="1014"/>
      <c r="AR4" s="1014"/>
    </row>
    <row r="5" spans="1:44" ht="5.25" customHeight="1" x14ac:dyDescent="0.2">
      <c r="A5" s="184"/>
      <c r="B5" s="25"/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8"/>
      <c r="AF5" s="29"/>
      <c r="AG5" s="30"/>
      <c r="AH5" s="30"/>
      <c r="AI5" s="30"/>
      <c r="AJ5" s="30"/>
      <c r="AK5" s="31"/>
      <c r="AL5" s="31"/>
      <c r="AM5" s="31"/>
      <c r="AN5" s="31"/>
      <c r="AO5" s="31"/>
      <c r="AP5" s="31"/>
      <c r="AQ5" s="31"/>
      <c r="AR5" s="185"/>
    </row>
    <row r="6" spans="1:44" ht="30" customHeight="1" x14ac:dyDescent="0.2">
      <c r="A6" s="618" t="s">
        <v>33</v>
      </c>
      <c r="B6" s="618"/>
      <c r="C6" s="618"/>
      <c r="D6" s="618"/>
      <c r="E6" s="618"/>
      <c r="F6" s="618"/>
      <c r="G6" s="1170" t="str">
        <f>'DESCRIBING SHEET'!N6</f>
        <v>CROSSOVER SERIES</v>
      </c>
      <c r="H6" s="1171"/>
      <c r="I6" s="1171"/>
      <c r="J6" s="1171"/>
      <c r="K6" s="1171"/>
      <c r="L6" s="1171"/>
      <c r="M6" s="1171"/>
      <c r="N6" s="1171"/>
      <c r="O6" s="1171"/>
      <c r="P6" s="618" t="s">
        <v>107</v>
      </c>
      <c r="Q6" s="618"/>
      <c r="R6" s="618"/>
      <c r="S6" s="618"/>
      <c r="T6" s="618"/>
      <c r="U6" s="618"/>
      <c r="V6" s="1170" t="str">
        <f>'DESCRIBING SHEET'!Z6</f>
        <v>FW18/19</v>
      </c>
      <c r="W6" s="1171"/>
      <c r="X6" s="1171"/>
      <c r="Y6" s="1171"/>
      <c r="Z6" s="1171"/>
      <c r="AA6" s="1171"/>
      <c r="AB6" s="1171"/>
      <c r="AC6" s="1171"/>
      <c r="AD6" s="1171"/>
      <c r="AE6" s="618" t="s">
        <v>30</v>
      </c>
      <c r="AF6" s="618"/>
      <c r="AG6" s="618"/>
      <c r="AH6" s="618"/>
      <c r="AI6" s="618"/>
      <c r="AJ6" s="618"/>
      <c r="AK6" s="1173" t="str">
        <f>'DESCRIBING SHEET'!AL6</f>
        <v>PRIMA</v>
      </c>
      <c r="AL6" s="1173"/>
      <c r="AM6" s="1173"/>
      <c r="AN6" s="1173"/>
      <c r="AO6" s="1173"/>
      <c r="AP6" s="1173"/>
      <c r="AQ6" s="1173"/>
      <c r="AR6" s="1173"/>
    </row>
    <row r="7" spans="1:44" ht="16.5" customHeight="1" x14ac:dyDescent="0.2">
      <c r="A7" s="220" t="s">
        <v>4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2"/>
    </row>
    <row r="8" spans="1:44" ht="17.25" customHeight="1" x14ac:dyDescent="0.2">
      <c r="A8" s="189"/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223"/>
    </row>
    <row r="9" spans="1:44" ht="15.75" customHeight="1" x14ac:dyDescent="0.2">
      <c r="A9" s="189"/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223"/>
    </row>
    <row r="10" spans="1:44" ht="15.75" customHeight="1" x14ac:dyDescent="0.2">
      <c r="A10" s="189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223"/>
    </row>
    <row r="11" spans="1:44" ht="15.75" customHeight="1" x14ac:dyDescent="0.2">
      <c r="A11" s="189"/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223"/>
    </row>
    <row r="12" spans="1:44" ht="16.5" customHeight="1" x14ac:dyDescent="0.2">
      <c r="A12" s="189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223"/>
    </row>
    <row r="13" spans="1:44" ht="16.5" customHeight="1" x14ac:dyDescent="0.2">
      <c r="A13" s="189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223"/>
    </row>
    <row r="14" spans="1:44" ht="16.5" customHeight="1" x14ac:dyDescent="0.2">
      <c r="A14" s="189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 t="s">
        <v>476</v>
      </c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223"/>
    </row>
    <row r="15" spans="1:44" ht="15.75" customHeight="1" x14ac:dyDescent="0.2">
      <c r="A15" s="189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223"/>
    </row>
    <row r="16" spans="1:44" ht="16.5" customHeight="1" x14ac:dyDescent="0.2">
      <c r="A16" s="189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223"/>
    </row>
    <row r="17" spans="1:44" ht="16.5" customHeight="1" x14ac:dyDescent="0.2">
      <c r="A17" s="189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223"/>
    </row>
    <row r="18" spans="1:44" ht="16.5" customHeight="1" x14ac:dyDescent="0.2">
      <c r="A18" s="189"/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223"/>
    </row>
    <row r="19" spans="1:44" ht="16.5" customHeight="1" x14ac:dyDescent="0.2">
      <c r="A19" s="189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223"/>
    </row>
    <row r="20" spans="1:44" ht="16.5" customHeight="1" x14ac:dyDescent="0.2">
      <c r="A20" s="189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223"/>
    </row>
    <row r="21" spans="1:44" ht="16.5" customHeight="1" x14ac:dyDescent="0.2">
      <c r="A21" s="189"/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223"/>
    </row>
    <row r="22" spans="1:44" ht="16.5" customHeight="1" x14ac:dyDescent="0.2">
      <c r="A22" s="189"/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223"/>
    </row>
    <row r="23" spans="1:44" ht="16.5" customHeight="1" x14ac:dyDescent="0.2">
      <c r="A23" s="189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223"/>
    </row>
    <row r="24" spans="1:44" ht="16.5" customHeight="1" x14ac:dyDescent="0.2">
      <c r="A24" s="189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223"/>
    </row>
    <row r="25" spans="1:44" ht="16.5" customHeight="1" x14ac:dyDescent="0.2">
      <c r="A25" s="189"/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223"/>
    </row>
    <row r="26" spans="1:44" ht="16.5" customHeight="1" x14ac:dyDescent="0.2">
      <c r="A26" s="189"/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223"/>
    </row>
    <row r="27" spans="1:44" ht="16.5" customHeight="1" x14ac:dyDescent="0.2">
      <c r="A27" s="189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223"/>
    </row>
    <row r="28" spans="1:44" ht="16.5" customHeight="1" x14ac:dyDescent="0.2">
      <c r="A28" s="189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223"/>
    </row>
    <row r="29" spans="1:44" ht="16.5" customHeight="1" x14ac:dyDescent="0.2">
      <c r="A29" s="189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223"/>
    </row>
    <row r="30" spans="1:44" ht="16.5" customHeight="1" x14ac:dyDescent="0.2">
      <c r="A30" s="189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223"/>
    </row>
    <row r="31" spans="1:44" ht="16.5" customHeight="1" x14ac:dyDescent="0.2">
      <c r="A31" s="189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223"/>
    </row>
    <row r="32" spans="1:44" ht="16.5" customHeight="1" x14ac:dyDescent="0.2">
      <c r="A32" s="189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223"/>
    </row>
    <row r="33" spans="1:44" ht="16.5" customHeight="1" x14ac:dyDescent="0.2">
      <c r="A33" s="189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223"/>
    </row>
    <row r="34" spans="1:44" ht="16.5" customHeight="1" x14ac:dyDescent="0.2">
      <c r="A34" s="189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223"/>
    </row>
    <row r="35" spans="1:44" ht="16.5" customHeight="1" x14ac:dyDescent="0.2">
      <c r="A35" s="189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223"/>
    </row>
    <row r="36" spans="1:44" ht="15.75" customHeight="1" x14ac:dyDescent="0.2">
      <c r="A36" s="189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223"/>
    </row>
    <row r="37" spans="1:44" ht="15.75" customHeight="1" x14ac:dyDescent="0.2">
      <c r="A37" s="189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223"/>
    </row>
    <row r="38" spans="1:44" ht="15.75" customHeight="1" x14ac:dyDescent="0.2">
      <c r="A38" s="189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223"/>
    </row>
    <row r="39" spans="1:44" ht="16.5" customHeight="1" x14ac:dyDescent="0.2">
      <c r="A39" s="189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223"/>
    </row>
    <row r="40" spans="1:44" ht="15.75" customHeight="1" x14ac:dyDescent="0.2">
      <c r="A40" s="189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223"/>
    </row>
    <row r="41" spans="1:44" ht="17.25" customHeight="1" x14ac:dyDescent="0.2">
      <c r="A41" s="189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223"/>
    </row>
    <row r="42" spans="1:44" ht="15.75" customHeight="1" x14ac:dyDescent="0.2">
      <c r="A42" s="189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223"/>
    </row>
    <row r="43" spans="1:44" ht="27.75" x14ac:dyDescent="0.2">
      <c r="A43" s="1174" t="s">
        <v>385</v>
      </c>
      <c r="B43" s="1175"/>
      <c r="C43" s="1175"/>
      <c r="D43" s="1175"/>
      <c r="E43" s="1175"/>
      <c r="F43" s="1175"/>
      <c r="G43" s="1175"/>
      <c r="H43" s="1175"/>
      <c r="I43" s="1175"/>
      <c r="J43" s="1175"/>
      <c r="K43" s="1175"/>
      <c r="L43" s="1175"/>
      <c r="M43" s="1175"/>
      <c r="N43" s="1175"/>
      <c r="O43" s="1175"/>
      <c r="P43" s="1175"/>
      <c r="Q43" s="1175"/>
      <c r="R43" s="1175"/>
      <c r="S43" s="1175"/>
      <c r="T43" s="1175"/>
      <c r="U43" s="1175"/>
      <c r="V43" s="1175"/>
      <c r="W43" s="1175"/>
      <c r="X43" s="1175"/>
      <c r="Y43" s="1175"/>
      <c r="Z43" s="1175"/>
      <c r="AA43" s="1175"/>
      <c r="AB43" s="1175"/>
      <c r="AC43" s="1175"/>
      <c r="AD43" s="1175"/>
      <c r="AE43" s="1175"/>
      <c r="AF43" s="1175"/>
      <c r="AG43" s="1175"/>
      <c r="AH43" s="1175"/>
      <c r="AI43" s="1175"/>
      <c r="AJ43" s="1175"/>
      <c r="AK43" s="1175"/>
      <c r="AL43" s="1175"/>
      <c r="AM43" s="1175"/>
      <c r="AN43" s="1175"/>
      <c r="AO43" s="1175"/>
      <c r="AP43" s="1175"/>
      <c r="AQ43" s="1175"/>
      <c r="AR43" s="1176"/>
    </row>
    <row r="44" spans="1:44" ht="15.75" customHeight="1" x14ac:dyDescent="0.2">
      <c r="A44" s="189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223"/>
    </row>
    <row r="45" spans="1:44" ht="16.5" customHeight="1" x14ac:dyDescent="0.2">
      <c r="A45" s="189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223"/>
    </row>
    <row r="46" spans="1:44" ht="14.25" customHeight="1" x14ac:dyDescent="0.2">
      <c r="A46" s="189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223"/>
    </row>
    <row r="47" spans="1:44" ht="16.5" customHeight="1" x14ac:dyDescent="0.2">
      <c r="A47" s="189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223"/>
    </row>
    <row r="48" spans="1:44" ht="16.5" customHeight="1" x14ac:dyDescent="0.2">
      <c r="A48" s="189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223"/>
    </row>
    <row r="49" spans="1:44" ht="16.5" customHeight="1" x14ac:dyDescent="0.2">
      <c r="A49" s="189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223"/>
    </row>
    <row r="50" spans="1:44" ht="16.5" customHeight="1" x14ac:dyDescent="0.2">
      <c r="A50" s="190"/>
      <c r="B50" s="188"/>
      <c r="C50" s="188"/>
      <c r="D50" s="188"/>
      <c r="E50" s="188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28"/>
      <c r="AA50" s="28"/>
      <c r="AB50" s="28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</row>
    <row r="51" spans="1:44" ht="16.5" customHeight="1" x14ac:dyDescent="0.2">
      <c r="A51" s="123"/>
      <c r="B51" s="191"/>
      <c r="C51" s="191"/>
      <c r="D51" s="191"/>
      <c r="E51" s="191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28"/>
      <c r="AA51" s="28"/>
      <c r="AB51" s="141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</row>
    <row r="52" spans="1:44" ht="16.5" customHeight="1" x14ac:dyDescent="0.2">
      <c r="A52" s="123"/>
      <c r="B52" s="191"/>
      <c r="C52" s="191"/>
      <c r="D52" s="191"/>
      <c r="E52" s="191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28"/>
      <c r="AA52" s="28"/>
      <c r="AB52" s="141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</row>
    <row r="53" spans="1:44" ht="15.75" customHeight="1" x14ac:dyDescent="0.2">
      <c r="A53" s="123"/>
      <c r="B53" s="191"/>
      <c r="C53" s="191"/>
      <c r="D53" s="191"/>
      <c r="E53" s="191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28"/>
      <c r="AA53" s="28"/>
      <c r="AB53" s="141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</row>
    <row r="54" spans="1:44" ht="16.5" customHeight="1" x14ac:dyDescent="0.2">
      <c r="A54" s="123"/>
      <c r="B54" s="191"/>
      <c r="C54" s="191"/>
      <c r="D54" s="191"/>
      <c r="E54" s="191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28"/>
      <c r="AA54" s="28"/>
      <c r="AB54" s="141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</row>
    <row r="55" spans="1:44" ht="16.5" customHeight="1" x14ac:dyDescent="0.2">
      <c r="A55" s="123"/>
      <c r="B55" s="191"/>
      <c r="C55" s="191"/>
      <c r="D55" s="191"/>
      <c r="E55" s="191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28"/>
      <c r="AA55" s="28"/>
      <c r="AB55" s="141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</row>
    <row r="56" spans="1:44" ht="16.5" customHeight="1" x14ac:dyDescent="0.2">
      <c r="A56" s="123"/>
      <c r="B56" s="191"/>
      <c r="C56" s="191"/>
      <c r="D56" s="191"/>
      <c r="E56" s="191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28"/>
      <c r="AA56" s="28"/>
      <c r="AB56" s="141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</row>
    <row r="57" spans="1:44" ht="16.5" customHeight="1" x14ac:dyDescent="0.2">
      <c r="A57" s="123"/>
      <c r="B57" s="191"/>
      <c r="C57" s="191"/>
      <c r="D57" s="191"/>
      <c r="E57" s="191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28"/>
      <c r="AA57" s="28"/>
      <c r="AB57" s="141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</row>
    <row r="58" spans="1:44" ht="16.5" customHeight="1" x14ac:dyDescent="0.2">
      <c r="A58" s="123"/>
      <c r="B58" s="191"/>
      <c r="C58" s="191"/>
      <c r="D58" s="191"/>
      <c r="E58" s="191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28"/>
      <c r="AA58" s="28"/>
      <c r="AB58" s="141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</row>
    <row r="59" spans="1:44" ht="16.5" customHeight="1" x14ac:dyDescent="0.2">
      <c r="A59" s="123"/>
      <c r="B59" s="191"/>
      <c r="C59" s="191"/>
      <c r="D59" s="191"/>
      <c r="E59" s="191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28"/>
      <c r="AA59" s="28"/>
      <c r="AB59" s="141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</row>
    <row r="60" spans="1:44" ht="16.5" customHeight="1" x14ac:dyDescent="0.2">
      <c r="A60" s="123"/>
      <c r="B60" s="191"/>
      <c r="C60" s="191"/>
      <c r="D60" s="191"/>
      <c r="E60" s="191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28"/>
      <c r="AA60" s="28"/>
      <c r="AB60" s="141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</row>
    <row r="61" spans="1:44" ht="16.5" customHeight="1" x14ac:dyDescent="0.2">
      <c r="A61" s="123"/>
      <c r="B61" s="1172"/>
      <c r="C61" s="1172"/>
      <c r="D61" s="1172"/>
      <c r="E61" s="1172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28"/>
      <c r="AA61" s="28"/>
      <c r="AB61" s="141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</row>
    <row r="62" spans="1:44" ht="5.25" customHeight="1" x14ac:dyDescent="0.2">
      <c r="A62" s="123"/>
      <c r="B62" s="113"/>
      <c r="C62" s="113"/>
      <c r="D62" s="113"/>
      <c r="E62" s="113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28"/>
      <c r="AA62" s="28"/>
      <c r="AB62" s="141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</row>
    <row r="63" spans="1:44" ht="14.25" customHeight="1" x14ac:dyDescent="0.2">
      <c r="A63" s="123"/>
      <c r="B63" s="123"/>
      <c r="C63" s="123"/>
      <c r="D63" s="186"/>
      <c r="E63" s="186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23"/>
      <c r="R63" s="123"/>
      <c r="S63" s="123"/>
      <c r="T63" s="123"/>
      <c r="U63" s="192"/>
      <c r="V63" s="192"/>
      <c r="W63" s="192"/>
      <c r="X63" s="192"/>
      <c r="Y63" s="192"/>
      <c r="Z63" s="192"/>
      <c r="AA63" s="192"/>
      <c r="AB63" s="141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</row>
    <row r="64" spans="1:44" ht="14.25" customHeight="1" x14ac:dyDescent="0.2">
      <c r="A64" s="123"/>
      <c r="B64" s="116"/>
      <c r="C64" s="116"/>
      <c r="D64" s="116"/>
      <c r="E64" s="116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28"/>
      <c r="AA64" s="28"/>
      <c r="AB64" s="141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</row>
    <row r="65" spans="1:44" ht="14.25" customHeight="1" x14ac:dyDescent="0.2">
      <c r="A65" s="123"/>
      <c r="B65" s="113"/>
      <c r="C65" s="113"/>
      <c r="D65" s="113"/>
      <c r="E65" s="113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28"/>
      <c r="AA65" s="28"/>
      <c r="AB65" s="141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</row>
    <row r="66" spans="1:44" ht="14.25" x14ac:dyDescent="0.2">
      <c r="A66" s="141"/>
      <c r="B66" s="141"/>
      <c r="C66" s="141"/>
      <c r="D66" s="141"/>
      <c r="E66" s="141"/>
      <c r="F66" s="28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</row>
    <row r="67" spans="1:44" ht="14.25" x14ac:dyDescent="0.2">
      <c r="A67" s="141"/>
      <c r="B67" s="141"/>
      <c r="C67" s="141"/>
      <c r="D67" s="141"/>
      <c r="E67" s="141"/>
      <c r="F67" s="28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</row>
    <row r="68" spans="1:44" ht="14.25" x14ac:dyDescent="0.2">
      <c r="A68" s="141"/>
      <c r="B68" s="141"/>
      <c r="C68" s="141"/>
      <c r="D68" s="141"/>
      <c r="E68" s="141"/>
      <c r="F68" s="28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</row>
    <row r="69" spans="1:44" ht="14.25" x14ac:dyDescent="0.2">
      <c r="A69" s="141"/>
      <c r="B69" s="141"/>
      <c r="C69" s="141"/>
      <c r="D69" s="141"/>
      <c r="E69" s="141"/>
      <c r="F69" s="28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</row>
    <row r="70" spans="1:44" ht="14.25" x14ac:dyDescent="0.2">
      <c r="A70" s="141"/>
      <c r="B70" s="141"/>
      <c r="C70" s="141"/>
      <c r="D70" s="141"/>
      <c r="E70" s="141"/>
      <c r="F70" s="28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</row>
    <row r="71" spans="1:44" ht="14.25" x14ac:dyDescent="0.2">
      <c r="A71" s="141"/>
      <c r="B71" s="141"/>
      <c r="C71" s="141"/>
      <c r="D71" s="141"/>
      <c r="E71" s="141"/>
      <c r="F71" s="28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</row>
    <row r="72" spans="1:44" ht="14.25" x14ac:dyDescent="0.2">
      <c r="A72" s="141"/>
      <c r="B72" s="141"/>
      <c r="C72" s="141"/>
      <c r="D72" s="141"/>
      <c r="E72" s="141"/>
      <c r="F72" s="28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</row>
    <row r="73" spans="1:44" ht="14.25" x14ac:dyDescent="0.2">
      <c r="A73" s="141"/>
      <c r="B73" s="141"/>
      <c r="C73" s="141"/>
      <c r="D73" s="141"/>
      <c r="E73" s="141"/>
      <c r="F73" s="28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</row>
    <row r="74" spans="1:44" ht="14.25" x14ac:dyDescent="0.2">
      <c r="A74" s="141"/>
      <c r="B74" s="141"/>
      <c r="C74" s="141"/>
      <c r="D74" s="141"/>
      <c r="E74" s="141"/>
      <c r="F74" s="28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</row>
    <row r="75" spans="1:44" ht="14.25" x14ac:dyDescent="0.2">
      <c r="A75" s="141"/>
      <c r="B75" s="141"/>
      <c r="C75" s="141"/>
      <c r="D75" s="141"/>
      <c r="E75" s="141"/>
      <c r="F75" s="28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</row>
    <row r="76" spans="1:44" ht="14.25" x14ac:dyDescent="0.2">
      <c r="A76" s="141"/>
      <c r="B76" s="141"/>
      <c r="C76" s="141"/>
      <c r="D76" s="141"/>
      <c r="E76" s="141"/>
      <c r="F76" s="28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</row>
    <row r="77" spans="1:44" ht="14.25" x14ac:dyDescent="0.2">
      <c r="A77" s="141"/>
      <c r="B77" s="141"/>
      <c r="C77" s="141"/>
      <c r="D77" s="141"/>
      <c r="E77" s="141"/>
      <c r="F77" s="28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</row>
    <row r="78" spans="1:44" ht="14.25" x14ac:dyDescent="0.2">
      <c r="A78" s="141"/>
      <c r="B78" s="141"/>
      <c r="C78" s="141"/>
      <c r="D78" s="141"/>
      <c r="E78" s="141"/>
      <c r="F78" s="28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</row>
    <row r="79" spans="1:44" ht="14.25" x14ac:dyDescent="0.2">
      <c r="A79" s="141"/>
      <c r="B79" s="141"/>
      <c r="C79" s="141"/>
      <c r="D79" s="141"/>
      <c r="E79" s="141"/>
      <c r="F79" s="28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</row>
    <row r="80" spans="1:44" ht="14.25" x14ac:dyDescent="0.2">
      <c r="A80" s="141"/>
      <c r="B80" s="141"/>
      <c r="C80" s="141"/>
      <c r="D80" s="141"/>
      <c r="E80" s="141"/>
      <c r="F80" s="28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</row>
    <row r="81" spans="1:44" ht="14.25" x14ac:dyDescent="0.2">
      <c r="A81" s="141"/>
      <c r="B81" s="141"/>
      <c r="C81" s="141"/>
      <c r="D81" s="141"/>
      <c r="E81" s="141"/>
      <c r="F81" s="28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</row>
    <row r="82" spans="1:44" ht="14.25" x14ac:dyDescent="0.2">
      <c r="A82" s="141"/>
      <c r="B82" s="141"/>
      <c r="C82" s="141"/>
      <c r="D82" s="141"/>
      <c r="E82" s="141"/>
      <c r="F82" s="28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</row>
    <row r="83" spans="1:44" ht="14.25" x14ac:dyDescent="0.2">
      <c r="A83" s="141"/>
      <c r="B83" s="141"/>
      <c r="C83" s="141"/>
      <c r="D83" s="141"/>
      <c r="E83" s="141"/>
      <c r="F83" s="28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</row>
    <row r="84" spans="1:44" ht="14.25" x14ac:dyDescent="0.2">
      <c r="A84" s="141"/>
      <c r="B84" s="141"/>
      <c r="C84" s="141"/>
      <c r="D84" s="141"/>
      <c r="E84" s="141"/>
      <c r="F84" s="28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</row>
    <row r="85" spans="1:44" ht="14.25" x14ac:dyDescent="0.2">
      <c r="A85" s="141"/>
      <c r="B85" s="141"/>
      <c r="C85" s="141"/>
      <c r="D85" s="141"/>
      <c r="E85" s="141"/>
      <c r="F85" s="28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</row>
    <row r="86" spans="1:44" ht="14.25" x14ac:dyDescent="0.2">
      <c r="A86" s="141"/>
      <c r="B86" s="141"/>
      <c r="C86" s="141"/>
      <c r="D86" s="141"/>
      <c r="E86" s="141"/>
      <c r="F86" s="28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</row>
    <row r="87" spans="1:44" ht="14.25" x14ac:dyDescent="0.2">
      <c r="A87" s="141"/>
      <c r="B87" s="141"/>
      <c r="C87" s="141"/>
      <c r="D87" s="141"/>
      <c r="E87" s="141"/>
      <c r="F87" s="28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</row>
    <row r="88" spans="1:44" ht="14.25" x14ac:dyDescent="0.2">
      <c r="A88" s="141"/>
      <c r="B88" s="141"/>
      <c r="C88" s="141"/>
      <c r="D88" s="141"/>
      <c r="E88" s="141"/>
      <c r="F88" s="28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</row>
    <row r="89" spans="1:44" ht="14.25" x14ac:dyDescent="0.2">
      <c r="A89" s="141"/>
      <c r="B89" s="141"/>
      <c r="C89" s="141"/>
      <c r="D89" s="141"/>
      <c r="E89" s="141"/>
      <c r="F89" s="28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</row>
    <row r="90" spans="1:44" ht="14.25" x14ac:dyDescent="0.2">
      <c r="A90" s="141"/>
      <c r="B90" s="141"/>
      <c r="C90" s="141"/>
      <c r="D90" s="141"/>
      <c r="E90" s="141"/>
      <c r="F90" s="28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</row>
    <row r="91" spans="1:44" ht="14.25" x14ac:dyDescent="0.2">
      <c r="A91" s="141"/>
      <c r="B91" s="141"/>
      <c r="C91" s="141"/>
      <c r="D91" s="141"/>
      <c r="E91" s="141"/>
      <c r="F91" s="28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</row>
    <row r="92" spans="1:44" ht="14.25" x14ac:dyDescent="0.2">
      <c r="A92" s="141"/>
      <c r="B92" s="141"/>
      <c r="C92" s="141"/>
      <c r="D92" s="141"/>
      <c r="E92" s="141"/>
      <c r="F92" s="28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</row>
    <row r="93" spans="1:44" ht="14.25" x14ac:dyDescent="0.2">
      <c r="A93" s="141"/>
      <c r="B93" s="141"/>
      <c r="C93" s="141"/>
      <c r="D93" s="141"/>
      <c r="E93" s="141"/>
      <c r="F93" s="28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</row>
    <row r="94" spans="1:44" ht="14.25" x14ac:dyDescent="0.2">
      <c r="A94" s="141"/>
      <c r="B94" s="141"/>
      <c r="C94" s="141"/>
      <c r="D94" s="141"/>
      <c r="E94" s="141"/>
      <c r="F94" s="28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</row>
    <row r="95" spans="1:44" ht="14.25" x14ac:dyDescent="0.2">
      <c r="A95" s="141"/>
      <c r="B95" s="141"/>
      <c r="C95" s="141"/>
      <c r="D95" s="141"/>
      <c r="E95" s="141"/>
      <c r="F95" s="28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</row>
    <row r="96" spans="1:44" ht="14.25" x14ac:dyDescent="0.2">
      <c r="A96" s="141"/>
      <c r="B96" s="141"/>
      <c r="C96" s="141"/>
      <c r="D96" s="141"/>
      <c r="E96" s="141"/>
      <c r="F96" s="28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</row>
    <row r="97" spans="1:44" ht="14.25" x14ac:dyDescent="0.2">
      <c r="A97" s="141"/>
      <c r="B97" s="141"/>
      <c r="C97" s="141"/>
      <c r="D97" s="141"/>
      <c r="E97" s="141"/>
      <c r="F97" s="28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</row>
    <row r="98" spans="1:44" ht="14.25" x14ac:dyDescent="0.2">
      <c r="A98" s="141"/>
      <c r="B98" s="141"/>
      <c r="C98" s="141"/>
      <c r="D98" s="141"/>
      <c r="E98" s="141"/>
      <c r="F98" s="28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</row>
    <row r="99" spans="1:44" ht="14.25" x14ac:dyDescent="0.2">
      <c r="A99" s="141"/>
      <c r="B99" s="141"/>
      <c r="C99" s="141"/>
      <c r="D99" s="141"/>
      <c r="E99" s="141"/>
      <c r="F99" s="28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</row>
    <row r="100" spans="1:44" ht="14.25" x14ac:dyDescent="0.2">
      <c r="A100" s="141"/>
      <c r="B100" s="141"/>
      <c r="C100" s="141"/>
      <c r="D100" s="141"/>
      <c r="E100" s="141"/>
      <c r="F100" s="28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</row>
    <row r="101" spans="1:44" ht="14.25" x14ac:dyDescent="0.2">
      <c r="A101" s="141"/>
      <c r="B101" s="141"/>
      <c r="C101" s="141"/>
      <c r="D101" s="141"/>
      <c r="E101" s="141"/>
      <c r="F101" s="28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</row>
    <row r="102" spans="1:44" ht="14.25" x14ac:dyDescent="0.2">
      <c r="A102" s="141"/>
      <c r="B102" s="141"/>
      <c r="C102" s="141"/>
      <c r="D102" s="141"/>
      <c r="E102" s="141"/>
      <c r="F102" s="28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</row>
    <row r="103" spans="1:44" ht="14.25" x14ac:dyDescent="0.2">
      <c r="A103" s="141"/>
      <c r="B103" s="141"/>
      <c r="C103" s="141"/>
      <c r="D103" s="141"/>
      <c r="E103" s="141"/>
      <c r="F103" s="28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</row>
    <row r="104" spans="1:44" ht="14.25" x14ac:dyDescent="0.2">
      <c r="A104" s="141"/>
      <c r="B104" s="141"/>
      <c r="C104" s="141"/>
      <c r="D104" s="141"/>
      <c r="E104" s="141"/>
      <c r="F104" s="28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</row>
    <row r="105" spans="1:44" ht="14.25" x14ac:dyDescent="0.2">
      <c r="A105" s="141"/>
      <c r="B105" s="141"/>
      <c r="C105" s="141"/>
      <c r="D105" s="141"/>
      <c r="E105" s="141"/>
      <c r="F105" s="28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</row>
    <row r="106" spans="1:44" ht="14.25" x14ac:dyDescent="0.2">
      <c r="A106" s="141"/>
      <c r="B106" s="141"/>
      <c r="C106" s="141"/>
      <c r="D106" s="141"/>
      <c r="E106" s="141"/>
      <c r="F106" s="28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</row>
    <row r="107" spans="1:44" ht="14.25" x14ac:dyDescent="0.2">
      <c r="A107" s="141"/>
      <c r="B107" s="141"/>
      <c r="C107" s="141"/>
      <c r="D107" s="141"/>
      <c r="E107" s="141"/>
      <c r="F107" s="28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</row>
    <row r="108" spans="1:44" ht="14.25" x14ac:dyDescent="0.2">
      <c r="A108" s="141"/>
      <c r="B108" s="141"/>
      <c r="C108" s="141"/>
      <c r="D108" s="141"/>
      <c r="E108" s="141"/>
      <c r="F108" s="28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</row>
    <row r="109" spans="1:44" ht="14.25" x14ac:dyDescent="0.2">
      <c r="A109" s="141"/>
      <c r="B109" s="141"/>
      <c r="C109" s="141"/>
      <c r="D109" s="141"/>
      <c r="E109" s="141"/>
      <c r="F109" s="28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</row>
    <row r="110" spans="1:44" ht="14.25" x14ac:dyDescent="0.2">
      <c r="A110" s="141"/>
      <c r="B110" s="141"/>
      <c r="C110" s="141"/>
      <c r="D110" s="141"/>
      <c r="E110" s="141"/>
      <c r="F110" s="28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</row>
    <row r="111" spans="1:44" ht="14.25" x14ac:dyDescent="0.2">
      <c r="A111" s="141"/>
      <c r="B111" s="141"/>
      <c r="C111" s="141"/>
      <c r="D111" s="141"/>
      <c r="E111" s="141"/>
      <c r="F111" s="28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</row>
    <row r="112" spans="1:44" ht="14.25" x14ac:dyDescent="0.2">
      <c r="A112" s="141"/>
      <c r="B112" s="141"/>
      <c r="C112" s="141"/>
      <c r="D112" s="141"/>
      <c r="E112" s="141"/>
      <c r="F112" s="28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</row>
    <row r="113" spans="1:44" ht="14.25" x14ac:dyDescent="0.2">
      <c r="A113" s="141"/>
      <c r="B113" s="141"/>
      <c r="C113" s="141"/>
      <c r="D113" s="141"/>
      <c r="E113" s="141"/>
      <c r="F113" s="28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</row>
    <row r="114" spans="1:44" ht="14.25" x14ac:dyDescent="0.2">
      <c r="A114" s="141"/>
      <c r="B114" s="141"/>
      <c r="C114" s="141"/>
      <c r="D114" s="141"/>
      <c r="E114" s="141"/>
      <c r="F114" s="28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</row>
    <row r="115" spans="1:44" ht="14.25" x14ac:dyDescent="0.2">
      <c r="A115" s="141"/>
      <c r="B115" s="141"/>
      <c r="C115" s="141"/>
      <c r="D115" s="141"/>
      <c r="E115" s="141"/>
      <c r="F115" s="28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</row>
    <row r="116" spans="1:44" ht="14.25" x14ac:dyDescent="0.2">
      <c r="A116" s="141"/>
      <c r="B116" s="141"/>
      <c r="C116" s="141"/>
      <c r="D116" s="141"/>
      <c r="E116" s="141"/>
      <c r="F116" s="28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</row>
    <row r="117" spans="1:44" ht="14.25" x14ac:dyDescent="0.2">
      <c r="A117" s="141"/>
      <c r="B117" s="141"/>
      <c r="C117" s="141"/>
      <c r="D117" s="141"/>
      <c r="E117" s="141"/>
      <c r="F117" s="28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</row>
    <row r="118" spans="1:44" ht="14.25" x14ac:dyDescent="0.2">
      <c r="A118" s="141"/>
      <c r="B118" s="141"/>
      <c r="C118" s="141"/>
      <c r="D118" s="141"/>
      <c r="E118" s="141"/>
      <c r="F118" s="28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</row>
    <row r="119" spans="1:44" ht="14.25" x14ac:dyDescent="0.2">
      <c r="A119" s="141"/>
      <c r="B119" s="141"/>
      <c r="C119" s="141"/>
      <c r="D119" s="141"/>
      <c r="E119" s="141"/>
      <c r="F119" s="28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</row>
    <row r="120" spans="1:44" ht="14.25" x14ac:dyDescent="0.2">
      <c r="A120" s="141"/>
      <c r="B120" s="141"/>
      <c r="C120" s="141"/>
      <c r="D120" s="141"/>
      <c r="E120" s="141"/>
      <c r="F120" s="28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</row>
    <row r="121" spans="1:44" ht="14.25" x14ac:dyDescent="0.2">
      <c r="A121" s="141"/>
      <c r="B121" s="141"/>
      <c r="C121" s="141"/>
      <c r="D121" s="141"/>
      <c r="E121" s="141"/>
      <c r="F121" s="28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</row>
    <row r="122" spans="1:44" ht="14.25" x14ac:dyDescent="0.2">
      <c r="A122" s="141"/>
      <c r="B122" s="141"/>
      <c r="C122" s="141"/>
      <c r="D122" s="141"/>
      <c r="E122" s="141"/>
      <c r="F122" s="28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</row>
    <row r="123" spans="1:44" ht="14.25" x14ac:dyDescent="0.2">
      <c r="A123" s="141"/>
      <c r="B123" s="141"/>
      <c r="C123" s="141"/>
      <c r="D123" s="141"/>
      <c r="E123" s="141"/>
      <c r="F123" s="28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</row>
    <row r="124" spans="1:44" ht="14.25" x14ac:dyDescent="0.2">
      <c r="A124" s="141"/>
      <c r="B124" s="141"/>
      <c r="C124" s="141"/>
      <c r="D124" s="141"/>
      <c r="E124" s="141"/>
      <c r="F124" s="28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</row>
    <row r="125" spans="1:44" ht="14.25" x14ac:dyDescent="0.2">
      <c r="A125" s="141"/>
      <c r="B125" s="141"/>
      <c r="C125" s="141"/>
      <c r="D125" s="141"/>
      <c r="E125" s="141"/>
      <c r="F125" s="28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</row>
    <row r="126" spans="1:44" ht="14.25" x14ac:dyDescent="0.2">
      <c r="A126" s="141"/>
      <c r="B126" s="141"/>
      <c r="C126" s="141"/>
      <c r="D126" s="141"/>
      <c r="E126" s="141"/>
      <c r="F126" s="28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</row>
    <row r="127" spans="1:44" ht="14.25" x14ac:dyDescent="0.2">
      <c r="A127" s="141"/>
      <c r="B127" s="141"/>
      <c r="C127" s="141"/>
      <c r="D127" s="141"/>
      <c r="E127" s="141"/>
      <c r="F127" s="28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</row>
    <row r="128" spans="1:44" ht="14.25" x14ac:dyDescent="0.2">
      <c r="A128" s="141"/>
      <c r="B128" s="141"/>
      <c r="C128" s="141"/>
      <c r="D128" s="141"/>
      <c r="E128" s="141"/>
      <c r="F128" s="28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</row>
    <row r="129" spans="1:44" ht="14.25" x14ac:dyDescent="0.2">
      <c r="A129" s="141"/>
      <c r="B129" s="141"/>
      <c r="C129" s="141"/>
      <c r="D129" s="141"/>
      <c r="E129" s="141"/>
      <c r="F129" s="28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</row>
    <row r="130" spans="1:44" ht="14.25" x14ac:dyDescent="0.2">
      <c r="A130" s="141"/>
      <c r="B130" s="141"/>
      <c r="C130" s="141"/>
      <c r="D130" s="141"/>
      <c r="E130" s="141"/>
      <c r="F130" s="28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</row>
    <row r="131" spans="1:44" ht="14.25" x14ac:dyDescent="0.2">
      <c r="A131" s="141"/>
      <c r="B131" s="141"/>
      <c r="C131" s="141"/>
      <c r="D131" s="141"/>
      <c r="E131" s="141"/>
      <c r="F131" s="28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</row>
    <row r="132" spans="1:44" ht="14.25" x14ac:dyDescent="0.2">
      <c r="A132" s="141"/>
      <c r="B132" s="141"/>
      <c r="C132" s="141"/>
      <c r="D132" s="141"/>
      <c r="E132" s="141"/>
      <c r="F132" s="28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</row>
    <row r="133" spans="1:44" ht="14.25" x14ac:dyDescent="0.2">
      <c r="A133" s="141"/>
      <c r="B133" s="141"/>
      <c r="C133" s="141"/>
      <c r="D133" s="141"/>
      <c r="E133" s="141"/>
      <c r="F133" s="28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</row>
    <row r="134" spans="1:44" ht="14.25" x14ac:dyDescent="0.2">
      <c r="A134" s="141"/>
      <c r="B134" s="141"/>
      <c r="C134" s="141"/>
      <c r="D134" s="141"/>
      <c r="E134" s="141"/>
      <c r="F134" s="28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</row>
    <row r="135" spans="1:44" ht="14.25" x14ac:dyDescent="0.2">
      <c r="A135" s="141"/>
      <c r="B135" s="141"/>
      <c r="C135" s="141"/>
      <c r="D135" s="141"/>
      <c r="E135" s="141"/>
      <c r="F135" s="28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</row>
    <row r="136" spans="1:44" ht="14.25" x14ac:dyDescent="0.2">
      <c r="A136" s="141"/>
      <c r="B136" s="141"/>
      <c r="C136" s="141"/>
      <c r="D136" s="141"/>
      <c r="E136" s="141"/>
      <c r="F136" s="28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</row>
    <row r="137" spans="1:44" ht="14.25" x14ac:dyDescent="0.2">
      <c r="A137" s="141"/>
      <c r="B137" s="141"/>
      <c r="C137" s="141"/>
      <c r="D137" s="141"/>
      <c r="E137" s="141"/>
      <c r="F137" s="28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</row>
    <row r="138" spans="1:44" ht="14.25" x14ac:dyDescent="0.2">
      <c r="A138" s="141"/>
      <c r="B138" s="141"/>
      <c r="C138" s="141"/>
      <c r="D138" s="141"/>
      <c r="E138" s="141"/>
      <c r="F138" s="28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</row>
    <row r="139" spans="1:44" ht="14.25" x14ac:dyDescent="0.2">
      <c r="A139" s="141"/>
      <c r="B139" s="141"/>
      <c r="C139" s="141"/>
      <c r="D139" s="141"/>
      <c r="E139" s="141"/>
      <c r="F139" s="28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</row>
    <row r="140" spans="1:44" ht="14.25" x14ac:dyDescent="0.2">
      <c r="A140" s="141"/>
      <c r="B140" s="141"/>
      <c r="C140" s="141"/>
      <c r="D140" s="141"/>
      <c r="E140" s="141"/>
      <c r="F140" s="28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</row>
    <row r="141" spans="1:44" ht="14.25" x14ac:dyDescent="0.2">
      <c r="A141" s="141"/>
      <c r="B141" s="141"/>
      <c r="C141" s="141"/>
      <c r="D141" s="141"/>
      <c r="E141" s="141"/>
      <c r="F141" s="28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</row>
    <row r="142" spans="1:44" ht="14.25" x14ac:dyDescent="0.2">
      <c r="A142" s="141"/>
      <c r="B142" s="141"/>
      <c r="C142" s="141"/>
      <c r="D142" s="141"/>
      <c r="E142" s="141"/>
      <c r="F142" s="28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</row>
    <row r="143" spans="1:44" ht="14.25" x14ac:dyDescent="0.2">
      <c r="A143" s="141"/>
      <c r="B143" s="141"/>
      <c r="C143" s="141"/>
      <c r="D143" s="141"/>
      <c r="E143" s="141"/>
      <c r="F143" s="28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</row>
    <row r="144" spans="1:44" ht="14.25" x14ac:dyDescent="0.2">
      <c r="A144" s="141"/>
      <c r="B144" s="141"/>
      <c r="C144" s="141"/>
      <c r="D144" s="141"/>
      <c r="E144" s="141"/>
      <c r="F144" s="28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</row>
    <row r="145" spans="1:44" ht="14.25" x14ac:dyDescent="0.2">
      <c r="A145" s="141"/>
      <c r="B145" s="141"/>
      <c r="C145" s="141"/>
      <c r="D145" s="141"/>
      <c r="E145" s="141"/>
      <c r="F145" s="28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</row>
    <row r="146" spans="1:44" ht="14.25" x14ac:dyDescent="0.2">
      <c r="A146" s="141"/>
      <c r="B146" s="141"/>
      <c r="C146" s="141"/>
      <c r="D146" s="141"/>
      <c r="E146" s="141"/>
      <c r="F146" s="28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</row>
    <row r="147" spans="1:44" ht="14.25" x14ac:dyDescent="0.2">
      <c r="A147" s="141"/>
      <c r="B147" s="141"/>
      <c r="C147" s="141"/>
      <c r="D147" s="141"/>
      <c r="E147" s="141"/>
      <c r="F147" s="28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</row>
    <row r="148" spans="1:44" ht="14.25" x14ac:dyDescent="0.2">
      <c r="A148" s="141"/>
      <c r="B148" s="141"/>
      <c r="C148" s="141"/>
      <c r="D148" s="141"/>
      <c r="E148" s="141"/>
      <c r="F148" s="28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</row>
    <row r="149" spans="1:44" ht="14.25" x14ac:dyDescent="0.2">
      <c r="A149" s="141"/>
      <c r="B149" s="141"/>
      <c r="C149" s="141"/>
      <c r="D149" s="141"/>
      <c r="E149" s="141"/>
      <c r="F149" s="28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</row>
    <row r="150" spans="1:44" ht="14.25" x14ac:dyDescent="0.2">
      <c r="A150" s="141"/>
      <c r="B150" s="141"/>
      <c r="C150" s="141"/>
      <c r="D150" s="141"/>
      <c r="E150" s="141"/>
      <c r="F150" s="28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</row>
    <row r="151" spans="1:44" ht="14.25" x14ac:dyDescent="0.2">
      <c r="A151" s="141"/>
      <c r="B151" s="141"/>
      <c r="C151" s="141"/>
      <c r="D151" s="141"/>
      <c r="E151" s="141"/>
      <c r="F151" s="28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</row>
    <row r="152" spans="1:44" ht="14.25" x14ac:dyDescent="0.2">
      <c r="A152" s="141"/>
      <c r="B152" s="141"/>
      <c r="C152" s="141"/>
      <c r="D152" s="141"/>
      <c r="E152" s="141"/>
      <c r="F152" s="28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</row>
    <row r="153" spans="1:44" ht="14.25" x14ac:dyDescent="0.2">
      <c r="A153" s="141"/>
      <c r="B153" s="141"/>
      <c r="C153" s="141"/>
      <c r="D153" s="141"/>
      <c r="E153" s="141"/>
      <c r="F153" s="28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</row>
    <row r="154" spans="1:44" ht="14.25" x14ac:dyDescent="0.2">
      <c r="A154" s="141"/>
      <c r="B154" s="141"/>
      <c r="C154" s="141"/>
      <c r="D154" s="141"/>
      <c r="E154" s="141"/>
      <c r="F154" s="28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</row>
    <row r="155" spans="1:44" ht="14.25" x14ac:dyDescent="0.2">
      <c r="A155" s="141"/>
      <c r="B155" s="141"/>
      <c r="C155" s="141"/>
      <c r="D155" s="141"/>
      <c r="E155" s="141"/>
      <c r="F155" s="28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</row>
    <row r="156" spans="1:44" ht="14.25" x14ac:dyDescent="0.2">
      <c r="A156" s="141"/>
      <c r="B156" s="141"/>
      <c r="C156" s="141"/>
      <c r="D156" s="141"/>
      <c r="E156" s="141"/>
      <c r="F156" s="28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</row>
    <row r="157" spans="1:44" ht="14.25" x14ac:dyDescent="0.2">
      <c r="A157" s="141"/>
      <c r="B157" s="141"/>
      <c r="C157" s="141"/>
      <c r="D157" s="141"/>
      <c r="E157" s="141"/>
      <c r="F157" s="28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</row>
    <row r="158" spans="1:44" ht="14.25" x14ac:dyDescent="0.2">
      <c r="A158" s="141"/>
      <c r="B158" s="141"/>
      <c r="C158" s="141"/>
      <c r="D158" s="141"/>
      <c r="E158" s="141"/>
      <c r="F158" s="28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</row>
    <row r="159" spans="1:44" ht="14.25" x14ac:dyDescent="0.2">
      <c r="A159" s="141"/>
      <c r="B159" s="141"/>
      <c r="C159" s="141"/>
      <c r="D159" s="141"/>
      <c r="E159" s="141"/>
      <c r="F159" s="28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</row>
    <row r="160" spans="1:44" ht="14.25" x14ac:dyDescent="0.2">
      <c r="A160" s="141"/>
      <c r="B160" s="141"/>
      <c r="C160" s="141"/>
      <c r="D160" s="141"/>
      <c r="E160" s="141"/>
      <c r="F160" s="28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</row>
    <row r="161" spans="1:44" ht="14.25" x14ac:dyDescent="0.2">
      <c r="A161" s="141"/>
      <c r="B161" s="141"/>
      <c r="C161" s="141"/>
      <c r="D161" s="141"/>
      <c r="E161" s="141"/>
      <c r="F161" s="28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</row>
    <row r="162" spans="1:44" ht="14.25" x14ac:dyDescent="0.2">
      <c r="A162" s="141"/>
      <c r="B162" s="141"/>
      <c r="C162" s="141"/>
      <c r="D162" s="141"/>
      <c r="E162" s="141"/>
      <c r="F162" s="28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</row>
    <row r="163" spans="1:44" ht="14.25" x14ac:dyDescent="0.2">
      <c r="A163" s="141"/>
      <c r="B163" s="141"/>
      <c r="C163" s="141"/>
      <c r="D163" s="141"/>
      <c r="E163" s="141"/>
      <c r="F163" s="28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</row>
    <row r="164" spans="1:44" ht="14.25" x14ac:dyDescent="0.2">
      <c r="A164" s="141"/>
      <c r="B164" s="141"/>
      <c r="C164" s="141"/>
      <c r="D164" s="141"/>
      <c r="E164" s="141"/>
      <c r="F164" s="28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</row>
    <row r="165" spans="1:44" ht="14.25" x14ac:dyDescent="0.2">
      <c r="A165" s="141"/>
      <c r="B165" s="141"/>
      <c r="C165" s="141"/>
      <c r="D165" s="141"/>
      <c r="E165" s="141"/>
      <c r="F165" s="28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</row>
    <row r="166" spans="1:44" ht="14.25" x14ac:dyDescent="0.2">
      <c r="A166" s="141"/>
      <c r="B166" s="141"/>
      <c r="C166" s="141"/>
      <c r="D166" s="141"/>
      <c r="E166" s="141"/>
      <c r="F166" s="28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</row>
    <row r="167" spans="1:44" ht="14.25" x14ac:dyDescent="0.2">
      <c r="A167" s="141"/>
      <c r="B167" s="141"/>
      <c r="C167" s="141"/>
      <c r="D167" s="141"/>
      <c r="E167" s="141"/>
      <c r="F167" s="28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</row>
    <row r="168" spans="1:44" ht="14.25" x14ac:dyDescent="0.2">
      <c r="A168" s="141"/>
      <c r="B168" s="141"/>
      <c r="C168" s="141"/>
      <c r="D168" s="141"/>
      <c r="E168" s="141"/>
      <c r="F168" s="28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</row>
    <row r="169" spans="1:44" ht="14.25" x14ac:dyDescent="0.2">
      <c r="A169" s="141"/>
      <c r="B169" s="141"/>
      <c r="C169" s="141"/>
      <c r="D169" s="141"/>
      <c r="E169" s="141"/>
      <c r="F169" s="28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</row>
    <row r="170" spans="1:44" ht="14.25" x14ac:dyDescent="0.2">
      <c r="A170" s="141"/>
      <c r="B170" s="141"/>
      <c r="C170" s="141"/>
      <c r="D170" s="141"/>
      <c r="E170" s="141"/>
      <c r="F170" s="28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</row>
    <row r="171" spans="1:44" ht="14.25" x14ac:dyDescent="0.2">
      <c r="A171" s="141"/>
      <c r="B171" s="141"/>
      <c r="C171" s="141"/>
      <c r="D171" s="141"/>
      <c r="E171" s="141"/>
      <c r="F171" s="28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</row>
    <row r="172" spans="1:44" ht="14.25" x14ac:dyDescent="0.2">
      <c r="A172" s="141"/>
      <c r="B172" s="141"/>
      <c r="C172" s="141"/>
      <c r="D172" s="141"/>
      <c r="E172" s="141"/>
      <c r="F172" s="28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</row>
    <row r="173" spans="1:44" ht="14.25" x14ac:dyDescent="0.2">
      <c r="A173" s="141"/>
      <c r="B173" s="141"/>
      <c r="C173" s="141"/>
      <c r="D173" s="141"/>
      <c r="E173" s="141"/>
      <c r="F173" s="28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</row>
    <row r="174" spans="1:44" ht="14.25" x14ac:dyDescent="0.2">
      <c r="A174" s="141"/>
      <c r="B174" s="141"/>
      <c r="C174" s="141"/>
      <c r="D174" s="141"/>
      <c r="E174" s="141"/>
      <c r="F174" s="28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</row>
    <row r="175" spans="1:44" ht="14.25" x14ac:dyDescent="0.2">
      <c r="A175" s="141"/>
      <c r="B175" s="141"/>
      <c r="C175" s="141"/>
      <c r="D175" s="141"/>
      <c r="E175" s="141"/>
      <c r="F175" s="28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</row>
    <row r="176" spans="1:44" ht="14.25" x14ac:dyDescent="0.2">
      <c r="A176" s="141"/>
      <c r="B176" s="141"/>
      <c r="C176" s="141"/>
      <c r="D176" s="141"/>
      <c r="E176" s="141"/>
      <c r="F176" s="28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</row>
    <row r="177" spans="1:44" ht="14.25" x14ac:dyDescent="0.2">
      <c r="A177" s="141"/>
      <c r="B177" s="141"/>
      <c r="C177" s="141"/>
      <c r="D177" s="141"/>
      <c r="E177" s="141"/>
      <c r="F177" s="28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</row>
    <row r="178" spans="1:44" ht="14.25" x14ac:dyDescent="0.2">
      <c r="A178" s="141"/>
      <c r="B178" s="141"/>
      <c r="C178" s="141"/>
      <c r="D178" s="141"/>
      <c r="E178" s="141"/>
      <c r="F178" s="28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</row>
    <row r="179" spans="1:44" ht="14.25" x14ac:dyDescent="0.2">
      <c r="A179" s="141"/>
      <c r="B179" s="141"/>
      <c r="C179" s="141"/>
      <c r="D179" s="141"/>
      <c r="E179" s="141"/>
      <c r="F179" s="28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</row>
    <row r="180" spans="1:44" ht="14.25" x14ac:dyDescent="0.2">
      <c r="A180" s="141"/>
      <c r="B180" s="141"/>
      <c r="C180" s="141"/>
      <c r="D180" s="141"/>
      <c r="E180" s="141"/>
      <c r="F180" s="28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</row>
    <row r="181" spans="1:44" ht="14.25" x14ac:dyDescent="0.2">
      <c r="A181" s="141"/>
      <c r="B181" s="141"/>
      <c r="C181" s="141"/>
      <c r="D181" s="141"/>
      <c r="E181" s="141"/>
      <c r="F181" s="28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</row>
    <row r="182" spans="1:44" ht="14.25" x14ac:dyDescent="0.2">
      <c r="A182" s="141"/>
      <c r="B182" s="141"/>
      <c r="C182" s="141"/>
      <c r="D182" s="141"/>
      <c r="E182" s="141"/>
      <c r="F182" s="28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</row>
    <row r="183" spans="1:44" ht="14.25" x14ac:dyDescent="0.2">
      <c r="A183" s="141"/>
      <c r="B183" s="141"/>
      <c r="C183" s="141"/>
      <c r="D183" s="141"/>
      <c r="E183" s="141"/>
      <c r="F183" s="28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</row>
    <row r="184" spans="1:44" ht="14.25" x14ac:dyDescent="0.2">
      <c r="A184" s="141"/>
      <c r="B184" s="141"/>
      <c r="C184" s="141"/>
      <c r="D184" s="141"/>
      <c r="E184" s="141"/>
      <c r="F184" s="28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</row>
    <row r="185" spans="1:44" ht="14.25" x14ac:dyDescent="0.2">
      <c r="A185" s="141"/>
      <c r="B185" s="141"/>
      <c r="C185" s="141"/>
      <c r="D185" s="141"/>
      <c r="E185" s="141"/>
      <c r="F185" s="28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</row>
    <row r="186" spans="1:44" ht="14.25" x14ac:dyDescent="0.2">
      <c r="A186" s="141"/>
      <c r="B186" s="141"/>
      <c r="C186" s="141"/>
      <c r="D186" s="141"/>
      <c r="E186" s="141"/>
      <c r="F186" s="28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</row>
    <row r="187" spans="1:44" ht="14.25" x14ac:dyDescent="0.2">
      <c r="A187" s="141"/>
      <c r="B187" s="141"/>
      <c r="C187" s="141"/>
      <c r="D187" s="141"/>
      <c r="E187" s="141"/>
      <c r="F187" s="28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</row>
    <row r="188" spans="1:44" ht="14.25" x14ac:dyDescent="0.2">
      <c r="A188" s="141"/>
      <c r="B188" s="141"/>
      <c r="C188" s="141"/>
      <c r="D188" s="141"/>
      <c r="E188" s="141"/>
      <c r="F188" s="28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</row>
    <row r="189" spans="1:44" ht="14.25" x14ac:dyDescent="0.2">
      <c r="A189" s="141"/>
      <c r="B189" s="141"/>
      <c r="C189" s="141"/>
      <c r="D189" s="141"/>
      <c r="E189" s="141"/>
      <c r="F189" s="28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</row>
    <row r="190" spans="1:44" ht="14.25" x14ac:dyDescent="0.2">
      <c r="A190" s="141"/>
      <c r="B190" s="141"/>
      <c r="C190" s="141"/>
      <c r="D190" s="141"/>
      <c r="E190" s="141"/>
      <c r="F190" s="28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</row>
    <row r="191" spans="1:44" ht="14.25" x14ac:dyDescent="0.2">
      <c r="A191" s="141"/>
      <c r="B191" s="141"/>
      <c r="C191" s="141"/>
      <c r="D191" s="141"/>
      <c r="E191" s="141"/>
      <c r="F191" s="28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</row>
    <row r="192" spans="1:44" ht="14.25" x14ac:dyDescent="0.2">
      <c r="A192" s="141"/>
      <c r="B192" s="141"/>
      <c r="C192" s="141"/>
      <c r="D192" s="141"/>
      <c r="E192" s="141"/>
      <c r="F192" s="28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</row>
    <row r="193" spans="1:44" ht="14.25" x14ac:dyDescent="0.2">
      <c r="A193" s="141"/>
      <c r="B193" s="141"/>
      <c r="C193" s="141"/>
      <c r="D193" s="141"/>
      <c r="E193" s="141"/>
      <c r="F193" s="28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</row>
    <row r="194" spans="1:44" ht="14.25" x14ac:dyDescent="0.2">
      <c r="A194" s="141"/>
      <c r="B194" s="141"/>
      <c r="C194" s="141"/>
      <c r="D194" s="141"/>
      <c r="E194" s="141"/>
      <c r="F194" s="28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</row>
    <row r="195" spans="1:44" ht="14.25" x14ac:dyDescent="0.2">
      <c r="A195" s="141"/>
      <c r="B195" s="141"/>
      <c r="C195" s="141"/>
      <c r="D195" s="141"/>
      <c r="E195" s="141"/>
      <c r="F195" s="28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</row>
    <row r="196" spans="1:44" ht="14.25" x14ac:dyDescent="0.2">
      <c r="A196" s="141"/>
      <c r="B196" s="141"/>
      <c r="C196" s="141"/>
      <c r="D196" s="141"/>
      <c r="E196" s="141"/>
      <c r="F196" s="28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</row>
    <row r="197" spans="1:44" ht="14.25" x14ac:dyDescent="0.2">
      <c r="A197" s="141"/>
      <c r="B197" s="141"/>
      <c r="C197" s="141"/>
      <c r="D197" s="141"/>
      <c r="E197" s="141"/>
      <c r="F197" s="28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</row>
    <row r="198" spans="1:44" ht="14.25" x14ac:dyDescent="0.2">
      <c r="A198" s="141"/>
      <c r="B198" s="141"/>
      <c r="C198" s="141"/>
      <c r="D198" s="141"/>
      <c r="E198" s="141"/>
      <c r="F198" s="28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</row>
    <row r="199" spans="1:44" ht="14.25" x14ac:dyDescent="0.2">
      <c r="A199" s="141"/>
      <c r="B199" s="141"/>
      <c r="C199" s="141"/>
      <c r="D199" s="141"/>
      <c r="E199" s="141"/>
      <c r="F199" s="28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</row>
    <row r="200" spans="1:44" ht="14.25" x14ac:dyDescent="0.2">
      <c r="A200" s="141"/>
      <c r="B200" s="141"/>
      <c r="C200" s="141"/>
      <c r="D200" s="141"/>
      <c r="E200" s="141"/>
      <c r="F200" s="28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</row>
    <row r="201" spans="1:44" ht="14.25" x14ac:dyDescent="0.2">
      <c r="A201" s="141"/>
      <c r="B201" s="141"/>
      <c r="C201" s="141"/>
      <c r="D201" s="141"/>
      <c r="E201" s="141"/>
      <c r="F201" s="28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</row>
    <row r="202" spans="1:44" ht="14.25" x14ac:dyDescent="0.2">
      <c r="A202" s="141"/>
      <c r="B202" s="141"/>
      <c r="C202" s="141"/>
      <c r="D202" s="141"/>
      <c r="E202" s="141"/>
      <c r="F202" s="28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</row>
    <row r="203" spans="1:44" ht="14.25" x14ac:dyDescent="0.2">
      <c r="A203" s="141"/>
      <c r="B203" s="141"/>
      <c r="C203" s="141"/>
      <c r="D203" s="141"/>
      <c r="E203" s="141"/>
      <c r="F203" s="28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</row>
    <row r="204" spans="1:44" ht="14.25" x14ac:dyDescent="0.2">
      <c r="A204" s="141"/>
      <c r="B204" s="141"/>
      <c r="C204" s="141"/>
      <c r="D204" s="141"/>
      <c r="E204" s="141"/>
      <c r="F204" s="28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</row>
    <row r="205" spans="1:44" ht="14.25" x14ac:dyDescent="0.2">
      <c r="A205" s="141"/>
      <c r="B205" s="141"/>
      <c r="C205" s="141"/>
      <c r="D205" s="141"/>
      <c r="E205" s="141"/>
      <c r="F205" s="28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</row>
    <row r="206" spans="1:44" ht="14.25" x14ac:dyDescent="0.2">
      <c r="A206" s="141"/>
      <c r="B206" s="141"/>
      <c r="C206" s="141"/>
      <c r="D206" s="141"/>
      <c r="E206" s="141"/>
      <c r="F206" s="28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</row>
    <row r="207" spans="1:44" ht="14.25" x14ac:dyDescent="0.2">
      <c r="A207" s="141"/>
      <c r="B207" s="141"/>
      <c r="C207" s="141"/>
      <c r="D207" s="141"/>
      <c r="E207" s="141"/>
      <c r="F207" s="28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</row>
    <row r="208" spans="1:44" ht="14.25" x14ac:dyDescent="0.2">
      <c r="A208" s="141"/>
      <c r="B208" s="141"/>
      <c r="C208" s="141"/>
      <c r="D208" s="141"/>
      <c r="E208" s="141"/>
      <c r="F208" s="28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</row>
    <row r="209" spans="1:44" ht="14.25" x14ac:dyDescent="0.2">
      <c r="A209" s="141"/>
      <c r="B209" s="141"/>
      <c r="C209" s="141"/>
      <c r="D209" s="141"/>
      <c r="E209" s="141"/>
      <c r="F209" s="28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</row>
    <row r="210" spans="1:44" ht="14.25" x14ac:dyDescent="0.2">
      <c r="A210" s="141"/>
      <c r="B210" s="141"/>
      <c r="C210" s="141"/>
      <c r="D210" s="141"/>
      <c r="E210" s="141"/>
      <c r="F210" s="28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</row>
    <row r="211" spans="1:44" ht="14.25" x14ac:dyDescent="0.2">
      <c r="A211" s="141"/>
      <c r="B211" s="141"/>
      <c r="C211" s="141"/>
      <c r="D211" s="141"/>
      <c r="E211" s="141"/>
      <c r="F211" s="28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</row>
    <row r="212" spans="1:44" ht="14.25" x14ac:dyDescent="0.2">
      <c r="A212" s="141"/>
      <c r="B212" s="141"/>
      <c r="C212" s="141"/>
      <c r="D212" s="141"/>
      <c r="E212" s="141"/>
      <c r="F212" s="28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</row>
    <row r="213" spans="1:44" ht="14.25" x14ac:dyDescent="0.2">
      <c r="A213" s="141"/>
      <c r="B213" s="141"/>
      <c r="C213" s="141"/>
      <c r="D213" s="141"/>
      <c r="E213" s="141"/>
      <c r="F213" s="28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</row>
    <row r="214" spans="1:44" ht="14.25" x14ac:dyDescent="0.2">
      <c r="A214" s="141"/>
      <c r="B214" s="141"/>
      <c r="C214" s="141"/>
      <c r="D214" s="141"/>
      <c r="E214" s="141"/>
      <c r="F214" s="28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</row>
    <row r="215" spans="1:44" ht="14.25" x14ac:dyDescent="0.2">
      <c r="A215" s="141"/>
      <c r="B215" s="141"/>
      <c r="C215" s="141"/>
      <c r="D215" s="141"/>
      <c r="E215" s="141"/>
      <c r="F215" s="28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</row>
    <row r="216" spans="1:44" ht="14.25" x14ac:dyDescent="0.2">
      <c r="A216" s="141"/>
      <c r="B216" s="141"/>
      <c r="C216" s="141"/>
      <c r="D216" s="141"/>
      <c r="E216" s="141"/>
      <c r="F216" s="28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</row>
    <row r="217" spans="1:44" ht="14.25" x14ac:dyDescent="0.2">
      <c r="A217" s="141"/>
      <c r="B217" s="141"/>
      <c r="C217" s="141"/>
      <c r="D217" s="141"/>
      <c r="E217" s="141"/>
      <c r="F217" s="28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</row>
    <row r="218" spans="1:44" ht="14.25" x14ac:dyDescent="0.2">
      <c r="A218" s="141"/>
      <c r="B218" s="141"/>
      <c r="C218" s="141"/>
      <c r="D218" s="141"/>
      <c r="E218" s="141"/>
      <c r="F218" s="28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</row>
    <row r="219" spans="1:44" ht="14.25" x14ac:dyDescent="0.2">
      <c r="A219" s="141"/>
      <c r="B219" s="141"/>
      <c r="C219" s="141"/>
      <c r="D219" s="141"/>
      <c r="E219" s="141"/>
      <c r="F219" s="28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</row>
    <row r="220" spans="1:44" ht="14.25" x14ac:dyDescent="0.2">
      <c r="A220" s="141"/>
      <c r="B220" s="141"/>
      <c r="C220" s="141"/>
      <c r="D220" s="141"/>
      <c r="E220" s="141"/>
      <c r="F220" s="28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</row>
    <row r="221" spans="1:44" ht="14.25" x14ac:dyDescent="0.2">
      <c r="A221" s="141"/>
      <c r="B221" s="141"/>
      <c r="C221" s="141"/>
      <c r="D221" s="141"/>
      <c r="E221" s="141"/>
      <c r="F221" s="28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</row>
    <row r="222" spans="1:44" ht="14.25" x14ac:dyDescent="0.2">
      <c r="A222" s="141"/>
      <c r="B222" s="141"/>
      <c r="C222" s="141"/>
      <c r="D222" s="141"/>
      <c r="E222" s="141"/>
      <c r="F222" s="28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</row>
    <row r="223" spans="1:44" ht="14.25" x14ac:dyDescent="0.2">
      <c r="A223" s="141"/>
      <c r="B223" s="141"/>
      <c r="C223" s="141"/>
      <c r="D223" s="141"/>
      <c r="E223" s="141"/>
      <c r="F223" s="28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</row>
    <row r="224" spans="1:44" ht="14.25" x14ac:dyDescent="0.2">
      <c r="A224" s="141"/>
      <c r="B224" s="141"/>
      <c r="C224" s="141"/>
      <c r="D224" s="141"/>
      <c r="E224" s="141"/>
      <c r="F224" s="28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</row>
    <row r="225" spans="1:44" ht="14.25" x14ac:dyDescent="0.2">
      <c r="A225" s="141"/>
      <c r="B225" s="141"/>
      <c r="C225" s="141"/>
      <c r="D225" s="141"/>
      <c r="E225" s="141"/>
      <c r="F225" s="28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</row>
    <row r="226" spans="1:44" ht="14.25" x14ac:dyDescent="0.2">
      <c r="A226" s="141"/>
      <c r="B226" s="141"/>
      <c r="C226" s="141"/>
      <c r="D226" s="141"/>
      <c r="E226" s="141"/>
      <c r="F226" s="28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</row>
    <row r="227" spans="1:44" ht="14.25" x14ac:dyDescent="0.2">
      <c r="A227" s="141"/>
      <c r="B227" s="141"/>
      <c r="C227" s="141"/>
      <c r="D227" s="141"/>
      <c r="E227" s="141"/>
      <c r="F227" s="28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</row>
    <row r="228" spans="1:44" ht="14.25" x14ac:dyDescent="0.2">
      <c r="A228" s="141"/>
      <c r="B228" s="141"/>
      <c r="C228" s="141"/>
      <c r="D228" s="141"/>
      <c r="E228" s="141"/>
      <c r="F228" s="28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</row>
    <row r="229" spans="1:44" ht="14.25" x14ac:dyDescent="0.2">
      <c r="A229" s="141"/>
      <c r="B229" s="141"/>
      <c r="C229" s="141"/>
      <c r="D229" s="141"/>
      <c r="E229" s="141"/>
      <c r="F229" s="28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</row>
    <row r="230" spans="1:44" ht="14.25" x14ac:dyDescent="0.2">
      <c r="A230" s="141"/>
      <c r="B230" s="141"/>
      <c r="C230" s="141"/>
      <c r="D230" s="141"/>
      <c r="E230" s="141"/>
      <c r="F230" s="28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</row>
    <row r="231" spans="1:44" ht="14.25" x14ac:dyDescent="0.2">
      <c r="A231" s="141"/>
      <c r="B231" s="141"/>
      <c r="C231" s="141"/>
      <c r="D231" s="141"/>
      <c r="E231" s="141"/>
      <c r="F231" s="28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</row>
    <row r="232" spans="1:44" ht="14.25" x14ac:dyDescent="0.2">
      <c r="A232" s="141"/>
      <c r="B232" s="141"/>
      <c r="C232" s="141"/>
      <c r="D232" s="141"/>
      <c r="E232" s="141"/>
      <c r="F232" s="28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</row>
    <row r="233" spans="1:44" ht="14.25" x14ac:dyDescent="0.2">
      <c r="A233" s="141"/>
      <c r="B233" s="141"/>
      <c r="C233" s="141"/>
      <c r="D233" s="141"/>
      <c r="E233" s="141"/>
      <c r="F233" s="28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</row>
    <row r="234" spans="1:44" ht="14.25" x14ac:dyDescent="0.2">
      <c r="A234" s="141"/>
      <c r="B234" s="141"/>
      <c r="C234" s="141"/>
      <c r="D234" s="141"/>
      <c r="E234" s="141"/>
      <c r="F234" s="28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</row>
    <row r="235" spans="1:44" ht="14.25" x14ac:dyDescent="0.2">
      <c r="A235" s="141"/>
      <c r="B235" s="141"/>
      <c r="C235" s="141"/>
      <c r="D235" s="141"/>
      <c r="E235" s="141"/>
      <c r="F235" s="28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</row>
    <row r="236" spans="1:44" ht="14.25" x14ac:dyDescent="0.2">
      <c r="A236" s="141"/>
      <c r="B236" s="141"/>
      <c r="C236" s="141"/>
      <c r="D236" s="141"/>
      <c r="E236" s="141"/>
      <c r="F236" s="28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</row>
    <row r="237" spans="1:44" ht="14.25" x14ac:dyDescent="0.2">
      <c r="A237" s="141"/>
      <c r="B237" s="141"/>
      <c r="C237" s="141"/>
      <c r="D237" s="141"/>
      <c r="E237" s="141"/>
      <c r="F237" s="28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</row>
    <row r="238" spans="1:44" ht="14.25" x14ac:dyDescent="0.2">
      <c r="A238" s="141"/>
      <c r="B238" s="141"/>
      <c r="C238" s="141"/>
      <c r="D238" s="141"/>
      <c r="E238" s="141"/>
      <c r="F238" s="28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</row>
    <row r="239" spans="1:44" ht="14.25" x14ac:dyDescent="0.2">
      <c r="A239" s="141"/>
      <c r="B239" s="141"/>
      <c r="C239" s="141"/>
      <c r="D239" s="141"/>
      <c r="E239" s="141"/>
      <c r="F239" s="28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</row>
    <row r="240" spans="1:44" ht="14.25" x14ac:dyDescent="0.2">
      <c r="A240" s="141"/>
      <c r="B240" s="141"/>
      <c r="C240" s="141"/>
      <c r="D240" s="141"/>
      <c r="E240" s="141"/>
      <c r="F240" s="28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</row>
    <row r="241" spans="1:44" ht="14.25" x14ac:dyDescent="0.2">
      <c r="A241" s="141"/>
      <c r="B241" s="141"/>
      <c r="C241" s="141"/>
      <c r="D241" s="141"/>
      <c r="E241" s="141"/>
      <c r="F241" s="28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</row>
    <row r="242" spans="1:44" ht="14.25" x14ac:dyDescent="0.2">
      <c r="A242" s="141"/>
      <c r="B242" s="141"/>
      <c r="C242" s="141"/>
      <c r="D242" s="141"/>
      <c r="E242" s="141"/>
      <c r="F242" s="28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</row>
    <row r="243" spans="1:44" ht="14.25" x14ac:dyDescent="0.2">
      <c r="A243" s="141"/>
      <c r="B243" s="141"/>
      <c r="C243" s="141"/>
      <c r="D243" s="141"/>
      <c r="E243" s="141"/>
      <c r="F243" s="28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</row>
    <row r="244" spans="1:44" ht="14.25" x14ac:dyDescent="0.2">
      <c r="A244" s="141"/>
      <c r="B244" s="141"/>
      <c r="C244" s="141"/>
      <c r="D244" s="141"/>
      <c r="E244" s="141"/>
      <c r="F244" s="28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</row>
    <row r="245" spans="1:44" ht="14.25" x14ac:dyDescent="0.2">
      <c r="A245" s="141"/>
      <c r="B245" s="141"/>
      <c r="C245" s="141"/>
      <c r="D245" s="141"/>
      <c r="E245" s="141"/>
      <c r="F245" s="28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</row>
    <row r="246" spans="1:44" ht="14.25" x14ac:dyDescent="0.2">
      <c r="A246" s="141"/>
      <c r="B246" s="141"/>
      <c r="C246" s="141"/>
      <c r="D246" s="141"/>
      <c r="E246" s="141"/>
      <c r="F246" s="28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</row>
    <row r="247" spans="1:44" ht="14.25" x14ac:dyDescent="0.2">
      <c r="A247" s="141"/>
      <c r="B247" s="141"/>
      <c r="C247" s="141"/>
      <c r="D247" s="141"/>
      <c r="E247" s="141"/>
      <c r="F247" s="28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</row>
    <row r="248" spans="1:44" ht="14.25" x14ac:dyDescent="0.2">
      <c r="A248" s="141"/>
      <c r="B248" s="141"/>
      <c r="C248" s="141"/>
      <c r="D248" s="141"/>
      <c r="E248" s="141"/>
      <c r="F248" s="28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</row>
    <row r="249" spans="1:44" ht="14.25" x14ac:dyDescent="0.2">
      <c r="A249" s="141"/>
      <c r="B249" s="141"/>
      <c r="C249" s="141"/>
      <c r="D249" s="141"/>
      <c r="E249" s="141"/>
      <c r="F249" s="28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</row>
    <row r="250" spans="1:44" ht="14.25" x14ac:dyDescent="0.2">
      <c r="A250" s="141"/>
      <c r="B250" s="141"/>
      <c r="C250" s="141"/>
      <c r="D250" s="141"/>
      <c r="E250" s="141"/>
      <c r="F250" s="28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</row>
    <row r="251" spans="1:44" ht="14.25" x14ac:dyDescent="0.2">
      <c r="A251" s="141"/>
      <c r="B251" s="141"/>
      <c r="C251" s="141"/>
      <c r="D251" s="141"/>
      <c r="E251" s="141"/>
      <c r="F251" s="28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</row>
    <row r="252" spans="1:44" ht="14.25" x14ac:dyDescent="0.2">
      <c r="A252" s="141"/>
      <c r="B252" s="141"/>
      <c r="C252" s="141"/>
      <c r="D252" s="141"/>
      <c r="E252" s="141"/>
      <c r="F252" s="28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</row>
    <row r="253" spans="1:44" ht="14.25" x14ac:dyDescent="0.2">
      <c r="A253" s="141"/>
      <c r="B253" s="141"/>
      <c r="C253" s="141"/>
      <c r="D253" s="141"/>
      <c r="E253" s="141"/>
      <c r="F253" s="28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</row>
    <row r="254" spans="1:44" ht="14.25" x14ac:dyDescent="0.2">
      <c r="A254" s="141"/>
      <c r="B254" s="141"/>
      <c r="C254" s="141"/>
      <c r="D254" s="141"/>
      <c r="E254" s="141"/>
      <c r="F254" s="28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</row>
    <row r="255" spans="1:44" ht="14.25" x14ac:dyDescent="0.2">
      <c r="A255" s="141"/>
      <c r="B255" s="141"/>
      <c r="C255" s="141"/>
      <c r="D255" s="141"/>
      <c r="E255" s="141"/>
      <c r="F255" s="28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</row>
    <row r="256" spans="1:44" ht="14.25" x14ac:dyDescent="0.2">
      <c r="A256" s="141"/>
      <c r="B256" s="141"/>
      <c r="C256" s="141"/>
      <c r="D256" s="141"/>
      <c r="E256" s="141"/>
      <c r="F256" s="28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</row>
    <row r="257" spans="1:44" ht="14.25" x14ac:dyDescent="0.2">
      <c r="A257" s="141"/>
      <c r="B257" s="141"/>
      <c r="C257" s="141"/>
      <c r="D257" s="141"/>
      <c r="E257" s="141"/>
      <c r="F257" s="28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</row>
    <row r="258" spans="1:44" ht="14.25" x14ac:dyDescent="0.2">
      <c r="A258" s="141"/>
      <c r="B258" s="141"/>
      <c r="C258" s="141"/>
      <c r="D258" s="141"/>
      <c r="E258" s="141"/>
      <c r="F258" s="28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</row>
    <row r="259" spans="1:44" ht="14.25" x14ac:dyDescent="0.2">
      <c r="A259" s="141"/>
      <c r="B259" s="141"/>
      <c r="C259" s="141"/>
      <c r="D259" s="141"/>
      <c r="E259" s="141"/>
      <c r="F259" s="28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</row>
    <row r="260" spans="1:44" ht="14.25" x14ac:dyDescent="0.2">
      <c r="A260" s="141"/>
      <c r="B260" s="141"/>
      <c r="C260" s="141"/>
      <c r="D260" s="141"/>
      <c r="E260" s="141"/>
      <c r="F260" s="28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</row>
    <row r="261" spans="1:44" ht="14.25" x14ac:dyDescent="0.2">
      <c r="A261" s="141"/>
      <c r="B261" s="141"/>
      <c r="C261" s="141"/>
      <c r="D261" s="141"/>
      <c r="E261" s="141"/>
      <c r="F261" s="28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</row>
    <row r="262" spans="1:44" ht="14.25" x14ac:dyDescent="0.2">
      <c r="A262" s="141"/>
      <c r="B262" s="141"/>
      <c r="C262" s="141"/>
      <c r="D262" s="141"/>
      <c r="E262" s="141"/>
      <c r="F262" s="28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</row>
    <row r="263" spans="1:44" ht="14.25" x14ac:dyDescent="0.2">
      <c r="A263" s="141"/>
      <c r="B263" s="141"/>
      <c r="C263" s="141"/>
      <c r="D263" s="141"/>
      <c r="E263" s="141"/>
      <c r="F263" s="28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</row>
    <row r="264" spans="1:44" ht="14.25" x14ac:dyDescent="0.2">
      <c r="A264" s="141"/>
      <c r="B264" s="141"/>
      <c r="C264" s="141"/>
      <c r="D264" s="141"/>
      <c r="E264" s="141"/>
      <c r="F264" s="28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</row>
    <row r="265" spans="1:44" ht="14.25" x14ac:dyDescent="0.2">
      <c r="A265" s="141"/>
      <c r="B265" s="141"/>
      <c r="C265" s="141"/>
      <c r="D265" s="141"/>
      <c r="E265" s="141"/>
      <c r="F265" s="28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</row>
    <row r="266" spans="1:44" ht="14.25" x14ac:dyDescent="0.2">
      <c r="A266" s="141"/>
      <c r="B266" s="141"/>
      <c r="C266" s="141"/>
      <c r="D266" s="141"/>
      <c r="E266" s="141"/>
      <c r="F266" s="28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</row>
    <row r="267" spans="1:44" ht="14.25" x14ac:dyDescent="0.2">
      <c r="A267" s="141"/>
      <c r="B267" s="141"/>
      <c r="C267" s="141"/>
      <c r="D267" s="141"/>
      <c r="E267" s="141"/>
      <c r="F267" s="28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</row>
    <row r="268" spans="1:44" ht="14.25" x14ac:dyDescent="0.2">
      <c r="A268" s="141"/>
      <c r="B268" s="141"/>
      <c r="C268" s="141"/>
      <c r="D268" s="141"/>
      <c r="E268" s="141"/>
      <c r="F268" s="28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</row>
    <row r="269" spans="1:44" ht="14.25" x14ac:dyDescent="0.2">
      <c r="A269" s="141"/>
      <c r="B269" s="141"/>
      <c r="C269" s="141"/>
      <c r="D269" s="141"/>
      <c r="E269" s="141"/>
      <c r="F269" s="28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</row>
    <row r="270" spans="1:44" ht="14.25" x14ac:dyDescent="0.2">
      <c r="A270" s="141"/>
      <c r="B270" s="141"/>
      <c r="C270" s="141"/>
      <c r="D270" s="141"/>
      <c r="E270" s="141"/>
      <c r="F270" s="28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</row>
    <row r="271" spans="1:44" ht="14.25" x14ac:dyDescent="0.2">
      <c r="A271" s="141"/>
      <c r="B271" s="141"/>
      <c r="C271" s="141"/>
      <c r="D271" s="141"/>
      <c r="E271" s="141"/>
      <c r="F271" s="28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</row>
    <row r="272" spans="1:44" ht="14.25" x14ac:dyDescent="0.2">
      <c r="A272" s="141"/>
      <c r="B272" s="141"/>
      <c r="C272" s="141"/>
      <c r="D272" s="141"/>
      <c r="E272" s="141"/>
      <c r="F272" s="28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</row>
    <row r="273" spans="1:44" ht="14.25" x14ac:dyDescent="0.2">
      <c r="A273" s="141"/>
      <c r="B273" s="141"/>
      <c r="C273" s="141"/>
      <c r="D273" s="141"/>
      <c r="E273" s="141"/>
      <c r="F273" s="28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</row>
    <row r="274" spans="1:44" ht="14.25" x14ac:dyDescent="0.2">
      <c r="A274" s="141"/>
      <c r="B274" s="141"/>
      <c r="C274" s="141"/>
      <c r="D274" s="141"/>
      <c r="E274" s="141"/>
      <c r="F274" s="28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</row>
    <row r="275" spans="1:44" ht="14.25" x14ac:dyDescent="0.2">
      <c r="A275" s="141"/>
      <c r="B275" s="141"/>
      <c r="C275" s="141"/>
      <c r="D275" s="141"/>
      <c r="E275" s="141"/>
      <c r="F275" s="28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</row>
    <row r="276" spans="1:44" ht="14.25" x14ac:dyDescent="0.2">
      <c r="A276" s="141"/>
      <c r="B276" s="141"/>
      <c r="C276" s="141"/>
      <c r="D276" s="141"/>
      <c r="E276" s="141"/>
      <c r="F276" s="28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</row>
    <row r="277" spans="1:44" ht="14.25" x14ac:dyDescent="0.2">
      <c r="A277" s="141"/>
      <c r="B277" s="141"/>
      <c r="C277" s="141"/>
      <c r="D277" s="141"/>
      <c r="E277" s="141"/>
      <c r="F277" s="28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</row>
    <row r="278" spans="1:44" ht="14.25" x14ac:dyDescent="0.2">
      <c r="A278" s="141"/>
      <c r="B278" s="141"/>
      <c r="C278" s="141"/>
      <c r="D278" s="141"/>
      <c r="E278" s="141"/>
      <c r="F278" s="28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</row>
    <row r="279" spans="1:44" ht="14.25" x14ac:dyDescent="0.2">
      <c r="A279" s="141"/>
      <c r="B279" s="141"/>
      <c r="C279" s="141"/>
      <c r="D279" s="141"/>
      <c r="E279" s="141"/>
      <c r="F279" s="28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</row>
    <row r="280" spans="1:44" ht="14.25" x14ac:dyDescent="0.2">
      <c r="A280" s="141"/>
      <c r="B280" s="141"/>
      <c r="C280" s="141"/>
      <c r="D280" s="141"/>
      <c r="E280" s="141"/>
      <c r="F280" s="28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</row>
    <row r="281" spans="1:44" ht="14.25" x14ac:dyDescent="0.2">
      <c r="A281" s="141"/>
      <c r="B281" s="141"/>
      <c r="C281" s="141"/>
      <c r="D281" s="141"/>
      <c r="E281" s="141"/>
      <c r="F281" s="28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</row>
    <row r="282" spans="1:44" ht="14.25" x14ac:dyDescent="0.2">
      <c r="A282" s="141"/>
      <c r="B282" s="141"/>
      <c r="C282" s="141"/>
      <c r="D282" s="141"/>
      <c r="E282" s="141"/>
      <c r="F282" s="28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</row>
    <row r="283" spans="1:44" ht="14.25" x14ac:dyDescent="0.2">
      <c r="A283" s="141"/>
      <c r="B283" s="141"/>
      <c r="C283" s="141"/>
      <c r="D283" s="141"/>
      <c r="E283" s="141"/>
      <c r="F283" s="28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</row>
    <row r="284" spans="1:44" ht="14.25" x14ac:dyDescent="0.2">
      <c r="A284" s="141"/>
      <c r="B284" s="141"/>
      <c r="C284" s="141"/>
      <c r="D284" s="141"/>
      <c r="E284" s="141"/>
      <c r="F284" s="28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</row>
    <row r="285" spans="1:44" ht="14.25" x14ac:dyDescent="0.2">
      <c r="A285" s="141"/>
      <c r="B285" s="141"/>
      <c r="C285" s="141"/>
      <c r="D285" s="141"/>
      <c r="E285" s="141"/>
      <c r="F285" s="28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</row>
    <row r="286" spans="1:44" ht="14.25" x14ac:dyDescent="0.2">
      <c r="A286" s="141"/>
      <c r="B286" s="141"/>
      <c r="C286" s="141"/>
      <c r="D286" s="141"/>
      <c r="E286" s="141"/>
      <c r="F286" s="28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</row>
    <row r="287" spans="1:44" ht="14.25" x14ac:dyDescent="0.2">
      <c r="A287" s="141"/>
      <c r="B287" s="141"/>
      <c r="C287" s="141"/>
      <c r="D287" s="141"/>
      <c r="E287" s="141"/>
      <c r="F287" s="28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</row>
    <row r="288" spans="1:44" ht="14.25" x14ac:dyDescent="0.2">
      <c r="A288" s="141"/>
      <c r="B288" s="141"/>
      <c r="C288" s="141"/>
      <c r="D288" s="141"/>
      <c r="E288" s="141"/>
      <c r="F288" s="28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</row>
    <row r="289" spans="1:44" ht="14.25" x14ac:dyDescent="0.2">
      <c r="A289" s="141"/>
      <c r="B289" s="141"/>
      <c r="C289" s="141"/>
      <c r="D289" s="141"/>
      <c r="E289" s="141"/>
      <c r="F289" s="28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</row>
    <row r="290" spans="1:44" ht="14.25" x14ac:dyDescent="0.2">
      <c r="A290" s="141"/>
      <c r="B290" s="141"/>
      <c r="C290" s="141"/>
      <c r="D290" s="141"/>
      <c r="E290" s="141"/>
      <c r="F290" s="28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</row>
    <row r="291" spans="1:44" ht="14.25" x14ac:dyDescent="0.2">
      <c r="A291" s="141"/>
      <c r="B291" s="141"/>
      <c r="C291" s="141"/>
      <c r="D291" s="141"/>
      <c r="E291" s="141"/>
      <c r="F291" s="28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</row>
    <row r="292" spans="1:44" ht="14.25" x14ac:dyDescent="0.2">
      <c r="A292" s="141"/>
      <c r="B292" s="141"/>
      <c r="C292" s="141"/>
      <c r="D292" s="141"/>
      <c r="E292" s="141"/>
      <c r="F292" s="28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</row>
    <row r="293" spans="1:44" ht="14.25" x14ac:dyDescent="0.2">
      <c r="A293" s="141"/>
      <c r="B293" s="141"/>
      <c r="C293" s="141"/>
      <c r="D293" s="141"/>
      <c r="E293" s="141"/>
      <c r="F293" s="28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</row>
    <row r="294" spans="1:44" ht="14.25" x14ac:dyDescent="0.2">
      <c r="A294" s="141"/>
      <c r="B294" s="141"/>
      <c r="C294" s="141"/>
      <c r="D294" s="141"/>
      <c r="E294" s="141"/>
      <c r="F294" s="28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</row>
    <row r="295" spans="1:44" ht="14.25" x14ac:dyDescent="0.2">
      <c r="A295" s="141"/>
      <c r="B295" s="141"/>
      <c r="C295" s="141"/>
      <c r="D295" s="141"/>
      <c r="E295" s="141"/>
      <c r="F295" s="28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</row>
    <row r="296" spans="1:44" ht="14.25" x14ac:dyDescent="0.2">
      <c r="A296" s="141"/>
      <c r="B296" s="141"/>
      <c r="C296" s="141"/>
      <c r="D296" s="141"/>
      <c r="E296" s="141"/>
      <c r="F296" s="28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</row>
    <row r="297" spans="1:44" ht="14.25" x14ac:dyDescent="0.2">
      <c r="A297" s="141"/>
      <c r="B297" s="141"/>
      <c r="C297" s="141"/>
      <c r="D297" s="141"/>
      <c r="E297" s="141"/>
      <c r="F297" s="28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</row>
    <row r="298" spans="1:44" ht="14.25" x14ac:dyDescent="0.2">
      <c r="A298" s="141"/>
      <c r="B298" s="141"/>
      <c r="C298" s="141"/>
      <c r="D298" s="141"/>
      <c r="E298" s="141"/>
      <c r="F298" s="28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</row>
    <row r="299" spans="1:44" ht="14.25" x14ac:dyDescent="0.2">
      <c r="A299" s="141"/>
      <c r="B299" s="141"/>
      <c r="C299" s="141"/>
      <c r="D299" s="141"/>
      <c r="E299" s="141"/>
      <c r="F299" s="28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</row>
    <row r="300" spans="1:44" ht="14.25" x14ac:dyDescent="0.2">
      <c r="A300" s="141"/>
      <c r="B300" s="141"/>
      <c r="C300" s="141"/>
      <c r="D300" s="141"/>
      <c r="E300" s="141"/>
      <c r="F300" s="28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</row>
    <row r="301" spans="1:44" ht="14.25" x14ac:dyDescent="0.2">
      <c r="A301" s="141"/>
      <c r="B301" s="141"/>
      <c r="C301" s="141"/>
      <c r="D301" s="141"/>
      <c r="E301" s="141"/>
      <c r="F301" s="28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</row>
    <row r="302" spans="1:44" ht="14.25" x14ac:dyDescent="0.2">
      <c r="A302" s="141"/>
      <c r="B302" s="141"/>
      <c r="C302" s="141"/>
      <c r="D302" s="141"/>
      <c r="E302" s="141"/>
      <c r="F302" s="28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</row>
    <row r="303" spans="1:44" ht="14.25" x14ac:dyDescent="0.2">
      <c r="A303" s="141"/>
      <c r="B303" s="141"/>
      <c r="C303" s="141"/>
      <c r="D303" s="141"/>
      <c r="E303" s="141"/>
      <c r="F303" s="28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</row>
    <row r="304" spans="1:44" ht="14.25" x14ac:dyDescent="0.2">
      <c r="A304" s="141"/>
      <c r="B304" s="141"/>
      <c r="C304" s="141"/>
      <c r="D304" s="141"/>
      <c r="E304" s="141"/>
      <c r="F304" s="28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</row>
    <row r="305" spans="1:44" ht="14.25" x14ac:dyDescent="0.2">
      <c r="A305" s="141"/>
      <c r="B305" s="141"/>
      <c r="C305" s="141"/>
      <c r="D305" s="141"/>
      <c r="E305" s="141"/>
      <c r="F305" s="28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</row>
    <row r="306" spans="1:44" ht="14.25" x14ac:dyDescent="0.2">
      <c r="A306" s="141"/>
      <c r="B306" s="141"/>
      <c r="C306" s="141"/>
      <c r="D306" s="141"/>
      <c r="E306" s="141"/>
      <c r="F306" s="28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</row>
    <row r="307" spans="1:44" ht="14.25" x14ac:dyDescent="0.2">
      <c r="A307" s="141"/>
      <c r="B307" s="141"/>
      <c r="C307" s="141"/>
      <c r="D307" s="141"/>
      <c r="E307" s="141"/>
      <c r="F307" s="28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</row>
    <row r="308" spans="1:44" ht="14.25" x14ac:dyDescent="0.2">
      <c r="A308" s="141"/>
      <c r="B308" s="141"/>
      <c r="C308" s="141"/>
      <c r="D308" s="141"/>
      <c r="E308" s="141"/>
      <c r="F308" s="28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</row>
    <row r="309" spans="1:44" ht="14.25" x14ac:dyDescent="0.2">
      <c r="A309" s="141"/>
      <c r="B309" s="141"/>
      <c r="C309" s="141"/>
      <c r="D309" s="141"/>
      <c r="E309" s="141"/>
      <c r="F309" s="28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</row>
    <row r="310" spans="1:44" ht="14.25" x14ac:dyDescent="0.2">
      <c r="A310" s="141"/>
      <c r="B310" s="141"/>
      <c r="C310" s="141"/>
      <c r="D310" s="141"/>
      <c r="E310" s="141"/>
      <c r="F310" s="28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</row>
    <row r="311" spans="1:44" ht="14.25" x14ac:dyDescent="0.2">
      <c r="A311" s="141"/>
      <c r="B311" s="141"/>
      <c r="C311" s="141"/>
      <c r="D311" s="141"/>
      <c r="E311" s="141"/>
      <c r="F311" s="28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</row>
    <row r="312" spans="1:44" ht="14.25" x14ac:dyDescent="0.2">
      <c r="A312" s="141"/>
      <c r="B312" s="141"/>
      <c r="C312" s="141"/>
      <c r="D312" s="141"/>
      <c r="E312" s="141"/>
      <c r="F312" s="28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</row>
    <row r="313" spans="1:44" ht="14.25" x14ac:dyDescent="0.2">
      <c r="A313" s="141"/>
      <c r="B313" s="141"/>
      <c r="C313" s="141"/>
      <c r="D313" s="141"/>
      <c r="E313" s="141"/>
      <c r="F313" s="28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</row>
    <row r="314" spans="1:44" ht="14.25" x14ac:dyDescent="0.2">
      <c r="A314" s="141"/>
      <c r="B314" s="141"/>
      <c r="C314" s="141"/>
      <c r="D314" s="141"/>
      <c r="E314" s="141"/>
      <c r="F314" s="28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</row>
    <row r="315" spans="1:44" ht="14.25" x14ac:dyDescent="0.2">
      <c r="A315" s="141"/>
      <c r="B315" s="141"/>
      <c r="C315" s="141"/>
      <c r="D315" s="141"/>
      <c r="E315" s="141"/>
      <c r="F315" s="28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</row>
    <row r="316" spans="1:44" ht="14.25" x14ac:dyDescent="0.2">
      <c r="A316" s="141"/>
      <c r="B316" s="141"/>
      <c r="C316" s="141"/>
      <c r="D316" s="141"/>
      <c r="E316" s="141"/>
      <c r="F316" s="28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</row>
    <row r="317" spans="1:44" ht="14.25" x14ac:dyDescent="0.2">
      <c r="A317" s="141"/>
      <c r="B317" s="141"/>
      <c r="C317" s="141"/>
      <c r="D317" s="141"/>
      <c r="E317" s="141"/>
      <c r="F317" s="28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</row>
    <row r="318" spans="1:44" ht="14.25" x14ac:dyDescent="0.2">
      <c r="A318" s="141"/>
      <c r="B318" s="141"/>
      <c r="C318" s="141"/>
      <c r="D318" s="141"/>
      <c r="E318" s="141"/>
      <c r="F318" s="28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</row>
    <row r="319" spans="1:44" ht="14.25" x14ac:dyDescent="0.2">
      <c r="A319" s="141"/>
      <c r="B319" s="141"/>
      <c r="C319" s="141"/>
      <c r="D319" s="141"/>
      <c r="E319" s="141"/>
      <c r="F319" s="28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</row>
    <row r="320" spans="1:44" ht="14.25" x14ac:dyDescent="0.2">
      <c r="A320" s="141"/>
      <c r="B320" s="141"/>
      <c r="C320" s="141"/>
      <c r="D320" s="141"/>
      <c r="E320" s="141"/>
      <c r="F320" s="28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</row>
    <row r="321" spans="1:44" ht="14.25" x14ac:dyDescent="0.2">
      <c r="A321" s="141"/>
      <c r="B321" s="141"/>
      <c r="C321" s="141"/>
      <c r="D321" s="141"/>
      <c r="E321" s="141"/>
      <c r="F321" s="28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</row>
    <row r="322" spans="1:44" ht="14.25" x14ac:dyDescent="0.2">
      <c r="A322" s="141"/>
      <c r="B322" s="141"/>
      <c r="C322" s="141"/>
      <c r="D322" s="141"/>
      <c r="E322" s="141"/>
      <c r="F322" s="28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</row>
    <row r="323" spans="1:44" ht="14.25" x14ac:dyDescent="0.2">
      <c r="A323" s="141"/>
      <c r="B323" s="141"/>
      <c r="C323" s="141"/>
      <c r="D323" s="141"/>
      <c r="E323" s="141"/>
      <c r="F323" s="28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</row>
    <row r="324" spans="1:44" ht="14.25" x14ac:dyDescent="0.2">
      <c r="A324" s="141"/>
      <c r="B324" s="141"/>
      <c r="C324" s="141"/>
      <c r="D324" s="141"/>
      <c r="E324" s="141"/>
      <c r="F324" s="28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</row>
    <row r="325" spans="1:44" ht="14.25" x14ac:dyDescent="0.2">
      <c r="A325" s="141"/>
      <c r="B325" s="141"/>
      <c r="C325" s="141"/>
      <c r="D325" s="141"/>
      <c r="E325" s="141"/>
      <c r="F325" s="28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</row>
    <row r="326" spans="1:44" ht="14.25" x14ac:dyDescent="0.2">
      <c r="A326" s="141"/>
      <c r="B326" s="141"/>
      <c r="C326" s="141"/>
      <c r="D326" s="141"/>
      <c r="E326" s="141"/>
      <c r="F326" s="28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</row>
    <row r="327" spans="1:44" ht="14.25" x14ac:dyDescent="0.2">
      <c r="A327" s="141"/>
      <c r="B327" s="141"/>
      <c r="C327" s="141"/>
      <c r="D327" s="141"/>
      <c r="E327" s="141"/>
      <c r="F327" s="28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</row>
    <row r="328" spans="1:44" ht="14.25" x14ac:dyDescent="0.2">
      <c r="A328" s="141"/>
      <c r="B328" s="141"/>
      <c r="C328" s="141"/>
      <c r="D328" s="141"/>
      <c r="E328" s="141"/>
      <c r="F328" s="28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</row>
    <row r="329" spans="1:44" ht="14.25" x14ac:dyDescent="0.2">
      <c r="A329" s="141"/>
      <c r="B329" s="141"/>
      <c r="C329" s="141"/>
      <c r="D329" s="141"/>
      <c r="E329" s="141"/>
      <c r="F329" s="28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</row>
    <row r="330" spans="1:44" ht="14.25" x14ac:dyDescent="0.2">
      <c r="A330" s="141"/>
      <c r="B330" s="141"/>
      <c r="C330" s="141"/>
      <c r="D330" s="141"/>
      <c r="E330" s="141"/>
      <c r="F330" s="28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</row>
    <row r="331" spans="1:44" ht="14.25" x14ac:dyDescent="0.2">
      <c r="A331" s="141"/>
      <c r="B331" s="141"/>
      <c r="C331" s="141"/>
      <c r="D331" s="141"/>
      <c r="E331" s="141"/>
      <c r="F331" s="28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</row>
    <row r="332" spans="1:44" ht="14.25" x14ac:dyDescent="0.2">
      <c r="A332" s="141"/>
      <c r="B332" s="141"/>
      <c r="C332" s="141"/>
      <c r="D332" s="141"/>
      <c r="E332" s="141"/>
      <c r="F332" s="28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</row>
    <row r="333" spans="1:44" ht="14.25" x14ac:dyDescent="0.2">
      <c r="A333" s="141"/>
      <c r="B333" s="141"/>
      <c r="C333" s="141"/>
      <c r="D333" s="141"/>
      <c r="E333" s="141"/>
      <c r="F333" s="28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</row>
    <row r="334" spans="1:44" ht="14.25" x14ac:dyDescent="0.2">
      <c r="A334" s="141"/>
      <c r="B334" s="141"/>
      <c r="C334" s="141"/>
      <c r="D334" s="141"/>
      <c r="E334" s="141"/>
      <c r="F334" s="28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</row>
    <row r="335" spans="1:44" ht="14.25" x14ac:dyDescent="0.2">
      <c r="A335" s="141"/>
      <c r="B335" s="141"/>
      <c r="C335" s="141"/>
      <c r="D335" s="141"/>
      <c r="E335" s="141"/>
      <c r="F335" s="28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</row>
    <row r="336" spans="1:44" ht="14.25" x14ac:dyDescent="0.2">
      <c r="A336" s="141"/>
      <c r="B336" s="141"/>
      <c r="C336" s="141"/>
      <c r="D336" s="141"/>
      <c r="E336" s="141"/>
      <c r="F336" s="28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</row>
    <row r="337" spans="1:44" ht="14.25" x14ac:dyDescent="0.2">
      <c r="A337" s="141"/>
      <c r="B337" s="141"/>
      <c r="C337" s="141"/>
      <c r="D337" s="141"/>
      <c r="E337" s="141"/>
      <c r="F337" s="28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</row>
    <row r="338" spans="1:44" ht="14.25" x14ac:dyDescent="0.2">
      <c r="A338" s="141"/>
      <c r="B338" s="141"/>
      <c r="C338" s="141"/>
      <c r="D338" s="141"/>
      <c r="E338" s="141"/>
      <c r="F338" s="28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</row>
    <row r="339" spans="1:44" ht="14.25" x14ac:dyDescent="0.2">
      <c r="A339" s="141"/>
      <c r="B339" s="141"/>
      <c r="C339" s="141"/>
      <c r="D339" s="141"/>
      <c r="E339" s="141"/>
      <c r="F339" s="28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</row>
    <row r="340" spans="1:44" ht="14.25" x14ac:dyDescent="0.2">
      <c r="A340" s="141"/>
      <c r="B340" s="141"/>
      <c r="C340" s="141"/>
      <c r="D340" s="141"/>
      <c r="E340" s="141"/>
      <c r="F340" s="28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</row>
    <row r="341" spans="1:44" ht="14.25" x14ac:dyDescent="0.2">
      <c r="A341" s="141"/>
      <c r="B341" s="141"/>
      <c r="C341" s="141"/>
      <c r="D341" s="141"/>
      <c r="E341" s="141"/>
      <c r="F341" s="28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</row>
    <row r="342" spans="1:44" ht="14.25" x14ac:dyDescent="0.2">
      <c r="A342" s="141"/>
      <c r="B342" s="141"/>
      <c r="C342" s="141"/>
      <c r="D342" s="141"/>
      <c r="E342" s="141"/>
      <c r="F342" s="28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</row>
    <row r="343" spans="1:44" ht="14.25" x14ac:dyDescent="0.2">
      <c r="A343" s="141"/>
      <c r="B343" s="141"/>
      <c r="C343" s="141"/>
      <c r="D343" s="141"/>
      <c r="E343" s="141"/>
      <c r="F343" s="28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</row>
    <row r="344" spans="1:44" ht="14.25" x14ac:dyDescent="0.2">
      <c r="A344" s="141"/>
      <c r="B344" s="141"/>
      <c r="C344" s="141"/>
      <c r="D344" s="141"/>
      <c r="E344" s="141"/>
      <c r="F344" s="28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</row>
    <row r="345" spans="1:44" ht="14.25" x14ac:dyDescent="0.2">
      <c r="A345" s="141"/>
      <c r="B345" s="141"/>
      <c r="C345" s="141"/>
      <c r="D345" s="141"/>
      <c r="E345" s="141"/>
      <c r="F345" s="28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</row>
    <row r="346" spans="1:44" ht="14.25" x14ac:dyDescent="0.2">
      <c r="A346" s="141"/>
      <c r="B346" s="141"/>
      <c r="C346" s="141"/>
      <c r="D346" s="141"/>
      <c r="E346" s="141"/>
      <c r="F346" s="28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</row>
    <row r="347" spans="1:44" ht="14.25" x14ac:dyDescent="0.2">
      <c r="A347" s="141"/>
      <c r="B347" s="141"/>
      <c r="C347" s="141"/>
      <c r="D347" s="141"/>
      <c r="E347" s="141"/>
      <c r="F347" s="28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</row>
    <row r="348" spans="1:44" ht="14.25" x14ac:dyDescent="0.2">
      <c r="A348" s="141"/>
      <c r="B348" s="141"/>
      <c r="C348" s="141"/>
      <c r="D348" s="141"/>
      <c r="E348" s="141"/>
      <c r="F348" s="28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</row>
    <row r="349" spans="1:44" ht="14.25" x14ac:dyDescent="0.2">
      <c r="A349" s="141"/>
      <c r="B349" s="141"/>
      <c r="C349" s="141"/>
      <c r="D349" s="141"/>
      <c r="E349" s="141"/>
      <c r="F349" s="28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</row>
    <row r="350" spans="1:44" ht="14.25" x14ac:dyDescent="0.2">
      <c r="A350" s="141"/>
      <c r="B350" s="141"/>
      <c r="C350" s="141"/>
      <c r="D350" s="141"/>
      <c r="E350" s="141"/>
      <c r="F350" s="28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</row>
    <row r="351" spans="1:44" ht="14.25" x14ac:dyDescent="0.2">
      <c r="A351" s="141"/>
      <c r="B351" s="141"/>
      <c r="C351" s="141"/>
      <c r="D351" s="141"/>
      <c r="E351" s="141"/>
      <c r="F351" s="28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</row>
    <row r="352" spans="1:44" ht="14.25" x14ac:dyDescent="0.2">
      <c r="A352" s="141"/>
      <c r="B352" s="141"/>
      <c r="C352" s="141"/>
      <c r="D352" s="141"/>
      <c r="E352" s="141"/>
      <c r="F352" s="28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</row>
    <row r="353" spans="1:44" ht="14.25" x14ac:dyDescent="0.2">
      <c r="A353" s="141"/>
      <c r="B353" s="141"/>
      <c r="C353" s="141"/>
      <c r="D353" s="141"/>
      <c r="E353" s="141"/>
      <c r="F353" s="28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</row>
    <row r="354" spans="1:44" ht="14.25" x14ac:dyDescent="0.2">
      <c r="A354" s="141"/>
      <c r="B354" s="141"/>
      <c r="C354" s="141"/>
      <c r="D354" s="141"/>
      <c r="E354" s="141"/>
      <c r="F354" s="28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</row>
    <row r="355" spans="1:44" ht="14.25" x14ac:dyDescent="0.2">
      <c r="A355" s="141"/>
      <c r="B355" s="141"/>
      <c r="C355" s="141"/>
      <c r="D355" s="141"/>
      <c r="E355" s="141"/>
      <c r="F355" s="28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</row>
    <row r="356" spans="1:44" ht="14.25" x14ac:dyDescent="0.2">
      <c r="A356" s="141"/>
      <c r="B356" s="141"/>
      <c r="C356" s="141"/>
      <c r="D356" s="141"/>
      <c r="E356" s="141"/>
      <c r="F356" s="28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</row>
    <row r="357" spans="1:44" ht="14.25" x14ac:dyDescent="0.2">
      <c r="A357" s="141"/>
      <c r="B357" s="141"/>
      <c r="C357" s="141"/>
      <c r="D357" s="141"/>
      <c r="E357" s="141"/>
      <c r="F357" s="28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</row>
    <row r="358" spans="1:44" ht="14.25" x14ac:dyDescent="0.2">
      <c r="A358" s="141"/>
      <c r="B358" s="141"/>
      <c r="C358" s="141"/>
      <c r="D358" s="141"/>
      <c r="E358" s="141"/>
      <c r="F358" s="28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</row>
    <row r="359" spans="1:44" ht="14.25" x14ac:dyDescent="0.2">
      <c r="A359" s="141"/>
      <c r="B359" s="141"/>
      <c r="C359" s="141"/>
      <c r="D359" s="141"/>
      <c r="E359" s="141"/>
      <c r="F359" s="28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</row>
    <row r="360" spans="1:44" ht="14.25" x14ac:dyDescent="0.2">
      <c r="A360" s="141"/>
      <c r="B360" s="141"/>
      <c r="C360" s="141"/>
      <c r="D360" s="141"/>
      <c r="E360" s="141"/>
      <c r="F360" s="28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</row>
    <row r="361" spans="1:44" ht="14.25" x14ac:dyDescent="0.2">
      <c r="A361" s="141"/>
      <c r="B361" s="141"/>
      <c r="C361" s="141"/>
      <c r="D361" s="141"/>
      <c r="E361" s="141"/>
      <c r="F361" s="28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</row>
    <row r="362" spans="1:44" ht="14.25" x14ac:dyDescent="0.2">
      <c r="A362" s="141"/>
      <c r="B362" s="141"/>
      <c r="C362" s="141"/>
      <c r="D362" s="141"/>
      <c r="E362" s="141"/>
      <c r="F362" s="28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</row>
    <row r="363" spans="1:44" ht="14.25" x14ac:dyDescent="0.2">
      <c r="A363" s="141"/>
      <c r="B363" s="141"/>
      <c r="C363" s="141"/>
      <c r="D363" s="141"/>
      <c r="E363" s="141"/>
      <c r="F363" s="28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</row>
    <row r="364" spans="1:44" ht="14.25" x14ac:dyDescent="0.2">
      <c r="A364" s="141"/>
      <c r="B364" s="141"/>
      <c r="C364" s="141"/>
      <c r="D364" s="141"/>
      <c r="E364" s="141"/>
      <c r="F364" s="28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</row>
    <row r="365" spans="1:44" ht="14.25" x14ac:dyDescent="0.2">
      <c r="A365" s="141"/>
      <c r="B365" s="141"/>
      <c r="C365" s="141"/>
      <c r="D365" s="141"/>
      <c r="E365" s="141"/>
      <c r="F365" s="28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</row>
    <row r="366" spans="1:44" ht="14.25" x14ac:dyDescent="0.2">
      <c r="A366" s="141"/>
      <c r="B366" s="141"/>
      <c r="C366" s="141"/>
      <c r="D366" s="141"/>
      <c r="E366" s="141"/>
      <c r="F366" s="28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</row>
    <row r="367" spans="1:44" ht="14.25" x14ac:dyDescent="0.2">
      <c r="A367" s="141"/>
      <c r="B367" s="141"/>
      <c r="C367" s="141"/>
      <c r="D367" s="141"/>
      <c r="E367" s="141"/>
      <c r="F367" s="28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</row>
    <row r="368" spans="1:44" ht="14.25" x14ac:dyDescent="0.2">
      <c r="A368" s="141"/>
      <c r="B368" s="141"/>
      <c r="C368" s="141"/>
      <c r="D368" s="141"/>
      <c r="E368" s="141"/>
      <c r="F368" s="28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</row>
    <row r="369" spans="1:44" ht="14.25" x14ac:dyDescent="0.2">
      <c r="A369" s="141"/>
      <c r="B369" s="141"/>
      <c r="C369" s="141"/>
      <c r="D369" s="141"/>
      <c r="E369" s="141"/>
      <c r="F369" s="28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</row>
    <row r="370" spans="1:44" ht="14.25" x14ac:dyDescent="0.2">
      <c r="A370" s="141"/>
      <c r="B370" s="141"/>
      <c r="C370" s="141"/>
      <c r="D370" s="141"/>
      <c r="E370" s="141"/>
      <c r="F370" s="28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</row>
    <row r="371" spans="1:44" ht="14.25" x14ac:dyDescent="0.2">
      <c r="A371" s="141"/>
      <c r="B371" s="141"/>
      <c r="C371" s="141"/>
      <c r="D371" s="141"/>
      <c r="E371" s="141"/>
      <c r="F371" s="28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</row>
    <row r="372" spans="1:44" ht="14.25" x14ac:dyDescent="0.2">
      <c r="A372" s="141"/>
      <c r="B372" s="141"/>
      <c r="C372" s="141"/>
      <c r="D372" s="141"/>
      <c r="E372" s="141"/>
      <c r="F372" s="28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</row>
    <row r="373" spans="1:44" ht="14.25" x14ac:dyDescent="0.2">
      <c r="A373" s="141"/>
      <c r="B373" s="141"/>
      <c r="C373" s="141"/>
      <c r="D373" s="141"/>
      <c r="E373" s="141"/>
      <c r="F373" s="28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</row>
    <row r="374" spans="1:44" ht="14.25" x14ac:dyDescent="0.2">
      <c r="A374" s="141"/>
      <c r="B374" s="141"/>
      <c r="C374" s="141"/>
      <c r="D374" s="141"/>
      <c r="E374" s="141"/>
      <c r="F374" s="28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</row>
    <row r="375" spans="1:44" ht="14.25" x14ac:dyDescent="0.2">
      <c r="A375" s="141"/>
      <c r="B375" s="141"/>
      <c r="C375" s="141"/>
      <c r="D375" s="141"/>
      <c r="E375" s="141"/>
      <c r="F375" s="28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</row>
    <row r="376" spans="1:44" ht="14.25" x14ac:dyDescent="0.2">
      <c r="A376" s="141"/>
      <c r="B376" s="141"/>
      <c r="C376" s="141"/>
      <c r="D376" s="141"/>
      <c r="E376" s="141"/>
      <c r="F376" s="28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</row>
    <row r="377" spans="1:44" ht="14.25" x14ac:dyDescent="0.2">
      <c r="A377" s="141"/>
      <c r="B377" s="141"/>
      <c r="C377" s="141"/>
      <c r="D377" s="141"/>
      <c r="E377" s="141"/>
      <c r="F377" s="28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</row>
    <row r="378" spans="1:44" ht="14.25" x14ac:dyDescent="0.2">
      <c r="A378" s="141"/>
      <c r="B378" s="141"/>
      <c r="C378" s="141"/>
      <c r="D378" s="141"/>
      <c r="E378" s="141"/>
      <c r="F378" s="28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</row>
    <row r="379" spans="1:44" ht="14.25" x14ac:dyDescent="0.2">
      <c r="A379" s="141"/>
      <c r="B379" s="141"/>
      <c r="C379" s="141"/>
      <c r="D379" s="141"/>
      <c r="E379" s="141"/>
      <c r="F379" s="28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</row>
    <row r="380" spans="1:44" ht="14.25" x14ac:dyDescent="0.2">
      <c r="A380" s="141"/>
      <c r="B380" s="141"/>
      <c r="C380" s="141"/>
      <c r="D380" s="141"/>
      <c r="E380" s="141"/>
      <c r="F380" s="28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</row>
    <row r="381" spans="1:44" ht="14.25" x14ac:dyDescent="0.2">
      <c r="A381" s="141"/>
      <c r="B381" s="141"/>
      <c r="C381" s="141"/>
      <c r="D381" s="141"/>
      <c r="E381" s="141"/>
      <c r="F381" s="28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</row>
    <row r="382" spans="1:44" ht="14.25" x14ac:dyDescent="0.2">
      <c r="A382" s="141"/>
      <c r="B382" s="141"/>
      <c r="C382" s="141"/>
      <c r="D382" s="141"/>
      <c r="E382" s="141"/>
      <c r="F382" s="28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</row>
    <row r="383" spans="1:44" ht="14.25" x14ac:dyDescent="0.2">
      <c r="A383" s="141"/>
      <c r="B383" s="141"/>
      <c r="C383" s="141"/>
      <c r="D383" s="141"/>
      <c r="E383" s="141"/>
      <c r="F383" s="28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</row>
    <row r="384" spans="1:44" ht="14.25" x14ac:dyDescent="0.2">
      <c r="A384" s="141"/>
      <c r="B384" s="141"/>
      <c r="C384" s="141"/>
      <c r="D384" s="141"/>
      <c r="E384" s="141"/>
      <c r="F384" s="28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</row>
    <row r="385" spans="1:44" ht="14.25" x14ac:dyDescent="0.2">
      <c r="A385" s="141"/>
      <c r="B385" s="141"/>
      <c r="C385" s="141"/>
      <c r="D385" s="141"/>
      <c r="E385" s="141"/>
      <c r="F385" s="28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</row>
    <row r="386" spans="1:44" ht="14.25" x14ac:dyDescent="0.2">
      <c r="A386" s="141"/>
      <c r="B386" s="141"/>
      <c r="C386" s="141"/>
      <c r="D386" s="141"/>
      <c r="E386" s="141"/>
      <c r="F386" s="28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</row>
    <row r="387" spans="1:44" ht="14.25" x14ac:dyDescent="0.2">
      <c r="A387" s="141"/>
      <c r="B387" s="141"/>
      <c r="C387" s="141"/>
      <c r="D387" s="141"/>
      <c r="E387" s="141"/>
      <c r="F387" s="28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</row>
    <row r="388" spans="1:44" ht="14.25" x14ac:dyDescent="0.2">
      <c r="A388" s="141"/>
      <c r="B388" s="141"/>
      <c r="C388" s="141"/>
      <c r="D388" s="141"/>
      <c r="E388" s="141"/>
      <c r="F388" s="28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</row>
    <row r="389" spans="1:44" ht="14.25" x14ac:dyDescent="0.2">
      <c r="A389" s="141"/>
      <c r="B389" s="141"/>
      <c r="C389" s="141"/>
      <c r="D389" s="141"/>
      <c r="E389" s="141"/>
      <c r="F389" s="28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</row>
    <row r="390" spans="1:44" ht="14.25" x14ac:dyDescent="0.2">
      <c r="A390" s="141"/>
      <c r="B390" s="141"/>
      <c r="C390" s="141"/>
      <c r="D390" s="141"/>
      <c r="E390" s="141"/>
      <c r="F390" s="28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</row>
    <row r="391" spans="1:44" ht="14.25" x14ac:dyDescent="0.2">
      <c r="A391" s="141"/>
      <c r="B391" s="141"/>
      <c r="C391" s="141"/>
      <c r="D391" s="141"/>
      <c r="E391" s="141"/>
      <c r="F391" s="28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</row>
    <row r="392" spans="1:44" ht="14.25" x14ac:dyDescent="0.2">
      <c r="A392" s="141"/>
      <c r="B392" s="141"/>
      <c r="C392" s="141"/>
      <c r="D392" s="141"/>
      <c r="E392" s="141"/>
      <c r="F392" s="28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</row>
    <row r="393" spans="1:44" ht="14.25" x14ac:dyDescent="0.2">
      <c r="A393" s="141"/>
      <c r="B393" s="141"/>
      <c r="C393" s="141"/>
      <c r="D393" s="141"/>
      <c r="E393" s="141"/>
      <c r="F393" s="28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</row>
    <row r="394" spans="1:44" ht="14.25" x14ac:dyDescent="0.2">
      <c r="A394" s="141"/>
      <c r="B394" s="141"/>
      <c r="C394" s="141"/>
      <c r="D394" s="141"/>
      <c r="E394" s="141"/>
      <c r="F394" s="28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</row>
    <row r="395" spans="1:44" ht="14.25" x14ac:dyDescent="0.2">
      <c r="A395" s="141"/>
      <c r="B395" s="141"/>
      <c r="C395" s="141"/>
      <c r="D395" s="141"/>
      <c r="E395" s="141"/>
      <c r="F395" s="28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</row>
    <row r="396" spans="1:44" ht="14.25" x14ac:dyDescent="0.2">
      <c r="A396" s="141"/>
      <c r="B396" s="141"/>
      <c r="C396" s="141"/>
      <c r="D396" s="141"/>
      <c r="E396" s="141"/>
      <c r="F396" s="28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</row>
    <row r="397" spans="1:44" ht="14.25" x14ac:dyDescent="0.2">
      <c r="A397" s="141"/>
      <c r="B397" s="141"/>
      <c r="C397" s="141"/>
      <c r="D397" s="141"/>
      <c r="E397" s="141"/>
      <c r="F397" s="28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</row>
    <row r="398" spans="1:44" ht="14.25" x14ac:dyDescent="0.2">
      <c r="A398" s="141"/>
      <c r="B398" s="141"/>
      <c r="C398" s="141"/>
      <c r="D398" s="141"/>
      <c r="E398" s="141"/>
      <c r="F398" s="28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</row>
    <row r="399" spans="1:44" ht="14.25" x14ac:dyDescent="0.2">
      <c r="A399" s="141"/>
      <c r="B399" s="141"/>
      <c r="C399" s="141"/>
      <c r="D399" s="141"/>
      <c r="E399" s="141"/>
      <c r="F399" s="28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</row>
    <row r="400" spans="1:44" ht="14.25" x14ac:dyDescent="0.2">
      <c r="A400" s="141"/>
      <c r="B400" s="141"/>
      <c r="C400" s="141"/>
      <c r="D400" s="141"/>
      <c r="E400" s="141"/>
      <c r="F400" s="28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</row>
    <row r="401" spans="1:44" ht="14.25" x14ac:dyDescent="0.2">
      <c r="A401" s="141"/>
      <c r="B401" s="141"/>
      <c r="C401" s="141"/>
      <c r="D401" s="141"/>
      <c r="E401" s="141"/>
      <c r="F401" s="28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</row>
    <row r="402" spans="1:44" ht="14.25" x14ac:dyDescent="0.2">
      <c r="A402" s="141"/>
      <c r="B402" s="141"/>
      <c r="C402" s="141"/>
      <c r="D402" s="141"/>
      <c r="E402" s="141"/>
      <c r="F402" s="28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</row>
  </sheetData>
  <mergeCells count="15">
    <mergeCell ref="A1:AR1"/>
    <mergeCell ref="G6:O6"/>
    <mergeCell ref="B61:E61"/>
    <mergeCell ref="A6:F6"/>
    <mergeCell ref="V6:AD6"/>
    <mergeCell ref="P6:U6"/>
    <mergeCell ref="AE6:AJ6"/>
    <mergeCell ref="AK6:AR6"/>
    <mergeCell ref="A3:F4"/>
    <mergeCell ref="G3:O4"/>
    <mergeCell ref="P3:U4"/>
    <mergeCell ref="V3:AD4"/>
    <mergeCell ref="AE3:AJ4"/>
    <mergeCell ref="AK3:AR4"/>
    <mergeCell ref="A43:AR43"/>
  </mergeCells>
  <phoneticPr fontId="117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67" firstPageNumber="0" fitToHeight="0" orientation="landscape" r:id="rId1"/>
  <headerFooter alignWithMargins="0"/>
  <rowBreaks count="1" manualBreakCount="1">
    <brk id="42" max="4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V657"/>
  <sheetViews>
    <sheetView showGridLines="0" view="pageBreakPreview" topLeftCell="G1" zoomScaleNormal="90" zoomScaleSheetLayoutView="100" workbookViewId="0">
      <selection activeCell="H9" sqref="H9:AR9"/>
    </sheetView>
  </sheetViews>
  <sheetFormatPr defaultColWidth="11.42578125" defaultRowHeight="12.75" x14ac:dyDescent="0.2"/>
  <cols>
    <col min="1" max="1" width="6" style="271" customWidth="1"/>
    <col min="2" max="2" width="5.85546875" style="271" customWidth="1"/>
    <col min="3" max="3" width="5.42578125" style="271" customWidth="1"/>
    <col min="4" max="5" width="4.7109375" style="271" customWidth="1"/>
    <col min="6" max="6" width="4.7109375" style="2" customWidth="1"/>
    <col min="7" max="7" width="4.7109375" style="271" customWidth="1"/>
    <col min="8" max="8" width="9.28515625" style="271" customWidth="1"/>
    <col min="9" max="23" width="4.7109375" style="271" customWidth="1"/>
    <col min="24" max="28" width="5.28515625" style="271" customWidth="1"/>
    <col min="29" max="32" width="4.7109375" style="3" customWidth="1"/>
    <col min="33" max="33" width="6.42578125" style="3" customWidth="1"/>
    <col min="34" max="34" width="6.140625" style="3" customWidth="1"/>
    <col min="35" max="35" width="5.7109375" style="3" customWidth="1"/>
    <col min="36" max="36" width="4.7109375" style="3" customWidth="1"/>
    <col min="37" max="37" width="6.5703125" style="3" customWidth="1"/>
    <col min="38" max="43" width="4.42578125" style="3" customWidth="1"/>
    <col min="44" max="44" width="7.140625" style="3" customWidth="1"/>
    <col min="45" max="48" width="4.7109375" style="3" customWidth="1"/>
    <col min="49" max="16384" width="11.42578125" style="3"/>
  </cols>
  <sheetData>
    <row r="1" spans="1:256" ht="46.5" customHeight="1" x14ac:dyDescent="0.2">
      <c r="A1" s="1180" t="s">
        <v>48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80"/>
      <c r="L1" s="1180"/>
      <c r="M1" s="1180"/>
      <c r="N1" s="1180"/>
      <c r="O1" s="1180"/>
      <c r="P1" s="1180"/>
      <c r="Q1" s="1180"/>
      <c r="R1" s="1180"/>
      <c r="S1" s="1180"/>
      <c r="T1" s="1180"/>
      <c r="U1" s="1180"/>
      <c r="V1" s="1180"/>
      <c r="W1" s="1180"/>
      <c r="X1" s="1180"/>
      <c r="Y1" s="1180"/>
      <c r="Z1" s="1180"/>
      <c r="AA1" s="1180"/>
      <c r="AB1" s="1180"/>
      <c r="AC1" s="1180"/>
      <c r="AD1" s="1180"/>
      <c r="AE1" s="1180"/>
      <c r="AF1" s="1180"/>
      <c r="AG1" s="1180"/>
      <c r="AH1" s="1180"/>
      <c r="AI1" s="1180"/>
      <c r="AJ1" s="1180"/>
      <c r="AK1" s="1180"/>
      <c r="AL1" s="1180"/>
      <c r="AM1" s="1180"/>
      <c r="AN1" s="1180"/>
      <c r="AO1" s="1180"/>
      <c r="AP1" s="1180"/>
      <c r="AQ1" s="1180" t="s">
        <v>0</v>
      </c>
      <c r="AR1" s="1181">
        <v>7</v>
      </c>
    </row>
    <row r="2" spans="1:256" ht="6" customHeight="1" x14ac:dyDescent="0.2">
      <c r="A2" s="522"/>
      <c r="B2" s="524"/>
      <c r="C2" s="26"/>
      <c r="D2" s="26"/>
      <c r="E2" s="26"/>
      <c r="F2" s="26"/>
      <c r="G2" s="26"/>
      <c r="H2" s="26"/>
      <c r="I2" s="26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521"/>
      <c r="W2" s="521"/>
      <c r="X2" s="521"/>
      <c r="Y2" s="521"/>
      <c r="Z2" s="521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85"/>
    </row>
    <row r="3" spans="1:256" ht="14.25" customHeight="1" thickBot="1" x14ac:dyDescent="0.25">
      <c r="A3" s="635" t="s">
        <v>43</v>
      </c>
      <c r="B3" s="635"/>
      <c r="C3" s="635"/>
      <c r="D3" s="635"/>
      <c r="E3" s="635"/>
      <c r="F3" s="635"/>
      <c r="G3" s="654" t="str">
        <f>'DESCRIBING SHEET'!N3</f>
        <v>THE ROCKS JKT 2.0 M</v>
      </c>
      <c r="H3" s="654"/>
      <c r="I3" s="654"/>
      <c r="J3" s="654"/>
      <c r="K3" s="654"/>
      <c r="L3" s="654"/>
      <c r="M3" s="654"/>
      <c r="N3" s="654"/>
      <c r="O3" s="654"/>
      <c r="P3" s="635" t="s">
        <v>1</v>
      </c>
      <c r="Q3" s="635"/>
      <c r="R3" s="635"/>
      <c r="S3" s="635"/>
      <c r="T3" s="635"/>
      <c r="U3" s="635"/>
      <c r="V3" s="654" t="str">
        <f>'DESCRIBING SHEET'!Z3</f>
        <v>EIV4414</v>
      </c>
      <c r="W3" s="654"/>
      <c r="X3" s="654"/>
      <c r="Y3" s="654"/>
      <c r="Z3" s="654"/>
      <c r="AA3" s="654"/>
      <c r="AB3" s="654"/>
      <c r="AC3" s="654"/>
      <c r="AD3" s="654"/>
      <c r="AE3" s="635" t="s">
        <v>28</v>
      </c>
      <c r="AF3" s="635"/>
      <c r="AG3" s="635"/>
      <c r="AH3" s="635"/>
      <c r="AI3" s="635"/>
      <c r="AJ3" s="635"/>
      <c r="AK3" s="1182" t="str">
        <f>'DESCRIBING SHEET'!AL3</f>
        <v>LIBOLON</v>
      </c>
      <c r="AL3" s="1182"/>
      <c r="AM3" s="1182"/>
      <c r="AN3" s="1182"/>
      <c r="AO3" s="1182"/>
      <c r="AP3" s="1182"/>
      <c r="AQ3" s="1182"/>
      <c r="AR3" s="1182"/>
    </row>
    <row r="4" spans="1:256" ht="31.5" customHeight="1" thickTop="1" x14ac:dyDescent="0.2">
      <c r="A4" s="636"/>
      <c r="B4" s="636"/>
      <c r="C4" s="636"/>
      <c r="D4" s="636"/>
      <c r="E4" s="636"/>
      <c r="F4" s="636"/>
      <c r="G4" s="655"/>
      <c r="H4" s="655"/>
      <c r="I4" s="655"/>
      <c r="J4" s="655"/>
      <c r="K4" s="655"/>
      <c r="L4" s="655"/>
      <c r="M4" s="655"/>
      <c r="N4" s="655"/>
      <c r="O4" s="655"/>
      <c r="P4" s="636"/>
      <c r="Q4" s="636"/>
      <c r="R4" s="636"/>
      <c r="S4" s="636"/>
      <c r="T4" s="636"/>
      <c r="U4" s="636"/>
      <c r="V4" s="655"/>
      <c r="W4" s="655"/>
      <c r="X4" s="655"/>
      <c r="Y4" s="655"/>
      <c r="Z4" s="655"/>
      <c r="AA4" s="655"/>
      <c r="AB4" s="655"/>
      <c r="AC4" s="655"/>
      <c r="AD4" s="655"/>
      <c r="AE4" s="636"/>
      <c r="AF4" s="636"/>
      <c r="AG4" s="636"/>
      <c r="AH4" s="636"/>
      <c r="AI4" s="636"/>
      <c r="AJ4" s="636"/>
      <c r="AK4" s="1183"/>
      <c r="AL4" s="1183"/>
      <c r="AM4" s="1183"/>
      <c r="AN4" s="1183"/>
      <c r="AO4" s="1183"/>
      <c r="AP4" s="1183"/>
      <c r="AQ4" s="1183"/>
      <c r="AR4" s="1183"/>
    </row>
    <row r="5" spans="1:256" ht="5.25" customHeight="1" x14ac:dyDescent="0.2">
      <c r="A5" s="523"/>
      <c r="B5" s="524"/>
      <c r="C5" s="32"/>
      <c r="D5" s="524"/>
      <c r="E5" s="524"/>
      <c r="F5" s="524"/>
      <c r="G5" s="524"/>
      <c r="H5" s="524"/>
      <c r="I5" s="524"/>
      <c r="J5" s="524"/>
      <c r="K5" s="524"/>
      <c r="L5" s="524"/>
      <c r="M5" s="524"/>
      <c r="N5" s="524"/>
      <c r="O5" s="524"/>
      <c r="P5" s="524"/>
      <c r="Q5" s="524"/>
      <c r="R5" s="524"/>
      <c r="S5" s="524"/>
      <c r="T5" s="524"/>
      <c r="U5" s="524"/>
      <c r="V5" s="524"/>
      <c r="W5" s="524"/>
      <c r="X5" s="524"/>
      <c r="Y5" s="524"/>
      <c r="Z5" s="524"/>
      <c r="AA5" s="524"/>
      <c r="AB5" s="524"/>
      <c r="AC5" s="524"/>
      <c r="AD5" s="524"/>
      <c r="AE5" s="29"/>
      <c r="AF5" s="29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193"/>
    </row>
    <row r="6" spans="1:256" ht="39.75" customHeight="1" x14ac:dyDescent="0.2">
      <c r="A6" s="1184" t="s">
        <v>33</v>
      </c>
      <c r="B6" s="1185"/>
      <c r="C6" s="1185"/>
      <c r="D6" s="1185"/>
      <c r="E6" s="1185"/>
      <c r="F6" s="1186"/>
      <c r="G6" s="1187" t="str">
        <f>'DESCRIBING SHEET'!N6</f>
        <v>CROSSOVER SERIES</v>
      </c>
      <c r="H6" s="1188"/>
      <c r="I6" s="1188"/>
      <c r="J6" s="1188"/>
      <c r="K6" s="1188"/>
      <c r="L6" s="1188"/>
      <c r="M6" s="1188"/>
      <c r="N6" s="1188"/>
      <c r="O6" s="1188"/>
      <c r="P6" s="1184" t="s">
        <v>29</v>
      </c>
      <c r="Q6" s="1185"/>
      <c r="R6" s="1185"/>
      <c r="S6" s="1185"/>
      <c r="T6" s="1185"/>
      <c r="U6" s="1189"/>
      <c r="V6" s="1190" t="str">
        <f>'DESCRIBING SHEET'!Z6</f>
        <v>FW18/19</v>
      </c>
      <c r="W6" s="1191"/>
      <c r="X6" s="1191"/>
      <c r="Y6" s="1191"/>
      <c r="Z6" s="1191"/>
      <c r="AA6" s="1191"/>
      <c r="AB6" s="1191"/>
      <c r="AC6" s="1191"/>
      <c r="AD6" s="1192"/>
      <c r="AE6" s="1184" t="s">
        <v>30</v>
      </c>
      <c r="AF6" s="1185"/>
      <c r="AG6" s="1185"/>
      <c r="AH6" s="1185"/>
      <c r="AI6" s="1185"/>
      <c r="AJ6" s="1189"/>
      <c r="AK6" s="1177" t="str">
        <f>'DESCRIBING SHEET'!AL6</f>
        <v>PRIMA</v>
      </c>
      <c r="AL6" s="1178"/>
      <c r="AM6" s="1178"/>
      <c r="AN6" s="1178"/>
      <c r="AO6" s="1178"/>
      <c r="AP6" s="1178"/>
      <c r="AQ6" s="1178"/>
      <c r="AR6" s="1179"/>
    </row>
    <row r="7" spans="1:256" ht="30.75" customHeight="1" x14ac:dyDescent="0.2">
      <c r="A7" s="522"/>
      <c r="B7" s="524"/>
      <c r="C7" s="26"/>
      <c r="D7" s="524"/>
      <c r="E7" s="524"/>
      <c r="F7" s="524"/>
      <c r="G7" s="35"/>
      <c r="H7" s="35"/>
      <c r="I7" s="35"/>
      <c r="J7" s="524"/>
      <c r="K7" s="35"/>
      <c r="L7" s="35"/>
      <c r="M7" s="35"/>
      <c r="N7" s="35"/>
      <c r="O7" s="35"/>
      <c r="P7" s="35"/>
      <c r="Q7" s="35"/>
      <c r="R7" s="35"/>
      <c r="S7" s="524"/>
      <c r="T7" s="524"/>
      <c r="U7" s="524"/>
      <c r="V7" s="524"/>
      <c r="W7" s="524"/>
      <c r="X7" s="524"/>
      <c r="Y7" s="524"/>
      <c r="Z7" s="524"/>
      <c r="AA7" s="524"/>
      <c r="AB7" s="524"/>
      <c r="AC7" s="524"/>
      <c r="AD7" s="524"/>
      <c r="AE7" s="28"/>
      <c r="AF7" s="29"/>
      <c r="AG7" s="30"/>
      <c r="AH7" s="30"/>
      <c r="AI7" s="30"/>
      <c r="AJ7" s="30"/>
      <c r="AK7" s="31"/>
      <c r="AL7" s="31"/>
      <c r="AM7" s="31"/>
      <c r="AN7" s="31"/>
      <c r="AO7" s="31"/>
      <c r="AP7" s="31"/>
      <c r="AQ7" s="31"/>
      <c r="AR7" s="185"/>
    </row>
    <row r="8" spans="1:256" ht="18" customHeight="1" x14ac:dyDescent="0.2">
      <c r="A8" s="1193" t="s">
        <v>21</v>
      </c>
      <c r="B8" s="1194"/>
      <c r="C8" s="1195"/>
      <c r="D8" s="1196" t="s">
        <v>27</v>
      </c>
      <c r="E8" s="1197"/>
      <c r="F8" s="1197"/>
      <c r="G8" s="1198"/>
      <c r="H8" s="1199" t="s">
        <v>49</v>
      </c>
      <c r="I8" s="1199"/>
      <c r="J8" s="1199"/>
      <c r="K8" s="1199"/>
      <c r="L8" s="1199"/>
      <c r="M8" s="1199"/>
      <c r="N8" s="1199"/>
      <c r="O8" s="1199"/>
      <c r="P8" s="1199"/>
      <c r="Q8" s="1199"/>
      <c r="R8" s="1199"/>
      <c r="S8" s="1199"/>
      <c r="T8" s="1199"/>
      <c r="U8" s="1199"/>
      <c r="V8" s="1199"/>
      <c r="W8" s="1199"/>
      <c r="X8" s="1199"/>
      <c r="Y8" s="1199"/>
      <c r="Z8" s="1199"/>
      <c r="AA8" s="1199"/>
      <c r="AB8" s="1199"/>
      <c r="AC8" s="1199"/>
      <c r="AD8" s="1199"/>
      <c r="AE8" s="1199"/>
      <c r="AF8" s="1199"/>
      <c r="AG8" s="1199"/>
      <c r="AH8" s="1199"/>
      <c r="AI8" s="1199"/>
      <c r="AJ8" s="1199"/>
      <c r="AK8" s="1199"/>
      <c r="AL8" s="1199"/>
      <c r="AM8" s="1199"/>
      <c r="AN8" s="1199"/>
      <c r="AO8" s="1199"/>
      <c r="AP8" s="1199"/>
      <c r="AQ8" s="1199"/>
      <c r="AR8" s="1200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1" customHeight="1" x14ac:dyDescent="0.2">
      <c r="A9" s="1201"/>
      <c r="B9" s="1202"/>
      <c r="C9" s="1203"/>
      <c r="D9" s="1204"/>
      <c r="E9" s="1205"/>
      <c r="F9" s="1205"/>
      <c r="G9" s="1206"/>
      <c r="H9" s="1207"/>
      <c r="I9" s="1208"/>
      <c r="J9" s="1208"/>
      <c r="K9" s="1208"/>
      <c r="L9" s="1208"/>
      <c r="M9" s="1208"/>
      <c r="N9" s="1208"/>
      <c r="O9" s="1208"/>
      <c r="P9" s="1208"/>
      <c r="Q9" s="1208"/>
      <c r="R9" s="1208"/>
      <c r="S9" s="1208"/>
      <c r="T9" s="1208"/>
      <c r="U9" s="1208"/>
      <c r="V9" s="1208"/>
      <c r="W9" s="1208"/>
      <c r="X9" s="1208"/>
      <c r="Y9" s="1208"/>
      <c r="Z9" s="1208"/>
      <c r="AA9" s="1208"/>
      <c r="AB9" s="1208"/>
      <c r="AC9" s="1208"/>
      <c r="AD9" s="1208"/>
      <c r="AE9" s="1208"/>
      <c r="AF9" s="1208"/>
      <c r="AG9" s="1208"/>
      <c r="AH9" s="1208"/>
      <c r="AI9" s="1208"/>
      <c r="AJ9" s="1208"/>
      <c r="AK9" s="1208"/>
      <c r="AL9" s="1208"/>
      <c r="AM9" s="1208"/>
      <c r="AN9" s="1208"/>
      <c r="AO9" s="1208"/>
      <c r="AP9" s="1208"/>
      <c r="AQ9" s="1208"/>
      <c r="AR9" s="1209"/>
    </row>
    <row r="10" spans="1:256" ht="15.75" customHeight="1" x14ac:dyDescent="0.2">
      <c r="A10" s="1210"/>
      <c r="B10" s="1211"/>
      <c r="C10" s="1212"/>
      <c r="D10" s="1213"/>
      <c r="E10" s="1214"/>
      <c r="F10" s="1214"/>
      <c r="G10" s="1215"/>
      <c r="H10" s="1216" t="s">
        <v>201</v>
      </c>
      <c r="I10" s="1217"/>
      <c r="J10" s="1217"/>
      <c r="K10" s="1217"/>
      <c r="L10" s="1217"/>
      <c r="M10" s="1217"/>
      <c r="N10" s="1217"/>
      <c r="O10" s="1217"/>
      <c r="P10" s="1217"/>
      <c r="Q10" s="1217"/>
      <c r="R10" s="1217"/>
      <c r="S10" s="1217"/>
      <c r="T10" s="1217"/>
      <c r="U10" s="1217"/>
      <c r="V10" s="1217"/>
      <c r="W10" s="1217"/>
      <c r="X10" s="1217"/>
      <c r="Y10" s="1217"/>
      <c r="Z10" s="1217"/>
      <c r="AA10" s="1217"/>
      <c r="AB10" s="1217"/>
      <c r="AC10" s="1217"/>
      <c r="AD10" s="1217"/>
      <c r="AE10" s="1217"/>
      <c r="AF10" s="1217"/>
      <c r="AG10" s="1217"/>
      <c r="AH10" s="1217"/>
      <c r="AI10" s="1217"/>
      <c r="AJ10" s="1217"/>
      <c r="AK10" s="1217"/>
      <c r="AL10" s="1217"/>
      <c r="AM10" s="1217"/>
      <c r="AN10" s="1217"/>
      <c r="AO10" s="1217"/>
      <c r="AP10" s="1217"/>
      <c r="AQ10" s="1217"/>
      <c r="AR10" s="1218"/>
    </row>
    <row r="11" spans="1:256" ht="16.5" customHeight="1" x14ac:dyDescent="0.2">
      <c r="A11" s="1201"/>
      <c r="B11" s="1202"/>
      <c r="C11" s="1203"/>
      <c r="D11" s="1204"/>
      <c r="E11" s="1205"/>
      <c r="F11" s="1205"/>
      <c r="G11" s="1206"/>
      <c r="H11" s="1219"/>
      <c r="I11" s="1220"/>
      <c r="J11" s="1220"/>
      <c r="K11" s="1220"/>
      <c r="L11" s="1220"/>
      <c r="M11" s="1220"/>
      <c r="N11" s="1220"/>
      <c r="O11" s="1220"/>
      <c r="P11" s="1220"/>
      <c r="Q11" s="1220"/>
      <c r="R11" s="1220"/>
      <c r="S11" s="1220"/>
      <c r="T11" s="1220"/>
      <c r="U11" s="1220"/>
      <c r="V11" s="1220"/>
      <c r="W11" s="1220"/>
      <c r="X11" s="1220"/>
      <c r="Y11" s="1220"/>
      <c r="Z11" s="1220"/>
      <c r="AA11" s="1220"/>
      <c r="AB11" s="1220"/>
      <c r="AC11" s="1220"/>
      <c r="AD11" s="1220"/>
      <c r="AE11" s="1220"/>
      <c r="AF11" s="1220"/>
      <c r="AG11" s="1220"/>
      <c r="AH11" s="1220"/>
      <c r="AI11" s="1220"/>
      <c r="AJ11" s="1220"/>
      <c r="AK11" s="1220"/>
      <c r="AL11" s="1220"/>
      <c r="AM11" s="1220"/>
      <c r="AN11" s="1220"/>
      <c r="AO11" s="1220"/>
      <c r="AP11" s="1220"/>
      <c r="AQ11" s="1220"/>
      <c r="AR11" s="1221"/>
    </row>
    <row r="12" spans="1:256" ht="20.25" x14ac:dyDescent="0.2">
      <c r="A12" s="1225">
        <v>43122</v>
      </c>
      <c r="B12" s="1225"/>
      <c r="C12" s="1226"/>
      <c r="D12" s="1227" t="s">
        <v>479</v>
      </c>
      <c r="E12" s="1228"/>
      <c r="F12" s="1228"/>
      <c r="G12" s="1229"/>
      <c r="H12" s="585" t="s">
        <v>498</v>
      </c>
      <c r="I12" s="585"/>
      <c r="J12" s="585"/>
      <c r="K12" s="585"/>
      <c r="L12" s="597" t="s">
        <v>597</v>
      </c>
      <c r="M12" s="585"/>
      <c r="N12" s="585"/>
      <c r="O12" s="585"/>
      <c r="P12" s="585"/>
      <c r="Q12" s="585"/>
      <c r="R12" s="585"/>
      <c r="S12" s="585"/>
      <c r="T12" s="585"/>
      <c r="U12" s="585"/>
      <c r="V12" s="585"/>
      <c r="W12" s="585"/>
      <c r="X12" s="585"/>
      <c r="Y12" s="585"/>
      <c r="Z12" s="585"/>
      <c r="AA12" s="585"/>
      <c r="AB12" s="585"/>
      <c r="AC12" s="586"/>
      <c r="AD12" s="586"/>
      <c r="AE12" s="586"/>
      <c r="AF12" s="586"/>
      <c r="AG12" s="586"/>
      <c r="AH12" s="586"/>
      <c r="AI12" s="586"/>
      <c r="AJ12" s="586"/>
      <c r="AK12" s="586"/>
      <c r="AL12" s="586"/>
      <c r="AM12" s="586"/>
      <c r="AN12" s="586"/>
      <c r="AO12" s="586"/>
      <c r="AP12" s="586"/>
      <c r="AQ12" s="586"/>
      <c r="AR12" s="586"/>
    </row>
    <row r="13" spans="1:256" ht="18.75" x14ac:dyDescent="0.2">
      <c r="A13" s="591"/>
      <c r="B13" s="591"/>
      <c r="C13" s="591"/>
      <c r="D13" s="587"/>
      <c r="E13" s="588"/>
      <c r="F13" s="588"/>
      <c r="G13" s="589"/>
      <c r="H13" s="590" t="s">
        <v>496</v>
      </c>
      <c r="I13" s="591"/>
      <c r="J13" s="591"/>
      <c r="K13" s="591"/>
      <c r="L13" s="591"/>
      <c r="M13" s="591"/>
      <c r="N13" s="591"/>
      <c r="O13" s="591"/>
      <c r="P13" s="591"/>
      <c r="Q13" s="591"/>
      <c r="R13" s="591"/>
      <c r="S13" s="591"/>
      <c r="T13" s="591"/>
      <c r="U13" s="591"/>
      <c r="V13" s="591"/>
      <c r="W13" s="591"/>
      <c r="X13" s="591"/>
      <c r="Y13" s="591"/>
      <c r="Z13" s="591"/>
      <c r="AA13" s="591"/>
      <c r="AB13" s="591"/>
      <c r="AC13" s="592"/>
      <c r="AD13" s="592"/>
      <c r="AE13" s="592"/>
      <c r="AF13" s="592"/>
      <c r="AG13" s="592"/>
      <c r="AH13" s="592"/>
      <c r="AI13" s="592"/>
      <c r="AJ13" s="592"/>
      <c r="AK13" s="592"/>
      <c r="AL13" s="592"/>
      <c r="AM13" s="592"/>
      <c r="AN13" s="592"/>
      <c r="AO13" s="592"/>
      <c r="AP13" s="592"/>
      <c r="AQ13" s="592"/>
      <c r="AR13" s="592"/>
    </row>
    <row r="14" spans="1:256" ht="20.25" x14ac:dyDescent="0.2">
      <c r="A14" s="591"/>
      <c r="B14" s="591"/>
      <c r="C14" s="591"/>
      <c r="D14" s="587"/>
      <c r="E14" s="588"/>
      <c r="F14" s="588"/>
      <c r="G14" s="589"/>
      <c r="H14" s="593">
        <v>8633</v>
      </c>
      <c r="I14" s="1230" t="s">
        <v>413</v>
      </c>
      <c r="J14" s="1230"/>
      <c r="K14" s="1230"/>
      <c r="L14" s="1230"/>
      <c r="M14" s="591" t="s">
        <v>497</v>
      </c>
      <c r="N14" s="591"/>
      <c r="O14" s="591"/>
      <c r="P14" s="591"/>
      <c r="Q14" s="591"/>
      <c r="R14" s="591"/>
      <c r="S14" s="591"/>
      <c r="T14" s="591"/>
      <c r="U14" s="598" t="s">
        <v>598</v>
      </c>
      <c r="V14" s="591"/>
      <c r="W14" s="591"/>
      <c r="X14" s="591"/>
      <c r="Y14" s="591"/>
      <c r="Z14" s="591"/>
      <c r="AA14" s="591"/>
      <c r="AB14" s="591"/>
      <c r="AC14" s="592"/>
      <c r="AD14" s="592"/>
      <c r="AE14" s="592"/>
      <c r="AF14" s="592"/>
      <c r="AG14" s="592"/>
      <c r="AH14" s="592"/>
      <c r="AI14" s="592"/>
      <c r="AJ14" s="592"/>
      <c r="AK14" s="592"/>
      <c r="AL14" s="592"/>
      <c r="AM14" s="592"/>
      <c r="AN14" s="592"/>
      <c r="AO14" s="592"/>
      <c r="AP14" s="592"/>
      <c r="AQ14" s="592"/>
      <c r="AR14" s="592"/>
    </row>
    <row r="15" spans="1:256" ht="18.75" x14ac:dyDescent="0.3">
      <c r="A15" s="591"/>
      <c r="B15" s="591"/>
      <c r="C15" s="591"/>
      <c r="D15" s="587"/>
      <c r="E15" s="588"/>
      <c r="F15" s="588"/>
      <c r="G15" s="589"/>
      <c r="H15" s="1231" t="s">
        <v>41</v>
      </c>
      <c r="I15" s="1231"/>
      <c r="J15" s="1231"/>
      <c r="K15" s="1231"/>
      <c r="L15" s="1231"/>
      <c r="M15" s="1231"/>
      <c r="N15" s="1231"/>
      <c r="O15" s="1231"/>
      <c r="P15" s="1231"/>
      <c r="Q15" s="1231"/>
      <c r="R15" s="1231"/>
      <c r="S15" s="1231"/>
      <c r="T15" s="1231"/>
      <c r="U15" s="1231"/>
      <c r="V15" s="1231"/>
      <c r="W15" s="1231"/>
      <c r="X15" s="1231"/>
      <c r="Y15" s="1231"/>
      <c r="Z15" s="1231"/>
      <c r="AA15" s="1231"/>
      <c r="AB15" s="1231"/>
      <c r="AC15" s="1231"/>
      <c r="AD15" s="1231"/>
      <c r="AE15" s="1231"/>
      <c r="AF15" s="1231"/>
      <c r="AG15" s="1231"/>
      <c r="AH15" s="1231"/>
      <c r="AI15" s="1231"/>
      <c r="AJ15" s="1231"/>
      <c r="AK15" s="1231"/>
      <c r="AL15" s="1231"/>
      <c r="AM15" s="1231"/>
      <c r="AN15" s="1231"/>
      <c r="AO15" s="1231"/>
      <c r="AP15" s="1231"/>
      <c r="AQ15" s="1231"/>
      <c r="AR15" s="1232"/>
    </row>
    <row r="16" spans="1:256" ht="20.25" x14ac:dyDescent="0.2">
      <c r="A16" s="591"/>
      <c r="B16" s="591"/>
      <c r="C16" s="591"/>
      <c r="D16" s="587"/>
      <c r="E16" s="588"/>
      <c r="F16" s="588"/>
      <c r="G16" s="600" t="s">
        <v>600</v>
      </c>
      <c r="H16" s="594" t="s">
        <v>527</v>
      </c>
      <c r="I16" s="594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5"/>
      <c r="X16" s="599" t="s">
        <v>601</v>
      </c>
      <c r="Y16" s="595"/>
      <c r="Z16" s="595"/>
      <c r="AA16" s="595"/>
      <c r="AB16" s="595"/>
      <c r="AC16" s="596"/>
      <c r="AD16" s="596"/>
      <c r="AE16" s="596"/>
      <c r="AF16" s="596"/>
      <c r="AG16" s="596"/>
      <c r="AH16" s="596"/>
      <c r="AI16" s="592"/>
      <c r="AJ16" s="592"/>
      <c r="AK16" s="592"/>
      <c r="AL16" s="592"/>
      <c r="AM16" s="592"/>
      <c r="AN16" s="592"/>
      <c r="AO16" s="592"/>
      <c r="AP16" s="592"/>
      <c r="AQ16" s="592"/>
      <c r="AR16" s="592"/>
    </row>
    <row r="17" spans="1:44" ht="18.75" x14ac:dyDescent="0.3">
      <c r="A17" s="591"/>
      <c r="B17" s="591"/>
      <c r="C17" s="591"/>
      <c r="D17" s="587"/>
      <c r="E17" s="588"/>
      <c r="F17" s="588"/>
      <c r="G17" s="589"/>
      <c r="H17" s="1222" t="s">
        <v>379</v>
      </c>
      <c r="I17" s="1223"/>
      <c r="J17" s="1223"/>
      <c r="K17" s="1223"/>
      <c r="L17" s="1223"/>
      <c r="M17" s="1223"/>
      <c r="N17" s="1223"/>
      <c r="O17" s="1223"/>
      <c r="P17" s="1223"/>
      <c r="Q17" s="1223"/>
      <c r="R17" s="1223"/>
      <c r="S17" s="1223"/>
      <c r="T17" s="1223"/>
      <c r="U17" s="1223"/>
      <c r="V17" s="1223"/>
      <c r="W17" s="1223"/>
      <c r="X17" s="1223"/>
      <c r="Y17" s="1223"/>
      <c r="Z17" s="1223"/>
      <c r="AA17" s="1223"/>
      <c r="AB17" s="1223"/>
      <c r="AC17" s="1223"/>
      <c r="AD17" s="1223"/>
      <c r="AE17" s="1223"/>
      <c r="AF17" s="1223"/>
      <c r="AG17" s="1223"/>
      <c r="AH17" s="1223"/>
      <c r="AI17" s="1223"/>
      <c r="AJ17" s="1223"/>
      <c r="AK17" s="1223"/>
      <c r="AL17" s="1223"/>
      <c r="AM17" s="1223"/>
      <c r="AN17" s="1223"/>
      <c r="AO17" s="1223"/>
      <c r="AP17" s="1223"/>
      <c r="AQ17" s="1223"/>
      <c r="AR17" s="1224"/>
    </row>
    <row r="18" spans="1:44" ht="18.75" x14ac:dyDescent="0.2">
      <c r="A18" s="591"/>
      <c r="B18" s="591"/>
      <c r="C18" s="591"/>
      <c r="D18" s="587"/>
      <c r="E18" s="588"/>
      <c r="F18" s="588"/>
      <c r="G18" s="589"/>
      <c r="H18" s="591" t="s">
        <v>499</v>
      </c>
      <c r="I18" s="591"/>
      <c r="J18" s="591"/>
      <c r="K18" s="591"/>
      <c r="L18" s="591"/>
      <c r="M18" s="591"/>
      <c r="N18" s="591"/>
      <c r="O18" s="591"/>
      <c r="P18" s="591"/>
      <c r="Q18" s="591"/>
      <c r="R18" s="591"/>
      <c r="S18" s="591"/>
      <c r="T18" s="591"/>
      <c r="U18" s="591"/>
      <c r="V18" s="591"/>
      <c r="W18" s="591"/>
      <c r="X18" s="591"/>
      <c r="Y18" s="591"/>
      <c r="Z18" s="591"/>
      <c r="AA18" s="591"/>
      <c r="AB18" s="591"/>
      <c r="AC18" s="592"/>
      <c r="AD18" s="592"/>
      <c r="AE18" s="592"/>
      <c r="AF18" s="592"/>
      <c r="AG18" s="592"/>
      <c r="AH18" s="592"/>
      <c r="AI18" s="592"/>
      <c r="AJ18" s="592"/>
      <c r="AK18" s="592"/>
      <c r="AL18" s="592"/>
      <c r="AM18" s="592"/>
      <c r="AN18" s="592"/>
      <c r="AO18" s="592"/>
      <c r="AP18" s="592"/>
      <c r="AQ18" s="592"/>
      <c r="AR18" s="592"/>
    </row>
    <row r="19" spans="1:44" s="604" customFormat="1" ht="20.25" x14ac:dyDescent="0.2">
      <c r="A19" s="598"/>
      <c r="B19" s="598"/>
      <c r="C19" s="598"/>
      <c r="D19" s="601"/>
      <c r="E19" s="602"/>
      <c r="F19" s="602"/>
      <c r="G19" s="603"/>
      <c r="H19" s="605" t="s">
        <v>602</v>
      </c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598"/>
      <c r="AB19" s="598"/>
    </row>
    <row r="20" spans="1:44" ht="45.75" customHeight="1" x14ac:dyDescent="0.3">
      <c r="A20" s="591"/>
      <c r="B20" s="591"/>
      <c r="C20" s="591"/>
      <c r="D20" s="587"/>
      <c r="E20" s="588"/>
      <c r="F20" s="588"/>
      <c r="G20" s="589"/>
      <c r="H20" s="1233" t="s">
        <v>525</v>
      </c>
      <c r="I20" s="1234"/>
      <c r="J20" s="1234"/>
      <c r="K20" s="1234"/>
      <c r="L20" s="1234"/>
      <c r="M20" s="1234"/>
      <c r="N20" s="1234"/>
      <c r="O20" s="1234"/>
      <c r="P20" s="1234"/>
      <c r="Q20" s="1234"/>
      <c r="R20" s="1234"/>
      <c r="S20" s="1234"/>
      <c r="T20" s="1234"/>
      <c r="U20" s="1234"/>
      <c r="V20" s="1234"/>
      <c r="W20" s="1234"/>
      <c r="X20" s="1234"/>
      <c r="Y20" s="1234"/>
      <c r="Z20" s="1234"/>
      <c r="AA20" s="1234"/>
      <c r="AB20" s="1234"/>
      <c r="AC20" s="1234"/>
      <c r="AD20" s="1234"/>
      <c r="AE20" s="1234"/>
      <c r="AF20" s="1234"/>
      <c r="AG20" s="1234"/>
      <c r="AH20" s="1234"/>
      <c r="AI20" s="1234"/>
      <c r="AJ20" s="1234"/>
      <c r="AK20" s="1234"/>
      <c r="AL20" s="1234"/>
      <c r="AM20" s="1234"/>
      <c r="AN20" s="1234"/>
      <c r="AO20" s="1234"/>
      <c r="AP20" s="1234"/>
      <c r="AQ20" s="1234"/>
      <c r="AR20" s="1234"/>
    </row>
    <row r="21" spans="1:44" s="604" customFormat="1" ht="20.25" x14ac:dyDescent="0.2">
      <c r="A21" s="598"/>
      <c r="B21" s="598"/>
      <c r="C21" s="598"/>
      <c r="D21" s="601"/>
      <c r="E21" s="602"/>
      <c r="F21" s="602"/>
      <c r="G21" s="603"/>
      <c r="H21" s="606" t="s">
        <v>603</v>
      </c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598"/>
      <c r="AB21" s="598"/>
    </row>
    <row r="22" spans="1:44" ht="5.25" customHeight="1" x14ac:dyDescent="0.2">
      <c r="A22" s="591"/>
      <c r="B22" s="591"/>
      <c r="C22" s="591"/>
      <c r="D22" s="587"/>
      <c r="E22" s="588"/>
      <c r="F22" s="588"/>
      <c r="G22" s="589"/>
      <c r="H22" s="591"/>
      <c r="I22" s="591"/>
      <c r="J22" s="591"/>
      <c r="K22" s="591"/>
      <c r="L22" s="591"/>
      <c r="M22" s="591"/>
      <c r="N22" s="591"/>
      <c r="O22" s="591"/>
      <c r="P22" s="591"/>
      <c r="Q22" s="591"/>
      <c r="R22" s="591"/>
      <c r="S22" s="591"/>
      <c r="T22" s="591"/>
      <c r="U22" s="591"/>
      <c r="V22" s="591"/>
      <c r="W22" s="591"/>
      <c r="X22" s="591"/>
      <c r="Y22" s="591"/>
      <c r="Z22" s="591"/>
      <c r="AA22" s="591"/>
      <c r="AB22" s="591"/>
      <c r="AC22" s="592"/>
      <c r="AD22" s="592"/>
      <c r="AE22" s="592"/>
      <c r="AF22" s="592"/>
      <c r="AG22" s="592"/>
      <c r="AH22" s="592"/>
      <c r="AI22" s="592"/>
      <c r="AJ22" s="592"/>
      <c r="AK22" s="592"/>
      <c r="AL22" s="592"/>
      <c r="AM22" s="592"/>
      <c r="AN22" s="592"/>
      <c r="AO22" s="592"/>
      <c r="AP22" s="592"/>
      <c r="AQ22" s="592"/>
      <c r="AR22" s="592"/>
    </row>
    <row r="23" spans="1:44" ht="18.75" x14ac:dyDescent="0.2">
      <c r="A23" s="591"/>
      <c r="B23" s="591"/>
      <c r="C23" s="591"/>
      <c r="D23" s="587"/>
      <c r="E23" s="588"/>
      <c r="F23" s="588"/>
      <c r="G23" s="589"/>
      <c r="H23" s="1235" t="s">
        <v>531</v>
      </c>
      <c r="I23" s="1236"/>
      <c r="J23" s="1236"/>
      <c r="K23" s="1236"/>
      <c r="L23" s="1236"/>
      <c r="M23" s="1236"/>
      <c r="N23" s="1236"/>
      <c r="O23" s="1236"/>
      <c r="P23" s="1236"/>
      <c r="Q23" s="1236"/>
      <c r="R23" s="1236"/>
      <c r="S23" s="1236"/>
      <c r="T23" s="1236"/>
      <c r="U23" s="1236"/>
      <c r="V23" s="1236"/>
      <c r="W23" s="1236"/>
      <c r="X23" s="1236"/>
      <c r="Y23" s="1236"/>
      <c r="Z23" s="1236"/>
      <c r="AA23" s="1236"/>
      <c r="AB23" s="1236"/>
      <c r="AC23" s="1236"/>
      <c r="AD23" s="1236"/>
      <c r="AE23" s="1236"/>
      <c r="AF23" s="1236"/>
      <c r="AG23" s="1236"/>
      <c r="AH23" s="1236"/>
      <c r="AI23" s="1236"/>
      <c r="AJ23" s="1236"/>
      <c r="AK23" s="1236"/>
      <c r="AL23" s="1236"/>
      <c r="AM23" s="1236"/>
      <c r="AN23" s="1236"/>
      <c r="AO23" s="1236"/>
      <c r="AP23" s="1236"/>
      <c r="AQ23" s="1236"/>
      <c r="AR23" s="1236"/>
    </row>
    <row r="24" spans="1:44" ht="20.25" x14ac:dyDescent="0.2">
      <c r="A24" s="591"/>
      <c r="B24" s="591"/>
      <c r="C24" s="591"/>
      <c r="D24" s="587"/>
      <c r="E24" s="588"/>
      <c r="F24" s="588"/>
      <c r="G24" s="589"/>
      <c r="H24" s="605" t="s">
        <v>604</v>
      </c>
      <c r="I24" s="591"/>
      <c r="J24" s="591"/>
      <c r="K24" s="591"/>
      <c r="L24" s="591"/>
      <c r="M24" s="591"/>
      <c r="N24" s="591"/>
      <c r="O24" s="591"/>
      <c r="P24" s="591"/>
      <c r="Q24" s="591"/>
      <c r="R24" s="591"/>
      <c r="S24" s="591"/>
      <c r="T24" s="591"/>
      <c r="U24" s="591"/>
      <c r="V24" s="591"/>
      <c r="W24" s="591"/>
      <c r="X24" s="591"/>
      <c r="Y24" s="591"/>
      <c r="Z24" s="591"/>
      <c r="AA24" s="591"/>
      <c r="AB24" s="591"/>
      <c r="AC24" s="592"/>
      <c r="AD24" s="592"/>
      <c r="AE24" s="592"/>
      <c r="AF24" s="592"/>
      <c r="AG24" s="592"/>
      <c r="AH24" s="592"/>
      <c r="AI24" s="592"/>
      <c r="AJ24" s="592"/>
      <c r="AK24" s="592"/>
      <c r="AL24" s="592"/>
      <c r="AM24" s="592"/>
      <c r="AN24" s="592"/>
      <c r="AO24" s="592"/>
      <c r="AP24" s="592"/>
      <c r="AQ24" s="592"/>
      <c r="AR24" s="592"/>
    </row>
    <row r="25" spans="1:44" ht="5.25" customHeight="1" x14ac:dyDescent="0.2">
      <c r="A25" s="591"/>
      <c r="B25" s="591"/>
      <c r="C25" s="591"/>
      <c r="D25" s="587"/>
      <c r="E25" s="588"/>
      <c r="F25" s="588"/>
      <c r="G25" s="589"/>
      <c r="H25" s="591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91"/>
      <c r="T25" s="591"/>
      <c r="U25" s="591"/>
      <c r="V25" s="591"/>
      <c r="W25" s="591"/>
      <c r="X25" s="591"/>
      <c r="Y25" s="591"/>
      <c r="Z25" s="591"/>
      <c r="AA25" s="591"/>
      <c r="AB25" s="591"/>
      <c r="AC25" s="592"/>
      <c r="AD25" s="592"/>
      <c r="AE25" s="592"/>
      <c r="AF25" s="592"/>
      <c r="AG25" s="592"/>
      <c r="AH25" s="592"/>
      <c r="AI25" s="592"/>
      <c r="AJ25" s="592"/>
      <c r="AK25" s="592"/>
      <c r="AL25" s="592"/>
      <c r="AM25" s="592"/>
      <c r="AN25" s="592"/>
      <c r="AO25" s="592"/>
      <c r="AP25" s="592"/>
      <c r="AQ25" s="592"/>
      <c r="AR25" s="592"/>
    </row>
    <row r="26" spans="1:44" ht="18.75" x14ac:dyDescent="0.3">
      <c r="A26" s="591"/>
      <c r="B26" s="591"/>
      <c r="C26" s="591"/>
      <c r="D26" s="587"/>
      <c r="E26" s="588"/>
      <c r="F26" s="588"/>
      <c r="G26" s="589"/>
      <c r="H26" s="1222" t="s">
        <v>500</v>
      </c>
      <c r="I26" s="1223"/>
      <c r="J26" s="1223"/>
      <c r="K26" s="1223"/>
      <c r="L26" s="1223"/>
      <c r="M26" s="1223"/>
      <c r="N26" s="1223"/>
      <c r="O26" s="1223"/>
      <c r="P26" s="1223"/>
      <c r="Q26" s="1223"/>
      <c r="R26" s="1223"/>
      <c r="S26" s="1223"/>
      <c r="T26" s="1223"/>
      <c r="U26" s="1223"/>
      <c r="V26" s="1223"/>
      <c r="W26" s="1223"/>
      <c r="X26" s="1223"/>
      <c r="Y26" s="1223"/>
      <c r="Z26" s="1223"/>
      <c r="AA26" s="1223"/>
      <c r="AB26" s="1223"/>
      <c r="AC26" s="1223"/>
      <c r="AD26" s="1223"/>
      <c r="AE26" s="1223"/>
      <c r="AF26" s="1223"/>
      <c r="AG26" s="1223"/>
      <c r="AH26" s="1223"/>
      <c r="AI26" s="1223"/>
      <c r="AJ26" s="1223"/>
      <c r="AK26" s="1223"/>
      <c r="AL26" s="1223"/>
      <c r="AM26" s="1223"/>
      <c r="AN26" s="1223"/>
      <c r="AO26" s="1223"/>
      <c r="AP26" s="1223"/>
      <c r="AQ26" s="1223"/>
      <c r="AR26" s="1224"/>
    </row>
    <row r="27" spans="1:44" ht="18.75" x14ac:dyDescent="0.2">
      <c r="A27" s="591"/>
      <c r="B27" s="591"/>
      <c r="C27" s="591"/>
      <c r="D27" s="587"/>
      <c r="E27" s="588"/>
      <c r="F27" s="588"/>
      <c r="G27" s="589"/>
      <c r="H27" s="1237" t="s">
        <v>530</v>
      </c>
      <c r="I27" s="1237"/>
      <c r="J27" s="1237"/>
      <c r="K27" s="1237"/>
      <c r="L27" s="1237"/>
      <c r="M27" s="1237"/>
      <c r="N27" s="1237"/>
      <c r="O27" s="1237"/>
      <c r="P27" s="1237"/>
      <c r="Q27" s="1237"/>
      <c r="R27" s="1237"/>
      <c r="S27" s="1237"/>
      <c r="T27" s="1237"/>
      <c r="U27" s="1237"/>
      <c r="V27" s="1237"/>
      <c r="W27" s="1237"/>
      <c r="X27" s="1237"/>
      <c r="Y27" s="1237"/>
      <c r="Z27" s="1237"/>
      <c r="AA27" s="1237"/>
      <c r="AB27" s="1237"/>
      <c r="AC27" s="1237"/>
      <c r="AD27" s="1237"/>
      <c r="AE27" s="1237"/>
      <c r="AF27" s="1237"/>
      <c r="AG27" s="1237"/>
      <c r="AH27" s="1237"/>
      <c r="AI27" s="1237"/>
      <c r="AJ27" s="1237"/>
      <c r="AK27" s="1237"/>
      <c r="AL27" s="1237"/>
      <c r="AM27" s="1237"/>
      <c r="AN27" s="1237"/>
      <c r="AO27" s="1237"/>
      <c r="AP27" s="1237"/>
      <c r="AQ27" s="1237"/>
      <c r="AR27" s="1237"/>
    </row>
    <row r="28" spans="1:44" ht="20.25" x14ac:dyDescent="0.2">
      <c r="A28" s="591"/>
      <c r="B28" s="591"/>
      <c r="C28" s="591"/>
      <c r="D28" s="587"/>
      <c r="E28" s="588"/>
      <c r="F28" s="588"/>
      <c r="G28" s="589"/>
      <c r="H28" s="607" t="s">
        <v>606</v>
      </c>
      <c r="I28" s="591"/>
      <c r="J28" s="591"/>
      <c r="K28" s="591"/>
      <c r="L28" s="591"/>
      <c r="M28" s="591"/>
      <c r="N28" s="591"/>
      <c r="O28" s="591"/>
      <c r="P28" s="591"/>
      <c r="Q28" s="591"/>
      <c r="R28" s="591"/>
      <c r="S28" s="591"/>
      <c r="T28" s="591"/>
      <c r="U28" s="591"/>
      <c r="V28" s="591"/>
      <c r="W28" s="591"/>
      <c r="X28" s="591"/>
      <c r="Y28" s="591"/>
      <c r="Z28" s="591"/>
      <c r="AA28" s="591"/>
      <c r="AB28" s="591"/>
      <c r="AC28" s="592"/>
      <c r="AD28" s="592"/>
      <c r="AE28" s="592"/>
      <c r="AF28" s="592"/>
      <c r="AG28" s="592"/>
      <c r="AH28" s="592"/>
      <c r="AI28" s="592"/>
      <c r="AJ28" s="592"/>
      <c r="AK28" s="592"/>
      <c r="AL28" s="592"/>
      <c r="AM28" s="592"/>
      <c r="AN28" s="592"/>
      <c r="AO28" s="592"/>
      <c r="AP28" s="592"/>
      <c r="AQ28" s="592"/>
      <c r="AR28" s="592"/>
    </row>
    <row r="29" spans="1:44" ht="5.25" customHeight="1" x14ac:dyDescent="0.2">
      <c r="A29" s="591"/>
      <c r="B29" s="591"/>
      <c r="C29" s="591"/>
      <c r="D29" s="587"/>
      <c r="E29" s="588"/>
      <c r="F29" s="588"/>
      <c r="G29" s="589"/>
      <c r="H29" s="591"/>
      <c r="I29" s="591"/>
      <c r="J29" s="591"/>
      <c r="K29" s="591"/>
      <c r="L29" s="591"/>
      <c r="M29" s="591"/>
      <c r="N29" s="591"/>
      <c r="O29" s="591"/>
      <c r="P29" s="591"/>
      <c r="Q29" s="591"/>
      <c r="R29" s="591"/>
      <c r="S29" s="591"/>
      <c r="T29" s="591"/>
      <c r="U29" s="591"/>
      <c r="V29" s="591"/>
      <c r="W29" s="591"/>
      <c r="X29" s="591"/>
      <c r="Y29" s="591"/>
      <c r="Z29" s="591"/>
      <c r="AA29" s="591"/>
      <c r="AB29" s="591"/>
      <c r="AC29" s="592"/>
      <c r="AD29" s="592"/>
      <c r="AE29" s="592"/>
      <c r="AF29" s="592"/>
      <c r="AG29" s="592"/>
      <c r="AH29" s="592"/>
      <c r="AI29" s="592"/>
      <c r="AJ29" s="592"/>
      <c r="AK29" s="592"/>
      <c r="AL29" s="592"/>
      <c r="AM29" s="592"/>
      <c r="AN29" s="592"/>
      <c r="AO29" s="592"/>
      <c r="AP29" s="592"/>
      <c r="AQ29" s="592"/>
      <c r="AR29" s="592"/>
    </row>
    <row r="30" spans="1:44" ht="18.75" x14ac:dyDescent="0.3">
      <c r="A30" s="591"/>
      <c r="B30" s="591"/>
      <c r="C30" s="591"/>
      <c r="D30" s="587"/>
      <c r="E30" s="588"/>
      <c r="F30" s="588"/>
      <c r="G30" s="589"/>
      <c r="H30" s="1222" t="s">
        <v>381</v>
      </c>
      <c r="I30" s="1223"/>
      <c r="J30" s="1223"/>
      <c r="K30" s="1223"/>
      <c r="L30" s="1223"/>
      <c r="M30" s="1223"/>
      <c r="N30" s="1223"/>
      <c r="O30" s="1223"/>
      <c r="P30" s="1223"/>
      <c r="Q30" s="1223"/>
      <c r="R30" s="1223"/>
      <c r="S30" s="1223"/>
      <c r="T30" s="1223"/>
      <c r="U30" s="1223"/>
      <c r="V30" s="1223"/>
      <c r="W30" s="1223"/>
      <c r="X30" s="1223"/>
      <c r="Y30" s="1223"/>
      <c r="Z30" s="1223"/>
      <c r="AA30" s="1223"/>
      <c r="AB30" s="1223"/>
      <c r="AC30" s="1223"/>
      <c r="AD30" s="1223"/>
      <c r="AE30" s="1223"/>
      <c r="AF30" s="1223"/>
      <c r="AG30" s="1223"/>
      <c r="AH30" s="1223"/>
      <c r="AI30" s="1223"/>
      <c r="AJ30" s="1223"/>
      <c r="AK30" s="1223"/>
      <c r="AL30" s="1223"/>
      <c r="AM30" s="1223"/>
      <c r="AN30" s="1223"/>
      <c r="AO30" s="1223"/>
      <c r="AP30" s="1223"/>
      <c r="AQ30" s="1223"/>
      <c r="AR30" s="1224"/>
    </row>
    <row r="31" spans="1:44" ht="19.5" x14ac:dyDescent="0.2">
      <c r="A31" s="591"/>
      <c r="B31" s="591"/>
      <c r="C31" s="591"/>
      <c r="D31" s="587"/>
      <c r="E31" s="588"/>
      <c r="F31" s="588"/>
      <c r="G31" s="600"/>
      <c r="H31" s="591" t="s">
        <v>526</v>
      </c>
      <c r="I31" s="591"/>
      <c r="J31" s="591"/>
      <c r="K31" s="591"/>
      <c r="L31" s="591"/>
      <c r="M31" s="591"/>
      <c r="N31" s="591"/>
      <c r="O31" s="591"/>
      <c r="P31" s="591"/>
      <c r="Q31" s="591"/>
      <c r="R31" s="591"/>
      <c r="S31" s="591"/>
      <c r="T31" s="591"/>
      <c r="U31" s="591"/>
      <c r="V31" s="591"/>
      <c r="W31" s="591"/>
      <c r="X31" s="591"/>
      <c r="Y31" s="591"/>
      <c r="Z31" s="591"/>
      <c r="AA31" s="591"/>
      <c r="AB31" s="591"/>
      <c r="AC31" s="592"/>
      <c r="AD31" s="592"/>
      <c r="AE31" s="592"/>
      <c r="AF31" s="592"/>
      <c r="AG31" s="592"/>
      <c r="AH31" s="592"/>
      <c r="AI31" s="592"/>
      <c r="AJ31" s="592"/>
      <c r="AK31" s="592"/>
      <c r="AL31" s="592"/>
      <c r="AM31" s="592"/>
      <c r="AN31" s="592"/>
      <c r="AO31" s="592"/>
      <c r="AP31" s="592"/>
      <c r="AQ31" s="592"/>
      <c r="AR31" s="592"/>
    </row>
    <row r="32" spans="1:44" ht="20.25" x14ac:dyDescent="0.2">
      <c r="A32" s="591"/>
      <c r="B32" s="591"/>
      <c r="C32" s="591"/>
      <c r="D32" s="587"/>
      <c r="E32" s="588"/>
      <c r="F32" s="588"/>
      <c r="G32" s="589"/>
      <c r="H32" s="605" t="s">
        <v>607</v>
      </c>
      <c r="I32" s="591"/>
      <c r="J32" s="591"/>
      <c r="K32" s="591"/>
      <c r="L32" s="591"/>
      <c r="M32" s="591"/>
      <c r="N32" s="591"/>
      <c r="O32" s="591"/>
      <c r="P32" s="591"/>
      <c r="Q32" s="591"/>
      <c r="R32" s="591"/>
      <c r="S32" s="591"/>
      <c r="T32" s="591"/>
      <c r="U32" s="591"/>
      <c r="V32" s="591"/>
      <c r="W32" s="591"/>
      <c r="X32" s="591"/>
      <c r="Y32" s="591"/>
      <c r="Z32" s="591"/>
      <c r="AA32" s="591"/>
      <c r="AB32" s="591"/>
      <c r="AC32" s="592"/>
      <c r="AD32" s="592"/>
      <c r="AE32" s="592"/>
      <c r="AF32" s="592"/>
      <c r="AG32" s="592"/>
      <c r="AH32" s="592"/>
      <c r="AI32" s="592"/>
      <c r="AJ32" s="592"/>
      <c r="AK32" s="592"/>
      <c r="AL32" s="592"/>
      <c r="AM32" s="592"/>
      <c r="AN32" s="592"/>
      <c r="AO32" s="592"/>
      <c r="AP32" s="592"/>
      <c r="AQ32" s="592"/>
      <c r="AR32" s="592"/>
    </row>
    <row r="33" spans="1:44" ht="18.75" x14ac:dyDescent="0.2">
      <c r="A33" s="591"/>
      <c r="B33" s="591"/>
      <c r="C33" s="591"/>
      <c r="D33" s="587"/>
      <c r="E33" s="588"/>
      <c r="F33" s="588"/>
      <c r="G33" s="589"/>
      <c r="H33" s="591"/>
      <c r="I33" s="591"/>
      <c r="J33" s="591"/>
      <c r="K33" s="591"/>
      <c r="L33" s="591"/>
      <c r="M33" s="591"/>
      <c r="N33" s="591"/>
      <c r="O33" s="591"/>
      <c r="P33" s="591"/>
      <c r="Q33" s="591"/>
      <c r="R33" s="591"/>
      <c r="S33" s="591"/>
      <c r="T33" s="591"/>
      <c r="U33" s="591"/>
      <c r="V33" s="591"/>
      <c r="W33" s="591"/>
      <c r="X33" s="591"/>
      <c r="Y33" s="591"/>
      <c r="Z33" s="591"/>
      <c r="AA33" s="591"/>
      <c r="AB33" s="591"/>
      <c r="AC33" s="592"/>
      <c r="AD33" s="592"/>
      <c r="AE33" s="592"/>
      <c r="AF33" s="592"/>
      <c r="AG33" s="592"/>
      <c r="AH33" s="592"/>
      <c r="AI33" s="592"/>
      <c r="AJ33" s="592"/>
      <c r="AK33" s="592"/>
      <c r="AL33" s="592"/>
      <c r="AM33" s="592"/>
      <c r="AN33" s="592"/>
      <c r="AO33" s="592"/>
      <c r="AP33" s="592"/>
      <c r="AQ33" s="592"/>
      <c r="AR33" s="592"/>
    </row>
    <row r="34" spans="1:44" ht="18.75" x14ac:dyDescent="0.3">
      <c r="A34" s="591"/>
      <c r="B34" s="591"/>
      <c r="C34" s="591"/>
      <c r="D34" s="587"/>
      <c r="E34" s="588"/>
      <c r="F34" s="588"/>
      <c r="G34" s="589"/>
      <c r="H34" s="1222" t="s">
        <v>382</v>
      </c>
      <c r="I34" s="1223"/>
      <c r="J34" s="1223"/>
      <c r="K34" s="1223"/>
      <c r="L34" s="1223"/>
      <c r="M34" s="1223"/>
      <c r="N34" s="1223"/>
      <c r="O34" s="1223"/>
      <c r="P34" s="1223"/>
      <c r="Q34" s="1223"/>
      <c r="R34" s="1223"/>
      <c r="S34" s="1223"/>
      <c r="T34" s="1223"/>
      <c r="U34" s="1223"/>
      <c r="V34" s="1223"/>
      <c r="W34" s="1223"/>
      <c r="X34" s="1223"/>
      <c r="Y34" s="1223"/>
      <c r="Z34" s="1223"/>
      <c r="AA34" s="1223"/>
      <c r="AB34" s="1223"/>
      <c r="AC34" s="1223"/>
      <c r="AD34" s="1223"/>
      <c r="AE34" s="1223"/>
      <c r="AF34" s="1223"/>
      <c r="AG34" s="1223"/>
      <c r="AH34" s="1223"/>
      <c r="AI34" s="1223"/>
      <c r="AJ34" s="1223"/>
      <c r="AK34" s="1223"/>
      <c r="AL34" s="1223"/>
      <c r="AM34" s="1223"/>
      <c r="AN34" s="1223"/>
      <c r="AO34" s="1223"/>
      <c r="AP34" s="1223"/>
      <c r="AQ34" s="1223"/>
      <c r="AR34" s="1224"/>
    </row>
    <row r="35" spans="1:44" ht="20.25" x14ac:dyDescent="0.2">
      <c r="A35" s="591"/>
      <c r="B35" s="591"/>
      <c r="C35" s="591"/>
      <c r="D35" s="591"/>
      <c r="E35" s="591"/>
      <c r="F35" s="588"/>
      <c r="G35" s="591"/>
      <c r="H35" s="591" t="s">
        <v>528</v>
      </c>
      <c r="I35" s="591"/>
      <c r="J35" s="591"/>
      <c r="K35" s="591"/>
      <c r="L35" s="591"/>
      <c r="M35" s="591"/>
      <c r="N35" s="591"/>
      <c r="O35" s="591"/>
      <c r="P35" s="598" t="s">
        <v>605</v>
      </c>
      <c r="Q35" s="591"/>
      <c r="R35" s="591"/>
      <c r="S35" s="591"/>
      <c r="T35" s="591"/>
      <c r="U35" s="591"/>
      <c r="V35" s="591"/>
      <c r="W35" s="591"/>
      <c r="X35" s="591"/>
      <c r="Y35" s="591"/>
      <c r="Z35" s="591"/>
      <c r="AA35" s="591"/>
      <c r="AB35" s="591"/>
      <c r="AC35" s="592"/>
      <c r="AD35" s="592"/>
      <c r="AE35" s="592"/>
      <c r="AF35" s="592"/>
      <c r="AG35" s="592"/>
      <c r="AH35" s="592"/>
      <c r="AI35" s="592"/>
      <c r="AJ35" s="592"/>
      <c r="AK35" s="592"/>
      <c r="AL35" s="592"/>
      <c r="AM35" s="592"/>
      <c r="AN35" s="592"/>
      <c r="AO35" s="592"/>
      <c r="AP35" s="592"/>
      <c r="AQ35" s="592"/>
      <c r="AR35" s="592"/>
    </row>
    <row r="36" spans="1:44" ht="18.75" x14ac:dyDescent="0.2">
      <c r="A36" s="591"/>
      <c r="B36" s="591"/>
      <c r="C36" s="591"/>
      <c r="D36" s="591"/>
      <c r="E36" s="591"/>
      <c r="F36" s="588"/>
      <c r="G36" s="591"/>
      <c r="H36" s="591"/>
      <c r="I36" s="591"/>
      <c r="J36" s="591"/>
      <c r="K36" s="591"/>
      <c r="L36" s="591"/>
      <c r="M36" s="591"/>
      <c r="N36" s="591"/>
      <c r="O36" s="591"/>
      <c r="P36" s="591"/>
      <c r="Q36" s="591"/>
      <c r="R36" s="591"/>
      <c r="S36" s="591"/>
      <c r="T36" s="591"/>
      <c r="U36" s="591"/>
      <c r="V36" s="591"/>
      <c r="W36" s="591"/>
      <c r="X36" s="591"/>
      <c r="Y36" s="591"/>
      <c r="Z36" s="591"/>
      <c r="AA36" s="591"/>
      <c r="AB36" s="591"/>
      <c r="AC36" s="592"/>
      <c r="AD36" s="592"/>
      <c r="AE36" s="592"/>
      <c r="AF36" s="592"/>
      <c r="AG36" s="592"/>
      <c r="AH36" s="592"/>
      <c r="AI36" s="592"/>
      <c r="AJ36" s="592"/>
      <c r="AK36" s="592"/>
      <c r="AL36" s="592"/>
      <c r="AM36" s="592"/>
      <c r="AN36" s="592"/>
      <c r="AO36" s="592"/>
      <c r="AP36" s="592"/>
      <c r="AQ36" s="592"/>
      <c r="AR36" s="592"/>
    </row>
    <row r="37" spans="1:44" ht="18.75" x14ac:dyDescent="0.2">
      <c r="A37" s="591"/>
      <c r="B37" s="591"/>
      <c r="C37" s="591"/>
      <c r="D37" s="591"/>
      <c r="E37" s="591"/>
      <c r="F37" s="588"/>
      <c r="G37" s="591"/>
      <c r="H37" s="591"/>
      <c r="I37" s="591"/>
      <c r="J37" s="591"/>
      <c r="K37" s="591"/>
      <c r="L37" s="591"/>
      <c r="M37" s="591"/>
      <c r="N37" s="591"/>
      <c r="O37" s="591"/>
      <c r="P37" s="591"/>
      <c r="Q37" s="591"/>
      <c r="R37" s="591"/>
      <c r="S37" s="591"/>
      <c r="T37" s="591"/>
      <c r="U37" s="591"/>
      <c r="V37" s="591"/>
      <c r="W37" s="591"/>
      <c r="X37" s="591"/>
      <c r="Y37" s="591"/>
      <c r="Z37" s="591"/>
      <c r="AA37" s="591"/>
      <c r="AB37" s="591"/>
      <c r="AC37" s="592"/>
      <c r="AD37" s="592"/>
      <c r="AE37" s="592"/>
      <c r="AF37" s="592"/>
      <c r="AG37" s="592"/>
      <c r="AH37" s="592"/>
      <c r="AI37" s="592"/>
      <c r="AJ37" s="592"/>
      <c r="AK37" s="592"/>
      <c r="AL37" s="592"/>
      <c r="AM37" s="592"/>
      <c r="AN37" s="592"/>
      <c r="AO37" s="592"/>
      <c r="AP37" s="592"/>
      <c r="AQ37" s="592"/>
      <c r="AR37" s="592"/>
    </row>
    <row r="38" spans="1:44" ht="18.75" x14ac:dyDescent="0.2">
      <c r="A38" s="591"/>
      <c r="B38" s="591"/>
      <c r="C38" s="591"/>
      <c r="D38" s="591"/>
      <c r="E38" s="591"/>
      <c r="F38" s="588"/>
      <c r="G38" s="591"/>
      <c r="H38" s="591"/>
      <c r="I38" s="591"/>
      <c r="J38" s="591"/>
      <c r="K38" s="591"/>
      <c r="L38" s="591"/>
      <c r="M38" s="591"/>
      <c r="N38" s="591"/>
      <c r="O38" s="591"/>
      <c r="P38" s="591"/>
      <c r="Q38" s="591"/>
      <c r="R38" s="591"/>
      <c r="S38" s="591"/>
      <c r="T38" s="591"/>
      <c r="U38" s="591"/>
      <c r="V38" s="591"/>
      <c r="W38" s="591"/>
      <c r="X38" s="591"/>
      <c r="Y38" s="591"/>
      <c r="Z38" s="591"/>
      <c r="AA38" s="591"/>
      <c r="AB38" s="591"/>
      <c r="AC38" s="592"/>
      <c r="AD38" s="592"/>
      <c r="AE38" s="592"/>
      <c r="AF38" s="592"/>
      <c r="AG38" s="592"/>
      <c r="AH38" s="592"/>
      <c r="AI38" s="592"/>
      <c r="AJ38" s="592"/>
      <c r="AK38" s="592"/>
      <c r="AL38" s="592"/>
      <c r="AM38" s="592"/>
      <c r="AN38" s="592"/>
      <c r="AO38" s="592"/>
      <c r="AP38" s="592"/>
      <c r="AQ38" s="592"/>
      <c r="AR38" s="592"/>
    </row>
    <row r="39" spans="1:44" ht="18.75" x14ac:dyDescent="0.2">
      <c r="A39" s="591"/>
      <c r="B39" s="591"/>
      <c r="C39" s="591"/>
      <c r="D39" s="591"/>
      <c r="E39" s="591"/>
      <c r="F39" s="588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1"/>
      <c r="X39" s="591"/>
      <c r="Y39" s="591"/>
      <c r="Z39" s="591"/>
      <c r="AA39" s="591"/>
      <c r="AB39" s="591"/>
      <c r="AC39" s="592"/>
      <c r="AD39" s="592"/>
      <c r="AE39" s="592"/>
      <c r="AF39" s="592"/>
      <c r="AG39" s="592"/>
      <c r="AH39" s="592"/>
      <c r="AI39" s="592"/>
      <c r="AJ39" s="592"/>
      <c r="AK39" s="592"/>
      <c r="AL39" s="592"/>
      <c r="AM39" s="592"/>
      <c r="AN39" s="592"/>
      <c r="AO39" s="592"/>
      <c r="AP39" s="592"/>
      <c r="AQ39" s="592"/>
      <c r="AR39" s="592"/>
    </row>
    <row r="40" spans="1:44" ht="14.25" x14ac:dyDescent="0.2">
      <c r="A40" s="141"/>
      <c r="B40" s="141"/>
      <c r="C40" s="141"/>
      <c r="D40" s="141"/>
      <c r="E40" s="141"/>
      <c r="F40" s="28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</row>
    <row r="41" spans="1:44" ht="14.25" x14ac:dyDescent="0.2">
      <c r="A41" s="141"/>
      <c r="B41" s="141"/>
      <c r="C41" s="141"/>
      <c r="D41" s="141"/>
      <c r="E41" s="141"/>
      <c r="F41" s="28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</row>
    <row r="42" spans="1:44" ht="14.25" x14ac:dyDescent="0.2">
      <c r="A42" s="141"/>
      <c r="B42" s="141"/>
      <c r="C42" s="141"/>
      <c r="D42" s="141"/>
      <c r="E42" s="141"/>
      <c r="F42" s="28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</row>
    <row r="43" spans="1:44" ht="14.25" x14ac:dyDescent="0.2">
      <c r="A43" s="141"/>
      <c r="B43" s="141"/>
      <c r="C43" s="141"/>
      <c r="D43" s="141"/>
      <c r="E43" s="141"/>
      <c r="F43" s="28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</row>
    <row r="44" spans="1:44" ht="14.25" x14ac:dyDescent="0.2">
      <c r="A44" s="141"/>
      <c r="B44" s="141"/>
      <c r="C44" s="141"/>
      <c r="D44" s="141"/>
      <c r="E44" s="141"/>
      <c r="F44" s="28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</row>
    <row r="45" spans="1:44" ht="14.25" x14ac:dyDescent="0.2">
      <c r="A45" s="141"/>
      <c r="B45" s="141"/>
      <c r="C45" s="141"/>
      <c r="D45" s="141"/>
      <c r="E45" s="141"/>
      <c r="F45" s="28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</row>
    <row r="46" spans="1:44" ht="14.25" x14ac:dyDescent="0.2">
      <c r="A46" s="141"/>
      <c r="B46" s="141"/>
      <c r="C46" s="141"/>
      <c r="D46" s="141"/>
      <c r="E46" s="141"/>
      <c r="F46" s="28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</row>
    <row r="47" spans="1:44" ht="14.25" x14ac:dyDescent="0.2">
      <c r="A47" s="141"/>
      <c r="B47" s="141"/>
      <c r="C47" s="141"/>
      <c r="D47" s="141"/>
      <c r="E47" s="141"/>
      <c r="F47" s="28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</row>
    <row r="48" spans="1:44" ht="14.25" x14ac:dyDescent="0.2">
      <c r="A48" s="141"/>
      <c r="B48" s="141"/>
      <c r="C48" s="141"/>
      <c r="D48" s="141"/>
      <c r="E48" s="141"/>
      <c r="F48" s="28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</row>
    <row r="49" spans="1:44" ht="14.25" x14ac:dyDescent="0.2">
      <c r="A49" s="141"/>
      <c r="B49" s="141"/>
      <c r="C49" s="141"/>
      <c r="D49" s="141"/>
      <c r="E49" s="141"/>
      <c r="F49" s="28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</row>
    <row r="50" spans="1:44" ht="14.25" x14ac:dyDescent="0.2">
      <c r="A50" s="141"/>
      <c r="B50" s="141"/>
      <c r="C50" s="141"/>
      <c r="D50" s="141"/>
      <c r="E50" s="141"/>
      <c r="F50" s="28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</row>
    <row r="51" spans="1:44" ht="14.25" x14ac:dyDescent="0.2">
      <c r="A51" s="141"/>
      <c r="B51" s="141"/>
      <c r="C51" s="141"/>
      <c r="D51" s="141"/>
      <c r="E51" s="141"/>
      <c r="F51" s="28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</row>
    <row r="52" spans="1:44" ht="14.25" x14ac:dyDescent="0.2">
      <c r="A52" s="141"/>
      <c r="B52" s="141"/>
      <c r="C52" s="141"/>
      <c r="D52" s="141"/>
      <c r="E52" s="141"/>
      <c r="F52" s="28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</row>
    <row r="53" spans="1:44" ht="14.25" x14ac:dyDescent="0.2">
      <c r="A53" s="141"/>
      <c r="B53" s="141"/>
      <c r="C53" s="141"/>
      <c r="D53" s="141"/>
      <c r="E53" s="141"/>
      <c r="F53" s="28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</row>
    <row r="54" spans="1:44" ht="14.25" x14ac:dyDescent="0.2">
      <c r="A54" s="141"/>
      <c r="B54" s="141"/>
      <c r="C54" s="141"/>
      <c r="D54" s="141"/>
      <c r="E54" s="141"/>
      <c r="F54" s="28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</row>
    <row r="55" spans="1:44" ht="14.25" x14ac:dyDescent="0.2">
      <c r="A55" s="141"/>
      <c r="B55" s="141"/>
      <c r="C55" s="141"/>
      <c r="D55" s="141"/>
      <c r="E55" s="141"/>
      <c r="F55" s="28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</row>
    <row r="56" spans="1:44" ht="14.25" x14ac:dyDescent="0.2">
      <c r="A56" s="141"/>
      <c r="B56" s="141"/>
      <c r="C56" s="141"/>
      <c r="D56" s="141"/>
      <c r="E56" s="141"/>
      <c r="F56" s="28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</row>
    <row r="57" spans="1:44" ht="14.25" x14ac:dyDescent="0.2">
      <c r="A57" s="141"/>
      <c r="B57" s="141"/>
      <c r="C57" s="141"/>
      <c r="D57" s="141"/>
      <c r="E57" s="141"/>
      <c r="F57" s="28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</row>
    <row r="58" spans="1:44" ht="14.25" x14ac:dyDescent="0.2">
      <c r="A58" s="141"/>
      <c r="B58" s="141"/>
      <c r="C58" s="141"/>
      <c r="D58" s="141"/>
      <c r="E58" s="141"/>
      <c r="F58" s="28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</row>
    <row r="59" spans="1:44" ht="14.25" x14ac:dyDescent="0.2">
      <c r="A59" s="141"/>
      <c r="B59" s="141"/>
      <c r="C59" s="141"/>
      <c r="D59" s="141"/>
      <c r="E59" s="141"/>
      <c r="F59" s="28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</row>
    <row r="60" spans="1:44" ht="14.25" x14ac:dyDescent="0.2">
      <c r="A60" s="141"/>
      <c r="B60" s="141"/>
      <c r="C60" s="141"/>
      <c r="D60" s="141"/>
      <c r="E60" s="141"/>
      <c r="F60" s="28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</row>
    <row r="61" spans="1:44" ht="14.25" x14ac:dyDescent="0.2">
      <c r="A61" s="141"/>
      <c r="B61" s="141"/>
      <c r="C61" s="141"/>
      <c r="D61" s="141"/>
      <c r="E61" s="141"/>
      <c r="F61" s="28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</row>
    <row r="62" spans="1:44" ht="14.25" x14ac:dyDescent="0.2">
      <c r="A62" s="141"/>
      <c r="B62" s="141"/>
      <c r="C62" s="141"/>
      <c r="D62" s="141"/>
      <c r="E62" s="141"/>
      <c r="F62" s="28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</row>
    <row r="63" spans="1:44" ht="14.25" x14ac:dyDescent="0.2">
      <c r="A63" s="141"/>
      <c r="B63" s="141"/>
      <c r="C63" s="141"/>
      <c r="D63" s="141"/>
      <c r="E63" s="141"/>
      <c r="F63" s="28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</row>
    <row r="64" spans="1:44" ht="14.25" x14ac:dyDescent="0.2">
      <c r="A64" s="141"/>
      <c r="B64" s="141"/>
      <c r="C64" s="141"/>
      <c r="D64" s="141"/>
      <c r="E64" s="141"/>
      <c r="F64" s="28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</row>
    <row r="65" spans="1:44" ht="14.25" x14ac:dyDescent="0.2">
      <c r="A65" s="141"/>
      <c r="B65" s="141"/>
      <c r="C65" s="141"/>
      <c r="D65" s="141"/>
      <c r="E65" s="141"/>
      <c r="F65" s="28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</row>
    <row r="66" spans="1:44" ht="14.25" x14ac:dyDescent="0.2">
      <c r="A66" s="141"/>
      <c r="B66" s="141"/>
      <c r="C66" s="141"/>
      <c r="D66" s="141"/>
      <c r="E66" s="141"/>
      <c r="F66" s="28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</row>
    <row r="67" spans="1:44" ht="14.25" x14ac:dyDescent="0.2">
      <c r="A67" s="141"/>
      <c r="B67" s="141"/>
      <c r="C67" s="141"/>
      <c r="D67" s="141"/>
      <c r="E67" s="141"/>
      <c r="F67" s="28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</row>
    <row r="68" spans="1:44" ht="14.25" x14ac:dyDescent="0.2">
      <c r="A68" s="141"/>
      <c r="B68" s="141"/>
      <c r="C68" s="141"/>
      <c r="D68" s="141"/>
      <c r="E68" s="141"/>
      <c r="F68" s="28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</row>
    <row r="69" spans="1:44" ht="14.25" x14ac:dyDescent="0.2">
      <c r="A69" s="141"/>
      <c r="B69" s="141"/>
      <c r="C69" s="141"/>
      <c r="D69" s="141"/>
      <c r="E69" s="141"/>
      <c r="F69" s="28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</row>
    <row r="70" spans="1:44" ht="14.25" x14ac:dyDescent="0.2">
      <c r="A70" s="141"/>
      <c r="B70" s="141"/>
      <c r="C70" s="141"/>
      <c r="D70" s="141"/>
      <c r="E70" s="141"/>
      <c r="F70" s="28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</row>
    <row r="71" spans="1:44" ht="14.25" x14ac:dyDescent="0.2">
      <c r="A71" s="141"/>
      <c r="B71" s="141"/>
      <c r="C71" s="141"/>
      <c r="D71" s="141"/>
      <c r="E71" s="141"/>
      <c r="F71" s="28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</row>
    <row r="72" spans="1:44" ht="14.25" x14ac:dyDescent="0.2">
      <c r="A72" s="141"/>
      <c r="B72" s="141"/>
      <c r="C72" s="141"/>
      <c r="D72" s="141"/>
      <c r="E72" s="141"/>
      <c r="F72" s="28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</row>
    <row r="73" spans="1:44" ht="14.25" x14ac:dyDescent="0.2">
      <c r="A73" s="141"/>
      <c r="B73" s="141"/>
      <c r="C73" s="141"/>
      <c r="D73" s="141"/>
      <c r="E73" s="141"/>
      <c r="F73" s="28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</row>
    <row r="74" spans="1:44" ht="14.25" x14ac:dyDescent="0.2">
      <c r="A74" s="141"/>
      <c r="B74" s="141"/>
      <c r="C74" s="141"/>
      <c r="D74" s="141"/>
      <c r="E74" s="141"/>
      <c r="F74" s="28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</row>
    <row r="75" spans="1:44" ht="14.25" x14ac:dyDescent="0.2">
      <c r="A75" s="141"/>
      <c r="B75" s="141"/>
      <c r="C75" s="141"/>
      <c r="D75" s="141"/>
      <c r="E75" s="141"/>
      <c r="F75" s="28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</row>
    <row r="76" spans="1:44" ht="14.25" x14ac:dyDescent="0.2">
      <c r="A76" s="141"/>
      <c r="B76" s="141"/>
      <c r="C76" s="141"/>
      <c r="D76" s="141"/>
      <c r="E76" s="141"/>
      <c r="F76" s="28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</row>
    <row r="77" spans="1:44" ht="14.25" x14ac:dyDescent="0.2">
      <c r="A77" s="141"/>
      <c r="B77" s="141"/>
      <c r="C77" s="141"/>
      <c r="D77" s="141"/>
      <c r="E77" s="141"/>
      <c r="F77" s="28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</row>
    <row r="78" spans="1:44" ht="14.25" x14ac:dyDescent="0.2">
      <c r="A78" s="141"/>
      <c r="B78" s="141"/>
      <c r="C78" s="141"/>
      <c r="D78" s="141"/>
      <c r="E78" s="141"/>
      <c r="F78" s="28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</row>
    <row r="79" spans="1:44" ht="14.25" x14ac:dyDescent="0.2">
      <c r="A79" s="141"/>
      <c r="B79" s="141"/>
      <c r="C79" s="141"/>
      <c r="D79" s="141"/>
      <c r="E79" s="141"/>
      <c r="F79" s="28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</row>
    <row r="80" spans="1:44" ht="14.25" x14ac:dyDescent="0.2">
      <c r="A80" s="141"/>
      <c r="B80" s="141"/>
      <c r="C80" s="141"/>
      <c r="D80" s="141"/>
      <c r="E80" s="141"/>
      <c r="F80" s="28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</row>
    <row r="81" spans="1:44" ht="14.25" x14ac:dyDescent="0.2">
      <c r="A81" s="141"/>
      <c r="B81" s="141"/>
      <c r="C81" s="141"/>
      <c r="D81" s="141"/>
      <c r="E81" s="141"/>
      <c r="F81" s="28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</row>
    <row r="82" spans="1:44" ht="14.25" x14ac:dyDescent="0.2">
      <c r="A82" s="141"/>
      <c r="B82" s="141"/>
      <c r="C82" s="141"/>
      <c r="D82" s="141"/>
      <c r="E82" s="141"/>
      <c r="F82" s="28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</row>
    <row r="83" spans="1:44" ht="14.25" x14ac:dyDescent="0.2">
      <c r="A83" s="141"/>
      <c r="B83" s="141"/>
      <c r="C83" s="141"/>
      <c r="D83" s="141"/>
      <c r="E83" s="141"/>
      <c r="F83" s="28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</row>
    <row r="84" spans="1:44" ht="14.25" x14ac:dyDescent="0.2">
      <c r="A84" s="141"/>
      <c r="B84" s="141"/>
      <c r="C84" s="141"/>
      <c r="D84" s="141"/>
      <c r="E84" s="141"/>
      <c r="F84" s="28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</row>
    <row r="85" spans="1:44" ht="14.25" x14ac:dyDescent="0.2">
      <c r="A85" s="141"/>
      <c r="B85" s="141"/>
      <c r="C85" s="141"/>
      <c r="D85" s="141"/>
      <c r="E85" s="141"/>
      <c r="F85" s="28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</row>
    <row r="86" spans="1:44" ht="14.25" x14ac:dyDescent="0.2">
      <c r="A86" s="141"/>
      <c r="B86" s="141"/>
      <c r="C86" s="141"/>
      <c r="D86" s="141"/>
      <c r="E86" s="141"/>
      <c r="F86" s="28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</row>
    <row r="87" spans="1:44" ht="14.25" x14ac:dyDescent="0.2">
      <c r="A87" s="141"/>
      <c r="B87" s="141"/>
      <c r="C87" s="141"/>
      <c r="D87" s="141"/>
      <c r="E87" s="141"/>
      <c r="F87" s="28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</row>
    <row r="88" spans="1:44" ht="14.25" x14ac:dyDescent="0.2">
      <c r="A88" s="141"/>
      <c r="B88" s="141"/>
      <c r="C88" s="141"/>
      <c r="D88" s="141"/>
      <c r="E88" s="141"/>
      <c r="F88" s="28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</row>
    <row r="89" spans="1:44" ht="14.25" x14ac:dyDescent="0.2">
      <c r="A89" s="141"/>
      <c r="B89" s="141"/>
      <c r="C89" s="141"/>
      <c r="D89" s="141"/>
      <c r="E89" s="141"/>
      <c r="F89" s="28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</row>
    <row r="90" spans="1:44" ht="14.25" x14ac:dyDescent="0.2">
      <c r="A90" s="141"/>
      <c r="B90" s="141"/>
      <c r="C90" s="141"/>
      <c r="D90" s="141"/>
      <c r="E90" s="141"/>
      <c r="F90" s="28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</row>
    <row r="91" spans="1:44" ht="14.25" x14ac:dyDescent="0.2">
      <c r="A91" s="141"/>
      <c r="B91" s="141"/>
      <c r="C91" s="141"/>
      <c r="D91" s="141"/>
      <c r="E91" s="141"/>
      <c r="F91" s="28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</row>
    <row r="92" spans="1:44" ht="14.25" x14ac:dyDescent="0.2">
      <c r="A92" s="141"/>
      <c r="B92" s="141"/>
      <c r="C92" s="141"/>
      <c r="D92" s="141"/>
      <c r="E92" s="141"/>
      <c r="F92" s="28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</row>
    <row r="93" spans="1:44" ht="14.25" x14ac:dyDescent="0.2">
      <c r="A93" s="141"/>
      <c r="B93" s="141"/>
      <c r="C93" s="141"/>
      <c r="D93" s="141"/>
      <c r="E93" s="141"/>
      <c r="F93" s="28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</row>
    <row r="94" spans="1:44" ht="14.25" x14ac:dyDescent="0.2">
      <c r="A94" s="141"/>
      <c r="B94" s="141"/>
      <c r="C94" s="141"/>
      <c r="D94" s="141"/>
      <c r="E94" s="141"/>
      <c r="F94" s="28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</row>
    <row r="95" spans="1:44" ht="14.25" x14ac:dyDescent="0.2">
      <c r="A95" s="141"/>
      <c r="B95" s="141"/>
      <c r="C95" s="141"/>
      <c r="D95" s="141"/>
      <c r="E95" s="141"/>
      <c r="F95" s="28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</row>
    <row r="96" spans="1:44" ht="14.25" x14ac:dyDescent="0.2">
      <c r="A96" s="141"/>
      <c r="B96" s="141"/>
      <c r="C96" s="141"/>
      <c r="D96" s="141"/>
      <c r="E96" s="141"/>
      <c r="F96" s="28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</row>
    <row r="97" spans="1:44" ht="14.25" x14ac:dyDescent="0.2">
      <c r="A97" s="141"/>
      <c r="B97" s="141"/>
      <c r="C97" s="141"/>
      <c r="D97" s="141"/>
      <c r="E97" s="141"/>
      <c r="F97" s="28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</row>
    <row r="98" spans="1:44" ht="14.25" x14ac:dyDescent="0.2">
      <c r="A98" s="141"/>
      <c r="B98" s="141"/>
      <c r="C98" s="141"/>
      <c r="D98" s="141"/>
      <c r="E98" s="141"/>
      <c r="F98" s="28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</row>
    <row r="99" spans="1:44" ht="14.25" x14ac:dyDescent="0.2">
      <c r="A99" s="141"/>
      <c r="B99" s="141"/>
      <c r="C99" s="141"/>
      <c r="D99" s="141"/>
      <c r="E99" s="141"/>
      <c r="F99" s="28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</row>
    <row r="100" spans="1:44" ht="14.25" x14ac:dyDescent="0.2">
      <c r="A100" s="141"/>
      <c r="B100" s="141"/>
      <c r="C100" s="141"/>
      <c r="D100" s="141"/>
      <c r="E100" s="141"/>
      <c r="F100" s="28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</row>
    <row r="101" spans="1:44" ht="14.25" x14ac:dyDescent="0.2">
      <c r="A101" s="141"/>
      <c r="B101" s="141"/>
      <c r="C101" s="141"/>
      <c r="D101" s="141"/>
      <c r="E101" s="141"/>
      <c r="F101" s="28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</row>
    <row r="102" spans="1:44" ht="14.25" x14ac:dyDescent="0.2">
      <c r="A102" s="141"/>
      <c r="B102" s="141"/>
      <c r="C102" s="141"/>
      <c r="D102" s="141"/>
      <c r="E102" s="141"/>
      <c r="F102" s="28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</row>
    <row r="103" spans="1:44" ht="14.25" x14ac:dyDescent="0.2">
      <c r="A103" s="141"/>
      <c r="B103" s="141"/>
      <c r="C103" s="141"/>
      <c r="D103" s="141"/>
      <c r="E103" s="141"/>
      <c r="F103" s="28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</row>
    <row r="104" spans="1:44" ht="14.25" x14ac:dyDescent="0.2">
      <c r="A104" s="141"/>
      <c r="B104" s="141"/>
      <c r="C104" s="141"/>
      <c r="D104" s="141"/>
      <c r="E104" s="141"/>
      <c r="F104" s="28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</row>
    <row r="105" spans="1:44" ht="14.25" x14ac:dyDescent="0.2">
      <c r="A105" s="141"/>
      <c r="B105" s="141"/>
      <c r="C105" s="141"/>
      <c r="D105" s="141"/>
      <c r="E105" s="141"/>
      <c r="F105" s="28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</row>
    <row r="106" spans="1:44" ht="14.25" x14ac:dyDescent="0.2">
      <c r="A106" s="141"/>
      <c r="B106" s="141"/>
      <c r="C106" s="141"/>
      <c r="D106" s="141"/>
      <c r="E106" s="141"/>
      <c r="F106" s="28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</row>
    <row r="107" spans="1:44" ht="14.25" x14ac:dyDescent="0.2">
      <c r="A107" s="141"/>
      <c r="B107" s="141"/>
      <c r="C107" s="141"/>
      <c r="D107" s="141"/>
      <c r="E107" s="141"/>
      <c r="F107" s="28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</row>
    <row r="108" spans="1:44" ht="14.25" x14ac:dyDescent="0.2">
      <c r="A108" s="141"/>
      <c r="B108" s="141"/>
      <c r="C108" s="141"/>
      <c r="D108" s="141"/>
      <c r="E108" s="141"/>
      <c r="F108" s="28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</row>
    <row r="109" spans="1:44" ht="14.25" x14ac:dyDescent="0.2">
      <c r="A109" s="141"/>
      <c r="B109" s="141"/>
      <c r="C109" s="141"/>
      <c r="D109" s="141"/>
      <c r="E109" s="141"/>
      <c r="F109" s="28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</row>
    <row r="110" spans="1:44" ht="14.25" x14ac:dyDescent="0.2">
      <c r="A110" s="141"/>
      <c r="B110" s="141"/>
      <c r="C110" s="141"/>
      <c r="D110" s="141"/>
      <c r="E110" s="141"/>
      <c r="F110" s="28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</row>
    <row r="111" spans="1:44" ht="14.25" x14ac:dyDescent="0.2">
      <c r="A111" s="141"/>
      <c r="B111" s="141"/>
      <c r="C111" s="141"/>
      <c r="D111" s="141"/>
      <c r="E111" s="141"/>
      <c r="F111" s="28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</row>
    <row r="112" spans="1:44" ht="14.25" x14ac:dyDescent="0.2">
      <c r="A112" s="141"/>
      <c r="B112" s="141"/>
      <c r="C112" s="141"/>
      <c r="D112" s="141"/>
      <c r="E112" s="141"/>
      <c r="F112" s="28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</row>
    <row r="113" spans="1:44" ht="14.25" x14ac:dyDescent="0.2">
      <c r="A113" s="141"/>
      <c r="B113" s="141"/>
      <c r="C113" s="141"/>
      <c r="D113" s="141"/>
      <c r="E113" s="141"/>
      <c r="F113" s="28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</row>
    <row r="114" spans="1:44" ht="14.25" x14ac:dyDescent="0.2">
      <c r="A114" s="141"/>
      <c r="B114" s="141"/>
      <c r="C114" s="141"/>
      <c r="D114" s="141"/>
      <c r="E114" s="141"/>
      <c r="F114" s="28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</row>
    <row r="115" spans="1:44" ht="14.25" x14ac:dyDescent="0.2">
      <c r="A115" s="141"/>
      <c r="B115" s="141"/>
      <c r="C115" s="141"/>
      <c r="D115" s="141"/>
      <c r="E115" s="141"/>
      <c r="F115" s="28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</row>
    <row r="116" spans="1:44" ht="14.25" x14ac:dyDescent="0.2">
      <c r="A116" s="141"/>
      <c r="B116" s="141"/>
      <c r="C116" s="141"/>
      <c r="D116" s="141"/>
      <c r="E116" s="141"/>
      <c r="F116" s="28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</row>
    <row r="117" spans="1:44" ht="14.25" x14ac:dyDescent="0.2">
      <c r="A117" s="141"/>
      <c r="B117" s="141"/>
      <c r="C117" s="141"/>
      <c r="D117" s="141"/>
      <c r="E117" s="141"/>
      <c r="F117" s="28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</row>
    <row r="118" spans="1:44" ht="14.25" x14ac:dyDescent="0.2">
      <c r="A118" s="141"/>
      <c r="B118" s="141"/>
      <c r="C118" s="141"/>
      <c r="D118" s="141"/>
      <c r="E118" s="141"/>
      <c r="F118" s="28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</row>
    <row r="119" spans="1:44" ht="14.25" x14ac:dyDescent="0.2">
      <c r="A119" s="141"/>
      <c r="B119" s="141"/>
      <c r="C119" s="141"/>
      <c r="D119" s="141"/>
      <c r="E119" s="141"/>
      <c r="F119" s="28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</row>
    <row r="120" spans="1:44" ht="14.25" x14ac:dyDescent="0.2">
      <c r="A120" s="141"/>
      <c r="B120" s="141"/>
      <c r="C120" s="141"/>
      <c r="D120" s="141"/>
      <c r="E120" s="141"/>
      <c r="F120" s="28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</row>
    <row r="121" spans="1:44" ht="14.25" x14ac:dyDescent="0.2">
      <c r="A121" s="141"/>
      <c r="B121" s="141"/>
      <c r="C121" s="141"/>
      <c r="D121" s="141"/>
      <c r="E121" s="141"/>
      <c r="F121" s="28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</row>
    <row r="122" spans="1:44" ht="14.25" x14ac:dyDescent="0.2">
      <c r="A122" s="141"/>
      <c r="B122" s="141"/>
      <c r="C122" s="141"/>
      <c r="D122" s="141"/>
      <c r="E122" s="141"/>
      <c r="F122" s="28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</row>
    <row r="123" spans="1:44" ht="14.25" x14ac:dyDescent="0.2">
      <c r="A123" s="141"/>
      <c r="B123" s="141"/>
      <c r="C123" s="141"/>
      <c r="D123" s="141"/>
      <c r="E123" s="141"/>
      <c r="F123" s="28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</row>
    <row r="124" spans="1:44" ht="14.25" x14ac:dyDescent="0.2">
      <c r="A124" s="141"/>
      <c r="B124" s="141"/>
      <c r="C124" s="141"/>
      <c r="D124" s="141"/>
      <c r="E124" s="141"/>
      <c r="F124" s="28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</row>
    <row r="125" spans="1:44" ht="14.25" x14ac:dyDescent="0.2">
      <c r="A125" s="141"/>
      <c r="B125" s="141"/>
      <c r="C125" s="141"/>
      <c r="D125" s="141"/>
      <c r="E125" s="141"/>
      <c r="F125" s="28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</row>
    <row r="126" spans="1:44" ht="14.25" x14ac:dyDescent="0.2">
      <c r="A126" s="141"/>
      <c r="B126" s="141"/>
      <c r="C126" s="141"/>
      <c r="D126" s="141"/>
      <c r="E126" s="141"/>
      <c r="F126" s="28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</row>
    <row r="127" spans="1:44" ht="14.25" x14ac:dyDescent="0.2">
      <c r="A127" s="141"/>
      <c r="B127" s="141"/>
      <c r="C127" s="141"/>
      <c r="D127" s="141"/>
      <c r="E127" s="141"/>
      <c r="F127" s="28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</row>
    <row r="128" spans="1:44" ht="14.25" x14ac:dyDescent="0.2">
      <c r="A128" s="141"/>
      <c r="B128" s="141"/>
      <c r="C128" s="141"/>
      <c r="D128" s="141"/>
      <c r="E128" s="141"/>
      <c r="F128" s="28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</row>
    <row r="129" spans="1:44" ht="14.25" x14ac:dyDescent="0.2">
      <c r="A129" s="141"/>
      <c r="B129" s="141"/>
      <c r="C129" s="141"/>
      <c r="D129" s="141"/>
      <c r="E129" s="141"/>
      <c r="F129" s="28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</row>
    <row r="130" spans="1:44" ht="14.25" x14ac:dyDescent="0.2">
      <c r="A130" s="141"/>
      <c r="B130" s="141"/>
      <c r="C130" s="141"/>
      <c r="D130" s="141"/>
      <c r="E130" s="141"/>
      <c r="F130" s="28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</row>
    <row r="131" spans="1:44" ht="14.25" x14ac:dyDescent="0.2">
      <c r="A131" s="141"/>
      <c r="B131" s="141"/>
      <c r="C131" s="141"/>
      <c r="D131" s="141"/>
      <c r="E131" s="141"/>
      <c r="F131" s="28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</row>
    <row r="132" spans="1:44" ht="14.25" x14ac:dyDescent="0.2">
      <c r="A132" s="141"/>
      <c r="B132" s="141"/>
      <c r="C132" s="141"/>
      <c r="D132" s="141"/>
      <c r="E132" s="141"/>
      <c r="F132" s="28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</row>
    <row r="133" spans="1:44" ht="14.25" x14ac:dyDescent="0.2">
      <c r="A133" s="141"/>
      <c r="B133" s="141"/>
      <c r="C133" s="141"/>
      <c r="D133" s="141"/>
      <c r="E133" s="141"/>
      <c r="F133" s="28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</row>
    <row r="134" spans="1:44" ht="14.25" x14ac:dyDescent="0.2">
      <c r="A134" s="141"/>
      <c r="B134" s="141"/>
      <c r="C134" s="141"/>
      <c r="D134" s="141"/>
      <c r="E134" s="141"/>
      <c r="F134" s="28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</row>
    <row r="135" spans="1:44" ht="14.25" x14ac:dyDescent="0.2">
      <c r="A135" s="141"/>
      <c r="B135" s="141"/>
      <c r="C135" s="141"/>
      <c r="D135" s="141"/>
      <c r="E135" s="141"/>
      <c r="F135" s="28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</row>
    <row r="136" spans="1:44" ht="14.25" x14ac:dyDescent="0.2">
      <c r="A136" s="141"/>
      <c r="B136" s="141"/>
      <c r="C136" s="141"/>
      <c r="D136" s="141"/>
      <c r="E136" s="141"/>
      <c r="F136" s="28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</row>
    <row r="137" spans="1:44" ht="14.25" x14ac:dyDescent="0.2">
      <c r="A137" s="141"/>
      <c r="B137" s="141"/>
      <c r="C137" s="141"/>
      <c r="D137" s="141"/>
      <c r="E137" s="141"/>
      <c r="F137" s="28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</row>
    <row r="138" spans="1:44" ht="14.25" x14ac:dyDescent="0.2">
      <c r="A138" s="141"/>
      <c r="B138" s="141"/>
      <c r="C138" s="141"/>
      <c r="D138" s="141"/>
      <c r="E138" s="141"/>
      <c r="F138" s="28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</row>
    <row r="139" spans="1:44" ht="14.25" x14ac:dyDescent="0.2">
      <c r="A139" s="141"/>
      <c r="B139" s="141"/>
      <c r="C139" s="141"/>
      <c r="D139" s="141"/>
      <c r="E139" s="141"/>
      <c r="F139" s="28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</row>
    <row r="140" spans="1:44" ht="14.25" x14ac:dyDescent="0.2">
      <c r="A140" s="141"/>
      <c r="B140" s="141"/>
      <c r="C140" s="141"/>
      <c r="D140" s="141"/>
      <c r="E140" s="141"/>
      <c r="F140" s="28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</row>
    <row r="141" spans="1:44" ht="14.25" x14ac:dyDescent="0.2">
      <c r="A141" s="141"/>
      <c r="B141" s="141"/>
      <c r="C141" s="141"/>
      <c r="D141" s="141"/>
      <c r="E141" s="141"/>
      <c r="F141" s="28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</row>
    <row r="142" spans="1:44" ht="14.25" x14ac:dyDescent="0.2">
      <c r="A142" s="141"/>
      <c r="B142" s="141"/>
      <c r="C142" s="141"/>
      <c r="D142" s="141"/>
      <c r="E142" s="141"/>
      <c r="F142" s="28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</row>
    <row r="143" spans="1:44" ht="14.25" x14ac:dyDescent="0.2">
      <c r="A143" s="141"/>
      <c r="B143" s="141"/>
      <c r="C143" s="141"/>
      <c r="D143" s="141"/>
      <c r="E143" s="141"/>
      <c r="F143" s="28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</row>
    <row r="144" spans="1:44" ht="14.25" x14ac:dyDescent="0.2">
      <c r="A144" s="141"/>
      <c r="B144" s="141"/>
      <c r="C144" s="141"/>
      <c r="D144" s="141"/>
      <c r="E144" s="141"/>
      <c r="F144" s="28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</row>
    <row r="145" spans="1:44" ht="14.25" x14ac:dyDescent="0.2">
      <c r="A145" s="141"/>
      <c r="B145" s="141"/>
      <c r="C145" s="141"/>
      <c r="D145" s="141"/>
      <c r="E145" s="141"/>
      <c r="F145" s="28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</row>
    <row r="146" spans="1:44" ht="14.25" x14ac:dyDescent="0.2">
      <c r="A146" s="141"/>
      <c r="B146" s="141"/>
      <c r="C146" s="141"/>
      <c r="D146" s="141"/>
      <c r="E146" s="141"/>
      <c r="F146" s="28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</row>
    <row r="147" spans="1:44" ht="14.25" x14ac:dyDescent="0.2">
      <c r="A147" s="141"/>
      <c r="B147" s="141"/>
      <c r="C147" s="141"/>
      <c r="D147" s="141"/>
      <c r="E147" s="141"/>
      <c r="F147" s="28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</row>
    <row r="148" spans="1:44" ht="14.25" x14ac:dyDescent="0.2">
      <c r="A148" s="141"/>
      <c r="B148" s="141"/>
      <c r="C148" s="141"/>
      <c r="D148" s="141"/>
      <c r="E148" s="141"/>
      <c r="F148" s="28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</row>
    <row r="149" spans="1:44" ht="14.25" x14ac:dyDescent="0.2">
      <c r="A149" s="141"/>
      <c r="B149" s="141"/>
      <c r="C149" s="141"/>
      <c r="D149" s="141"/>
      <c r="E149" s="141"/>
      <c r="F149" s="28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</row>
    <row r="150" spans="1:44" ht="14.25" x14ac:dyDescent="0.2">
      <c r="A150" s="141"/>
      <c r="B150" s="141"/>
      <c r="C150" s="141"/>
      <c r="D150" s="141"/>
      <c r="E150" s="141"/>
      <c r="F150" s="28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</row>
    <row r="151" spans="1:44" ht="14.25" x14ac:dyDescent="0.2">
      <c r="A151" s="141"/>
      <c r="B151" s="141"/>
      <c r="C151" s="141"/>
      <c r="D151" s="141"/>
      <c r="E151" s="141"/>
      <c r="F151" s="28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</row>
    <row r="152" spans="1:44" ht="14.25" x14ac:dyDescent="0.2">
      <c r="A152" s="141"/>
      <c r="B152" s="141"/>
      <c r="C152" s="141"/>
      <c r="D152" s="141"/>
      <c r="E152" s="141"/>
      <c r="F152" s="28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</row>
    <row r="153" spans="1:44" ht="14.25" x14ac:dyDescent="0.2">
      <c r="A153" s="141"/>
      <c r="B153" s="141"/>
      <c r="C153" s="141"/>
      <c r="D153" s="141"/>
      <c r="E153" s="141"/>
      <c r="F153" s="28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</row>
    <row r="154" spans="1:44" ht="14.25" x14ac:dyDescent="0.2">
      <c r="A154" s="141"/>
      <c r="B154" s="141"/>
      <c r="C154" s="141"/>
      <c r="D154" s="141"/>
      <c r="E154" s="141"/>
      <c r="F154" s="28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</row>
    <row r="155" spans="1:44" ht="14.25" x14ac:dyDescent="0.2">
      <c r="A155" s="141"/>
      <c r="B155" s="141"/>
      <c r="C155" s="141"/>
      <c r="D155" s="141"/>
      <c r="E155" s="141"/>
      <c r="F155" s="28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</row>
    <row r="156" spans="1:44" ht="14.25" x14ac:dyDescent="0.2">
      <c r="A156" s="141"/>
      <c r="B156" s="141"/>
      <c r="C156" s="141"/>
      <c r="D156" s="141"/>
      <c r="E156" s="141"/>
      <c r="F156" s="28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</row>
    <row r="157" spans="1:44" ht="14.25" x14ac:dyDescent="0.2">
      <c r="A157" s="141"/>
      <c r="B157" s="141"/>
      <c r="C157" s="141"/>
      <c r="D157" s="141"/>
      <c r="E157" s="141"/>
      <c r="F157" s="28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</row>
    <row r="158" spans="1:44" ht="14.25" x14ac:dyDescent="0.2">
      <c r="A158" s="141"/>
      <c r="B158" s="141"/>
      <c r="C158" s="141"/>
      <c r="D158" s="141"/>
      <c r="E158" s="141"/>
      <c r="F158" s="28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</row>
    <row r="159" spans="1:44" ht="14.25" x14ac:dyDescent="0.2">
      <c r="A159" s="141"/>
      <c r="B159" s="141"/>
      <c r="C159" s="141"/>
      <c r="D159" s="141"/>
      <c r="E159" s="141"/>
      <c r="F159" s="28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</row>
    <row r="160" spans="1:44" ht="14.25" x14ac:dyDescent="0.2">
      <c r="A160" s="141"/>
      <c r="B160" s="141"/>
      <c r="C160" s="141"/>
      <c r="D160" s="141"/>
      <c r="E160" s="141"/>
      <c r="F160" s="28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</row>
    <row r="161" spans="1:44" ht="14.25" x14ac:dyDescent="0.2">
      <c r="A161" s="141"/>
      <c r="B161" s="141"/>
      <c r="C161" s="141"/>
      <c r="D161" s="141"/>
      <c r="E161" s="141"/>
      <c r="F161" s="28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</row>
    <row r="162" spans="1:44" ht="14.25" x14ac:dyDescent="0.2">
      <c r="A162" s="141"/>
      <c r="B162" s="141"/>
      <c r="C162" s="141"/>
      <c r="D162" s="141"/>
      <c r="E162" s="141"/>
      <c r="F162" s="28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</row>
    <row r="163" spans="1:44" ht="14.25" x14ac:dyDescent="0.2">
      <c r="A163" s="141"/>
      <c r="B163" s="141"/>
      <c r="C163" s="141"/>
      <c r="D163" s="141"/>
      <c r="E163" s="141"/>
      <c r="F163" s="28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</row>
    <row r="164" spans="1:44" ht="14.25" x14ac:dyDescent="0.2">
      <c r="A164" s="141"/>
      <c r="B164" s="141"/>
      <c r="C164" s="141"/>
      <c r="D164" s="141"/>
      <c r="E164" s="141"/>
      <c r="F164" s="28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</row>
    <row r="165" spans="1:44" ht="14.25" x14ac:dyDescent="0.2">
      <c r="A165" s="141"/>
      <c r="B165" s="141"/>
      <c r="C165" s="141"/>
      <c r="D165" s="141"/>
      <c r="E165" s="141"/>
      <c r="F165" s="28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</row>
    <row r="166" spans="1:44" ht="14.25" x14ac:dyDescent="0.2">
      <c r="A166" s="141"/>
      <c r="B166" s="141"/>
      <c r="C166" s="141"/>
      <c r="D166" s="141"/>
      <c r="E166" s="141"/>
      <c r="F166" s="28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</row>
    <row r="167" spans="1:44" ht="14.25" x14ac:dyDescent="0.2">
      <c r="A167" s="141"/>
      <c r="B167" s="141"/>
      <c r="C167" s="141"/>
      <c r="D167" s="141"/>
      <c r="E167" s="141"/>
      <c r="F167" s="28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</row>
    <row r="168" spans="1:44" ht="14.25" x14ac:dyDescent="0.2">
      <c r="A168" s="141"/>
      <c r="B168" s="141"/>
      <c r="C168" s="141"/>
      <c r="D168" s="141"/>
      <c r="E168" s="141"/>
      <c r="F168" s="28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</row>
    <row r="169" spans="1:44" ht="14.25" x14ac:dyDescent="0.2">
      <c r="A169" s="141"/>
      <c r="B169" s="141"/>
      <c r="C169" s="141"/>
      <c r="D169" s="141"/>
      <c r="E169" s="141"/>
      <c r="F169" s="28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</row>
    <row r="170" spans="1:44" ht="14.25" x14ac:dyDescent="0.2">
      <c r="A170" s="141"/>
      <c r="B170" s="141"/>
      <c r="C170" s="141"/>
      <c r="D170" s="141"/>
      <c r="E170" s="141"/>
      <c r="F170" s="28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</row>
    <row r="171" spans="1:44" ht="14.25" x14ac:dyDescent="0.2">
      <c r="A171" s="141"/>
      <c r="B171" s="141"/>
      <c r="C171" s="141"/>
      <c r="D171" s="141"/>
      <c r="E171" s="141"/>
      <c r="F171" s="28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</row>
    <row r="172" spans="1:44" ht="14.25" x14ac:dyDescent="0.2">
      <c r="A172" s="141"/>
      <c r="B172" s="141"/>
      <c r="C172" s="141"/>
      <c r="D172" s="141"/>
      <c r="E172" s="141"/>
      <c r="F172" s="28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</row>
    <row r="173" spans="1:44" ht="14.25" x14ac:dyDescent="0.2">
      <c r="A173" s="141"/>
      <c r="B173" s="141"/>
      <c r="C173" s="141"/>
      <c r="D173" s="141"/>
      <c r="E173" s="141"/>
      <c r="F173" s="28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</row>
    <row r="174" spans="1:44" ht="14.25" x14ac:dyDescent="0.2">
      <c r="A174" s="141"/>
      <c r="B174" s="141"/>
      <c r="C174" s="141"/>
      <c r="D174" s="141"/>
      <c r="E174" s="141"/>
      <c r="F174" s="28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</row>
    <row r="175" spans="1:44" ht="14.25" x14ac:dyDescent="0.2">
      <c r="A175" s="141"/>
      <c r="B175" s="141"/>
      <c r="C175" s="141"/>
      <c r="D175" s="141"/>
      <c r="E175" s="141"/>
      <c r="F175" s="28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</row>
    <row r="176" spans="1:44" ht="14.25" x14ac:dyDescent="0.2">
      <c r="A176" s="141"/>
      <c r="B176" s="141"/>
      <c r="C176" s="141"/>
      <c r="D176" s="141"/>
      <c r="E176" s="141"/>
      <c r="F176" s="28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</row>
    <row r="177" spans="1:44" ht="14.25" x14ac:dyDescent="0.2">
      <c r="A177" s="141"/>
      <c r="B177" s="141"/>
      <c r="C177" s="141"/>
      <c r="D177" s="141"/>
      <c r="E177" s="141"/>
      <c r="F177" s="28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</row>
    <row r="178" spans="1:44" ht="14.25" x14ac:dyDescent="0.2">
      <c r="A178" s="141"/>
      <c r="B178" s="141"/>
      <c r="C178" s="141"/>
      <c r="D178" s="141"/>
      <c r="E178" s="141"/>
      <c r="F178" s="28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</row>
    <row r="179" spans="1:44" ht="14.25" x14ac:dyDescent="0.2">
      <c r="A179" s="141"/>
      <c r="B179" s="141"/>
      <c r="C179" s="141"/>
      <c r="D179" s="141"/>
      <c r="E179" s="141"/>
      <c r="F179" s="28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</row>
    <row r="180" spans="1:44" ht="14.25" x14ac:dyDescent="0.2">
      <c r="A180" s="141"/>
      <c r="B180" s="141"/>
      <c r="C180" s="141"/>
      <c r="D180" s="141"/>
      <c r="E180" s="141"/>
      <c r="F180" s="28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</row>
    <row r="181" spans="1:44" ht="14.25" x14ac:dyDescent="0.2">
      <c r="A181" s="141"/>
      <c r="B181" s="141"/>
      <c r="C181" s="141"/>
      <c r="D181" s="141"/>
      <c r="E181" s="141"/>
      <c r="F181" s="28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</row>
    <row r="182" spans="1:44" ht="14.25" x14ac:dyDescent="0.2">
      <c r="A182" s="141"/>
      <c r="B182" s="141"/>
      <c r="C182" s="141"/>
      <c r="D182" s="141"/>
      <c r="E182" s="141"/>
      <c r="F182" s="28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</row>
    <row r="183" spans="1:44" ht="14.25" x14ac:dyDescent="0.2">
      <c r="A183" s="141"/>
      <c r="B183" s="141"/>
      <c r="C183" s="141"/>
      <c r="D183" s="141"/>
      <c r="E183" s="141"/>
      <c r="F183" s="28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</row>
    <row r="184" spans="1:44" ht="14.25" x14ac:dyDescent="0.2">
      <c r="A184" s="141"/>
      <c r="B184" s="141"/>
      <c r="C184" s="141"/>
      <c r="D184" s="141"/>
      <c r="E184" s="141"/>
      <c r="F184" s="28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</row>
    <row r="185" spans="1:44" ht="14.25" x14ac:dyDescent="0.2">
      <c r="A185" s="141"/>
      <c r="B185" s="141"/>
      <c r="C185" s="141"/>
      <c r="D185" s="141"/>
      <c r="E185" s="141"/>
      <c r="F185" s="28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</row>
    <row r="186" spans="1:44" ht="14.25" x14ac:dyDescent="0.2">
      <c r="A186" s="141"/>
      <c r="B186" s="141"/>
      <c r="C186" s="141"/>
      <c r="D186" s="141"/>
      <c r="E186" s="141"/>
      <c r="F186" s="28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</row>
    <row r="187" spans="1:44" ht="14.25" x14ac:dyDescent="0.2">
      <c r="A187" s="141"/>
      <c r="B187" s="141"/>
      <c r="C187" s="141"/>
      <c r="D187" s="141"/>
      <c r="E187" s="141"/>
      <c r="F187" s="28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</row>
    <row r="188" spans="1:44" ht="14.25" x14ac:dyDescent="0.2">
      <c r="A188" s="141"/>
      <c r="B188" s="141"/>
      <c r="C188" s="141"/>
      <c r="D188" s="141"/>
      <c r="E188" s="141"/>
      <c r="F188" s="28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</row>
    <row r="189" spans="1:44" ht="14.25" x14ac:dyDescent="0.2">
      <c r="A189" s="141"/>
      <c r="B189" s="141"/>
      <c r="C189" s="141"/>
      <c r="D189" s="141"/>
      <c r="E189" s="141"/>
      <c r="F189" s="28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</row>
    <row r="190" spans="1:44" ht="14.25" x14ac:dyDescent="0.2">
      <c r="A190" s="141"/>
      <c r="B190" s="141"/>
      <c r="C190" s="141"/>
      <c r="D190" s="141"/>
      <c r="E190" s="141"/>
      <c r="F190" s="28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</row>
    <row r="191" spans="1:44" ht="14.25" x14ac:dyDescent="0.2">
      <c r="A191" s="141"/>
      <c r="B191" s="141"/>
      <c r="C191" s="141"/>
      <c r="D191" s="141"/>
      <c r="E191" s="141"/>
      <c r="F191" s="28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</row>
    <row r="192" spans="1:44" ht="14.25" x14ac:dyDescent="0.2">
      <c r="A192" s="141"/>
      <c r="B192" s="141"/>
      <c r="C192" s="141"/>
      <c r="D192" s="141"/>
      <c r="E192" s="141"/>
      <c r="F192" s="28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</row>
    <row r="193" spans="1:44" ht="14.25" x14ac:dyDescent="0.2">
      <c r="A193" s="141"/>
      <c r="B193" s="141"/>
      <c r="C193" s="141"/>
      <c r="D193" s="141"/>
      <c r="E193" s="141"/>
      <c r="F193" s="28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</row>
    <row r="194" spans="1:44" ht="14.25" x14ac:dyDescent="0.2">
      <c r="A194" s="141"/>
      <c r="B194" s="141"/>
      <c r="C194" s="141"/>
      <c r="D194" s="141"/>
      <c r="E194" s="141"/>
      <c r="F194" s="28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</row>
    <row r="195" spans="1:44" ht="14.25" x14ac:dyDescent="0.2">
      <c r="A195" s="141"/>
      <c r="B195" s="141"/>
      <c r="C195" s="141"/>
      <c r="D195" s="141"/>
      <c r="E195" s="141"/>
      <c r="F195" s="28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</row>
    <row r="196" spans="1:44" ht="14.25" x14ac:dyDescent="0.2">
      <c r="A196" s="141"/>
      <c r="B196" s="141"/>
      <c r="C196" s="141"/>
      <c r="D196" s="141"/>
      <c r="E196" s="141"/>
      <c r="F196" s="28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</row>
    <row r="197" spans="1:44" ht="14.25" x14ac:dyDescent="0.2">
      <c r="A197" s="141"/>
      <c r="B197" s="141"/>
      <c r="C197" s="141"/>
      <c r="D197" s="141"/>
      <c r="E197" s="141"/>
      <c r="F197" s="28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</row>
    <row r="198" spans="1:44" ht="14.25" x14ac:dyDescent="0.2">
      <c r="A198" s="141"/>
      <c r="B198" s="141"/>
      <c r="C198" s="141"/>
      <c r="D198" s="141"/>
      <c r="E198" s="141"/>
      <c r="F198" s="28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</row>
    <row r="199" spans="1:44" ht="14.25" x14ac:dyDescent="0.2">
      <c r="A199" s="141"/>
      <c r="B199" s="141"/>
      <c r="C199" s="141"/>
      <c r="D199" s="141"/>
      <c r="E199" s="141"/>
      <c r="F199" s="28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</row>
    <row r="200" spans="1:44" ht="14.25" x14ac:dyDescent="0.2">
      <c r="A200" s="141"/>
      <c r="B200" s="141"/>
      <c r="C200" s="141"/>
      <c r="D200" s="141"/>
      <c r="E200" s="141"/>
      <c r="F200" s="28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</row>
    <row r="201" spans="1:44" ht="14.25" x14ac:dyDescent="0.2">
      <c r="A201" s="141"/>
      <c r="B201" s="141"/>
      <c r="C201" s="141"/>
      <c r="D201" s="141"/>
      <c r="E201" s="141"/>
      <c r="F201" s="28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</row>
    <row r="202" spans="1:44" ht="14.25" x14ac:dyDescent="0.2">
      <c r="A202" s="141"/>
      <c r="B202" s="141"/>
      <c r="C202" s="141"/>
      <c r="D202" s="141"/>
      <c r="E202" s="141"/>
      <c r="F202" s="28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</row>
    <row r="203" spans="1:44" ht="14.25" x14ac:dyDescent="0.2">
      <c r="A203" s="141"/>
      <c r="B203" s="141"/>
      <c r="C203" s="141"/>
      <c r="D203" s="141"/>
      <c r="E203" s="141"/>
      <c r="F203" s="28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</row>
    <row r="204" spans="1:44" ht="14.25" x14ac:dyDescent="0.2">
      <c r="A204" s="141"/>
      <c r="B204" s="141"/>
      <c r="C204" s="141"/>
      <c r="D204" s="141"/>
      <c r="E204" s="141"/>
      <c r="F204" s="28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</row>
    <row r="205" spans="1:44" ht="14.25" x14ac:dyDescent="0.2">
      <c r="A205" s="141"/>
      <c r="B205" s="141"/>
      <c r="C205" s="141"/>
      <c r="D205" s="141"/>
      <c r="E205" s="141"/>
      <c r="F205" s="28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</row>
    <row r="206" spans="1:44" ht="14.25" x14ac:dyDescent="0.2">
      <c r="A206" s="141"/>
      <c r="B206" s="141"/>
      <c r="C206" s="141"/>
      <c r="D206" s="141"/>
      <c r="E206" s="141"/>
      <c r="F206" s="28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</row>
    <row r="207" spans="1:44" ht="14.25" x14ac:dyDescent="0.2">
      <c r="A207" s="141"/>
      <c r="B207" s="141"/>
      <c r="C207" s="141"/>
      <c r="D207" s="141"/>
      <c r="E207" s="141"/>
      <c r="F207" s="28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</row>
    <row r="208" spans="1:44" ht="14.25" x14ac:dyDescent="0.2">
      <c r="A208" s="141"/>
      <c r="B208" s="141"/>
      <c r="C208" s="141"/>
      <c r="D208" s="141"/>
      <c r="E208" s="141"/>
      <c r="F208" s="28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</row>
    <row r="209" spans="1:44" ht="14.25" x14ac:dyDescent="0.2">
      <c r="A209" s="141"/>
      <c r="B209" s="141"/>
      <c r="C209" s="141"/>
      <c r="D209" s="141"/>
      <c r="E209" s="141"/>
      <c r="F209" s="28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</row>
    <row r="210" spans="1:44" ht="14.25" x14ac:dyDescent="0.2">
      <c r="A210" s="141"/>
      <c r="B210" s="141"/>
      <c r="C210" s="141"/>
      <c r="D210" s="141"/>
      <c r="E210" s="141"/>
      <c r="F210" s="28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</row>
    <row r="211" spans="1:44" ht="14.25" x14ac:dyDescent="0.2">
      <c r="A211" s="141"/>
      <c r="B211" s="141"/>
      <c r="C211" s="141"/>
      <c r="D211" s="141"/>
      <c r="E211" s="141"/>
      <c r="F211" s="28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</row>
    <row r="212" spans="1:44" ht="14.25" x14ac:dyDescent="0.2">
      <c r="A212" s="141"/>
      <c r="B212" s="141"/>
      <c r="C212" s="141"/>
      <c r="D212" s="141"/>
      <c r="E212" s="141"/>
      <c r="F212" s="28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</row>
    <row r="213" spans="1:44" ht="14.25" x14ac:dyDescent="0.2">
      <c r="A213" s="141"/>
      <c r="B213" s="141"/>
      <c r="C213" s="141"/>
      <c r="D213" s="141"/>
      <c r="E213" s="141"/>
      <c r="F213" s="28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</row>
    <row r="214" spans="1:44" ht="14.25" x14ac:dyDescent="0.2">
      <c r="A214" s="141"/>
      <c r="B214" s="141"/>
      <c r="C214" s="141"/>
      <c r="D214" s="141"/>
      <c r="E214" s="141"/>
      <c r="F214" s="28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</row>
    <row r="215" spans="1:44" ht="14.25" x14ac:dyDescent="0.2">
      <c r="A215" s="141"/>
      <c r="B215" s="141"/>
      <c r="C215" s="141"/>
      <c r="D215" s="141"/>
      <c r="E215" s="141"/>
      <c r="F215" s="28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</row>
    <row r="216" spans="1:44" ht="14.25" x14ac:dyDescent="0.2">
      <c r="A216" s="141"/>
      <c r="B216" s="141"/>
      <c r="C216" s="141"/>
      <c r="D216" s="141"/>
      <c r="E216" s="141"/>
      <c r="F216" s="28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</row>
    <row r="217" spans="1:44" ht="14.25" x14ac:dyDescent="0.2">
      <c r="A217" s="141"/>
      <c r="B217" s="141"/>
      <c r="C217" s="141"/>
      <c r="D217" s="141"/>
      <c r="E217" s="141"/>
      <c r="F217" s="28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</row>
    <row r="218" spans="1:44" ht="14.25" x14ac:dyDescent="0.2">
      <c r="A218" s="141"/>
      <c r="B218" s="141"/>
      <c r="C218" s="141"/>
      <c r="D218" s="141"/>
      <c r="E218" s="141"/>
      <c r="F218" s="28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</row>
    <row r="219" spans="1:44" ht="14.25" x14ac:dyDescent="0.2">
      <c r="A219" s="141"/>
      <c r="B219" s="141"/>
      <c r="C219" s="141"/>
      <c r="D219" s="141"/>
      <c r="E219" s="141"/>
      <c r="F219" s="28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</row>
    <row r="220" spans="1:44" ht="14.25" x14ac:dyDescent="0.2">
      <c r="A220" s="141"/>
      <c r="B220" s="141"/>
      <c r="C220" s="141"/>
      <c r="D220" s="141"/>
      <c r="E220" s="141"/>
      <c r="F220" s="28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</row>
    <row r="221" spans="1:44" ht="14.25" x14ac:dyDescent="0.2">
      <c r="A221" s="141"/>
      <c r="B221" s="141"/>
      <c r="C221" s="141"/>
      <c r="D221" s="141"/>
      <c r="E221" s="141"/>
      <c r="F221" s="28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</row>
    <row r="222" spans="1:44" ht="14.25" x14ac:dyDescent="0.2">
      <c r="A222" s="141"/>
      <c r="B222" s="141"/>
      <c r="C222" s="141"/>
      <c r="D222" s="141"/>
      <c r="E222" s="141"/>
      <c r="F222" s="28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</row>
    <row r="223" spans="1:44" ht="14.25" x14ac:dyDescent="0.2">
      <c r="A223" s="141"/>
      <c r="B223" s="141"/>
      <c r="C223" s="141"/>
      <c r="D223" s="141"/>
      <c r="E223" s="141"/>
      <c r="F223" s="28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</row>
    <row r="224" spans="1:44" ht="14.25" x14ac:dyDescent="0.2">
      <c r="A224" s="141"/>
      <c r="B224" s="141"/>
      <c r="C224" s="141"/>
      <c r="D224" s="141"/>
      <c r="E224" s="141"/>
      <c r="F224" s="28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</row>
    <row r="225" spans="1:44" ht="14.25" x14ac:dyDescent="0.2">
      <c r="A225" s="141"/>
      <c r="B225" s="141"/>
      <c r="C225" s="141"/>
      <c r="D225" s="141"/>
      <c r="E225" s="141"/>
      <c r="F225" s="28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</row>
    <row r="226" spans="1:44" ht="14.25" x14ac:dyDescent="0.2">
      <c r="A226" s="141"/>
      <c r="B226" s="141"/>
      <c r="C226" s="141"/>
      <c r="D226" s="141"/>
      <c r="E226" s="141"/>
      <c r="F226" s="28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</row>
    <row r="227" spans="1:44" ht="14.25" x14ac:dyDescent="0.2">
      <c r="A227" s="141"/>
      <c r="B227" s="141"/>
      <c r="C227" s="141"/>
      <c r="D227" s="141"/>
      <c r="E227" s="141"/>
      <c r="F227" s="28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</row>
    <row r="228" spans="1:44" ht="14.25" x14ac:dyDescent="0.2">
      <c r="A228" s="141"/>
      <c r="B228" s="141"/>
      <c r="C228" s="141"/>
      <c r="D228" s="141"/>
      <c r="E228" s="141"/>
      <c r="F228" s="28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</row>
    <row r="229" spans="1:44" ht="14.25" x14ac:dyDescent="0.2">
      <c r="A229" s="141"/>
      <c r="B229" s="141"/>
      <c r="C229" s="141"/>
      <c r="D229" s="141"/>
      <c r="E229" s="141"/>
      <c r="F229" s="28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</row>
    <row r="230" spans="1:44" ht="14.25" x14ac:dyDescent="0.2">
      <c r="A230" s="141"/>
      <c r="B230" s="141"/>
      <c r="C230" s="141"/>
      <c r="D230" s="141"/>
      <c r="E230" s="141"/>
      <c r="F230" s="28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</row>
    <row r="231" spans="1:44" ht="14.25" x14ac:dyDescent="0.2">
      <c r="A231" s="141"/>
      <c r="B231" s="141"/>
      <c r="C231" s="141"/>
      <c r="D231" s="141"/>
      <c r="E231" s="141"/>
      <c r="F231" s="28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</row>
    <row r="232" spans="1:44" ht="14.25" x14ac:dyDescent="0.2">
      <c r="A232" s="141"/>
      <c r="B232" s="141"/>
      <c r="C232" s="141"/>
      <c r="D232" s="141"/>
      <c r="E232" s="141"/>
      <c r="F232" s="28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</row>
    <row r="233" spans="1:44" ht="14.25" x14ac:dyDescent="0.2">
      <c r="A233" s="141"/>
      <c r="B233" s="141"/>
      <c r="C233" s="141"/>
      <c r="D233" s="141"/>
      <c r="E233" s="141"/>
      <c r="F233" s="28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</row>
    <row r="234" spans="1:44" ht="14.25" x14ac:dyDescent="0.2">
      <c r="A234" s="141"/>
      <c r="B234" s="141"/>
      <c r="C234" s="141"/>
      <c r="D234" s="141"/>
      <c r="E234" s="141"/>
      <c r="F234" s="28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</row>
    <row r="235" spans="1:44" ht="14.25" x14ac:dyDescent="0.2">
      <c r="A235" s="141"/>
      <c r="B235" s="141"/>
      <c r="C235" s="141"/>
      <c r="D235" s="141"/>
      <c r="E235" s="141"/>
      <c r="F235" s="28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</row>
    <row r="236" spans="1:44" ht="14.25" x14ac:dyDescent="0.2">
      <c r="A236" s="141"/>
      <c r="B236" s="141"/>
      <c r="C236" s="141"/>
      <c r="D236" s="141"/>
      <c r="E236" s="141"/>
      <c r="F236" s="28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</row>
    <row r="237" spans="1:44" ht="14.25" x14ac:dyDescent="0.2">
      <c r="A237" s="141"/>
      <c r="B237" s="141"/>
      <c r="C237" s="141"/>
      <c r="D237" s="141"/>
      <c r="E237" s="141"/>
      <c r="F237" s="28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</row>
    <row r="238" spans="1:44" ht="14.25" x14ac:dyDescent="0.2">
      <c r="A238" s="141"/>
      <c r="B238" s="141"/>
      <c r="C238" s="141"/>
      <c r="D238" s="141"/>
      <c r="E238" s="141"/>
      <c r="F238" s="28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</row>
    <row r="239" spans="1:44" ht="14.25" x14ac:dyDescent="0.2">
      <c r="A239" s="141"/>
      <c r="B239" s="141"/>
      <c r="C239" s="141"/>
      <c r="D239" s="141"/>
      <c r="E239" s="141"/>
      <c r="F239" s="28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</row>
    <row r="240" spans="1:44" ht="14.25" x14ac:dyDescent="0.2">
      <c r="A240" s="141"/>
      <c r="B240" s="141"/>
      <c r="C240" s="141"/>
      <c r="D240" s="141"/>
      <c r="E240" s="141"/>
      <c r="F240" s="28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</row>
    <row r="241" spans="1:44" ht="14.25" x14ac:dyDescent="0.2">
      <c r="A241" s="141"/>
      <c r="B241" s="141"/>
      <c r="C241" s="141"/>
      <c r="D241" s="141"/>
      <c r="E241" s="141"/>
      <c r="F241" s="28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</row>
    <row r="242" spans="1:44" ht="14.25" x14ac:dyDescent="0.2">
      <c r="A242" s="141"/>
      <c r="B242" s="141"/>
      <c r="C242" s="141"/>
      <c r="D242" s="141"/>
      <c r="E242" s="141"/>
      <c r="F242" s="28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</row>
    <row r="243" spans="1:44" ht="14.25" x14ac:dyDescent="0.2">
      <c r="A243" s="141"/>
      <c r="B243" s="141"/>
      <c r="C243" s="141"/>
      <c r="D243" s="141"/>
      <c r="E243" s="141"/>
      <c r="F243" s="28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</row>
    <row r="244" spans="1:44" ht="14.25" x14ac:dyDescent="0.2">
      <c r="A244" s="141"/>
      <c r="B244" s="141"/>
      <c r="C244" s="141"/>
      <c r="D244" s="141"/>
      <c r="E244" s="141"/>
      <c r="F244" s="28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</row>
    <row r="245" spans="1:44" ht="14.25" x14ac:dyDescent="0.2">
      <c r="A245" s="141"/>
      <c r="B245" s="141"/>
      <c r="C245" s="141"/>
      <c r="D245" s="141"/>
      <c r="E245" s="141"/>
      <c r="F245" s="28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</row>
    <row r="246" spans="1:44" ht="14.25" x14ac:dyDescent="0.2">
      <c r="A246" s="141"/>
      <c r="B246" s="141"/>
      <c r="C246" s="141"/>
      <c r="D246" s="141"/>
      <c r="E246" s="141"/>
      <c r="F246" s="28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</row>
    <row r="247" spans="1:44" ht="14.25" x14ac:dyDescent="0.2">
      <c r="A247" s="141"/>
      <c r="B247" s="141"/>
      <c r="C247" s="141"/>
      <c r="D247" s="141"/>
      <c r="E247" s="141"/>
      <c r="F247" s="28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</row>
    <row r="248" spans="1:44" ht="14.25" x14ac:dyDescent="0.2">
      <c r="A248" s="141"/>
      <c r="B248" s="141"/>
      <c r="C248" s="141"/>
      <c r="D248" s="141"/>
      <c r="E248" s="141"/>
      <c r="F248" s="28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</row>
    <row r="249" spans="1:44" ht="14.25" x14ac:dyDescent="0.2">
      <c r="A249" s="141"/>
      <c r="B249" s="141"/>
      <c r="C249" s="141"/>
      <c r="D249" s="141"/>
      <c r="E249" s="141"/>
      <c r="F249" s="28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</row>
    <row r="250" spans="1:44" ht="14.25" x14ac:dyDescent="0.2">
      <c r="A250" s="141"/>
      <c r="B250" s="141"/>
      <c r="C250" s="141"/>
      <c r="D250" s="141"/>
      <c r="E250" s="141"/>
      <c r="F250" s="28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</row>
    <row r="251" spans="1:44" ht="14.25" x14ac:dyDescent="0.2">
      <c r="A251" s="141"/>
      <c r="B251" s="141"/>
      <c r="C251" s="141"/>
      <c r="D251" s="141"/>
      <c r="E251" s="141"/>
      <c r="F251" s="28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</row>
    <row r="252" spans="1:44" ht="14.25" x14ac:dyDescent="0.2">
      <c r="A252" s="141"/>
      <c r="B252" s="141"/>
      <c r="C252" s="141"/>
      <c r="D252" s="141"/>
      <c r="E252" s="141"/>
      <c r="F252" s="28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</row>
    <row r="253" spans="1:44" ht="14.25" x14ac:dyDescent="0.2">
      <c r="A253" s="141"/>
      <c r="B253" s="141"/>
      <c r="C253" s="141"/>
      <c r="D253" s="141"/>
      <c r="E253" s="141"/>
      <c r="F253" s="28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</row>
    <row r="254" spans="1:44" ht="14.25" x14ac:dyDescent="0.2">
      <c r="A254" s="141"/>
      <c r="B254" s="141"/>
      <c r="C254" s="141"/>
      <c r="D254" s="141"/>
      <c r="E254" s="141"/>
      <c r="F254" s="28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</row>
    <row r="255" spans="1:44" ht="14.25" x14ac:dyDescent="0.2">
      <c r="A255" s="141"/>
      <c r="B255" s="141"/>
      <c r="C255" s="141"/>
      <c r="D255" s="141"/>
      <c r="E255" s="141"/>
      <c r="F255" s="28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</row>
    <row r="256" spans="1:44" ht="14.25" x14ac:dyDescent="0.2">
      <c r="A256" s="141"/>
      <c r="B256" s="141"/>
      <c r="C256" s="141"/>
      <c r="D256" s="141"/>
      <c r="E256" s="141"/>
      <c r="F256" s="28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</row>
    <row r="257" spans="1:44" ht="14.25" x14ac:dyDescent="0.2">
      <c r="A257" s="141"/>
      <c r="B257" s="141"/>
      <c r="C257" s="141"/>
      <c r="D257" s="141"/>
      <c r="E257" s="141"/>
      <c r="F257" s="28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</row>
    <row r="258" spans="1:44" ht="14.25" x14ac:dyDescent="0.2">
      <c r="A258" s="141"/>
      <c r="B258" s="141"/>
      <c r="C258" s="141"/>
      <c r="D258" s="141"/>
      <c r="E258" s="141"/>
      <c r="F258" s="28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</row>
    <row r="259" spans="1:44" ht="14.25" x14ac:dyDescent="0.2">
      <c r="A259" s="141"/>
      <c r="B259" s="141"/>
      <c r="C259" s="141"/>
      <c r="D259" s="141"/>
      <c r="E259" s="141"/>
      <c r="F259" s="28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</row>
    <row r="260" spans="1:44" ht="14.25" x14ac:dyDescent="0.2">
      <c r="A260" s="141"/>
      <c r="B260" s="141"/>
      <c r="C260" s="141"/>
      <c r="D260" s="141"/>
      <c r="E260" s="141"/>
      <c r="F260" s="28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</row>
    <row r="261" spans="1:44" ht="14.25" x14ac:dyDescent="0.2">
      <c r="A261" s="141"/>
      <c r="B261" s="141"/>
      <c r="C261" s="141"/>
      <c r="D261" s="141"/>
      <c r="E261" s="141"/>
      <c r="F261" s="28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</row>
    <row r="262" spans="1:44" ht="14.25" x14ac:dyDescent="0.2">
      <c r="A262" s="141"/>
      <c r="B262" s="141"/>
      <c r="C262" s="141"/>
      <c r="D262" s="141"/>
      <c r="E262" s="141"/>
      <c r="F262" s="28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</row>
    <row r="263" spans="1:44" ht="14.25" x14ac:dyDescent="0.2">
      <c r="A263" s="141"/>
      <c r="B263" s="141"/>
      <c r="C263" s="141"/>
      <c r="D263" s="141"/>
      <c r="E263" s="141"/>
      <c r="F263" s="28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</row>
    <row r="264" spans="1:44" ht="14.25" x14ac:dyDescent="0.2">
      <c r="A264" s="141"/>
      <c r="B264" s="141"/>
      <c r="C264" s="141"/>
      <c r="D264" s="141"/>
      <c r="E264" s="141"/>
      <c r="F264" s="28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</row>
    <row r="265" spans="1:44" ht="14.25" x14ac:dyDescent="0.2">
      <c r="A265" s="141"/>
      <c r="B265" s="141"/>
      <c r="C265" s="141"/>
      <c r="D265" s="141"/>
      <c r="E265" s="141"/>
      <c r="F265" s="28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</row>
    <row r="266" spans="1:44" ht="14.25" x14ac:dyDescent="0.2">
      <c r="A266" s="141"/>
      <c r="B266" s="141"/>
      <c r="C266" s="141"/>
      <c r="D266" s="141"/>
      <c r="E266" s="141"/>
      <c r="F266" s="28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</row>
    <row r="267" spans="1:44" ht="14.25" x14ac:dyDescent="0.2">
      <c r="A267" s="141"/>
      <c r="B267" s="141"/>
      <c r="C267" s="141"/>
      <c r="D267" s="141"/>
      <c r="E267" s="141"/>
      <c r="F267" s="28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</row>
    <row r="268" spans="1:44" ht="14.25" x14ac:dyDescent="0.2">
      <c r="A268" s="141"/>
      <c r="B268" s="141"/>
      <c r="C268" s="141"/>
      <c r="D268" s="141"/>
      <c r="E268" s="141"/>
      <c r="F268" s="28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</row>
    <row r="269" spans="1:44" ht="14.25" x14ac:dyDescent="0.2">
      <c r="A269" s="141"/>
      <c r="B269" s="141"/>
      <c r="C269" s="141"/>
      <c r="D269" s="141"/>
      <c r="E269" s="141"/>
      <c r="F269" s="28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</row>
    <row r="270" spans="1:44" ht="14.25" x14ac:dyDescent="0.2">
      <c r="A270" s="141"/>
      <c r="B270" s="141"/>
      <c r="C270" s="141"/>
      <c r="D270" s="141"/>
      <c r="E270" s="141"/>
      <c r="F270" s="28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</row>
    <row r="271" spans="1:44" ht="14.25" x14ac:dyDescent="0.2">
      <c r="A271" s="141"/>
      <c r="B271" s="141"/>
      <c r="C271" s="141"/>
      <c r="D271" s="141"/>
      <c r="E271" s="141"/>
      <c r="F271" s="28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</row>
    <row r="272" spans="1:44" ht="14.25" x14ac:dyDescent="0.2">
      <c r="A272" s="141"/>
      <c r="B272" s="141"/>
      <c r="C272" s="141"/>
      <c r="D272" s="141"/>
      <c r="E272" s="141"/>
      <c r="F272" s="28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</row>
    <row r="273" spans="1:44" ht="14.25" x14ac:dyDescent="0.2">
      <c r="A273" s="141"/>
      <c r="B273" s="141"/>
      <c r="C273" s="141"/>
      <c r="D273" s="141"/>
      <c r="E273" s="141"/>
      <c r="F273" s="28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</row>
    <row r="274" spans="1:44" ht="14.25" x14ac:dyDescent="0.2">
      <c r="A274" s="141"/>
      <c r="B274" s="141"/>
      <c r="C274" s="141"/>
      <c r="D274" s="141"/>
      <c r="E274" s="141"/>
      <c r="F274" s="28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</row>
    <row r="275" spans="1:44" ht="14.25" x14ac:dyDescent="0.2">
      <c r="A275" s="141"/>
      <c r="B275" s="141"/>
      <c r="C275" s="141"/>
      <c r="D275" s="141"/>
      <c r="E275" s="141"/>
      <c r="F275" s="28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</row>
    <row r="276" spans="1:44" ht="14.25" x14ac:dyDescent="0.2">
      <c r="A276" s="141"/>
      <c r="B276" s="141"/>
      <c r="C276" s="141"/>
      <c r="D276" s="141"/>
      <c r="E276" s="141"/>
      <c r="F276" s="28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</row>
    <row r="277" spans="1:44" ht="14.25" x14ac:dyDescent="0.2">
      <c r="A277" s="141"/>
      <c r="B277" s="141"/>
      <c r="C277" s="141"/>
      <c r="D277" s="141"/>
      <c r="E277" s="141"/>
      <c r="F277" s="28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</row>
    <row r="278" spans="1:44" ht="14.25" x14ac:dyDescent="0.2">
      <c r="A278" s="141"/>
      <c r="B278" s="141"/>
      <c r="C278" s="141"/>
      <c r="D278" s="141"/>
      <c r="E278" s="141"/>
      <c r="F278" s="28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</row>
    <row r="279" spans="1:44" ht="14.25" x14ac:dyDescent="0.2">
      <c r="A279" s="141"/>
      <c r="B279" s="141"/>
      <c r="C279" s="141"/>
      <c r="D279" s="141"/>
      <c r="E279" s="141"/>
      <c r="F279" s="28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</row>
    <row r="280" spans="1:44" ht="14.25" x14ac:dyDescent="0.2">
      <c r="A280" s="141"/>
      <c r="B280" s="141"/>
      <c r="C280" s="141"/>
      <c r="D280" s="141"/>
      <c r="E280" s="141"/>
      <c r="F280" s="28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</row>
    <row r="281" spans="1:44" ht="14.25" x14ac:dyDescent="0.2">
      <c r="A281" s="141"/>
      <c r="B281" s="141"/>
      <c r="C281" s="141"/>
      <c r="D281" s="141"/>
      <c r="E281" s="141"/>
      <c r="F281" s="28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</row>
    <row r="282" spans="1:44" ht="14.25" x14ac:dyDescent="0.2">
      <c r="A282" s="141"/>
      <c r="B282" s="141"/>
      <c r="C282" s="141"/>
      <c r="D282" s="141"/>
      <c r="E282" s="141"/>
      <c r="F282" s="28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</row>
    <row r="283" spans="1:44" ht="14.25" x14ac:dyDescent="0.2">
      <c r="A283" s="141"/>
      <c r="B283" s="141"/>
      <c r="C283" s="141"/>
      <c r="D283" s="141"/>
      <c r="E283" s="141"/>
      <c r="F283" s="28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</row>
    <row r="284" spans="1:44" ht="14.25" x14ac:dyDescent="0.2">
      <c r="A284" s="141"/>
      <c r="B284" s="141"/>
      <c r="C284" s="141"/>
      <c r="D284" s="141"/>
      <c r="E284" s="141"/>
      <c r="F284" s="28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</row>
    <row r="285" spans="1:44" ht="14.25" x14ac:dyDescent="0.2">
      <c r="A285" s="141"/>
      <c r="B285" s="141"/>
      <c r="C285" s="141"/>
      <c r="D285" s="141"/>
      <c r="E285" s="141"/>
      <c r="F285" s="28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</row>
    <row r="286" spans="1:44" ht="14.25" x14ac:dyDescent="0.2">
      <c r="A286" s="141"/>
      <c r="B286" s="141"/>
      <c r="C286" s="141"/>
      <c r="D286" s="141"/>
      <c r="E286" s="141"/>
      <c r="F286" s="28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</row>
    <row r="287" spans="1:44" ht="14.25" x14ac:dyDescent="0.2">
      <c r="A287" s="141"/>
      <c r="B287" s="141"/>
      <c r="C287" s="141"/>
      <c r="D287" s="141"/>
      <c r="E287" s="141"/>
      <c r="F287" s="28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</row>
    <row r="288" spans="1:44" ht="14.25" x14ac:dyDescent="0.2">
      <c r="A288" s="141"/>
      <c r="B288" s="141"/>
      <c r="C288" s="141"/>
      <c r="D288" s="141"/>
      <c r="E288" s="141"/>
      <c r="F288" s="28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</row>
    <row r="289" spans="1:44" ht="14.25" x14ac:dyDescent="0.2">
      <c r="A289" s="141"/>
      <c r="B289" s="141"/>
      <c r="C289" s="141"/>
      <c r="D289" s="141"/>
      <c r="E289" s="141"/>
      <c r="F289" s="28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</row>
    <row r="290" spans="1:44" ht="14.25" x14ac:dyDescent="0.2">
      <c r="A290" s="141"/>
      <c r="B290" s="141"/>
      <c r="C290" s="141"/>
      <c r="D290" s="141"/>
      <c r="E290" s="141"/>
      <c r="F290" s="28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</row>
    <row r="291" spans="1:44" ht="14.25" x14ac:dyDescent="0.2">
      <c r="A291" s="141"/>
      <c r="B291" s="141"/>
      <c r="C291" s="141"/>
      <c r="D291" s="141"/>
      <c r="E291" s="141"/>
      <c r="F291" s="28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</row>
    <row r="292" spans="1:44" ht="14.25" x14ac:dyDescent="0.2">
      <c r="A292" s="141"/>
      <c r="B292" s="141"/>
      <c r="C292" s="141"/>
      <c r="D292" s="141"/>
      <c r="E292" s="141"/>
      <c r="F292" s="28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</row>
    <row r="293" spans="1:44" ht="14.25" x14ac:dyDescent="0.2">
      <c r="A293" s="141"/>
      <c r="B293" s="141"/>
      <c r="C293" s="141"/>
      <c r="D293" s="141"/>
      <c r="E293" s="141"/>
      <c r="F293" s="28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</row>
    <row r="294" spans="1:44" ht="14.25" x14ac:dyDescent="0.2">
      <c r="A294" s="141"/>
      <c r="B294" s="141"/>
      <c r="C294" s="141"/>
      <c r="D294" s="141"/>
      <c r="E294" s="141"/>
      <c r="F294" s="28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</row>
    <row r="295" spans="1:44" ht="14.25" x14ac:dyDescent="0.2">
      <c r="A295" s="141"/>
      <c r="B295" s="141"/>
      <c r="C295" s="141"/>
      <c r="D295" s="141"/>
      <c r="E295" s="141"/>
      <c r="F295" s="28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</row>
    <row r="296" spans="1:44" ht="14.25" x14ac:dyDescent="0.2">
      <c r="A296" s="141"/>
      <c r="B296" s="141"/>
      <c r="C296" s="141"/>
      <c r="D296" s="141"/>
      <c r="E296" s="141"/>
      <c r="F296" s="28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</row>
    <row r="297" spans="1:44" ht="14.25" x14ac:dyDescent="0.2">
      <c r="A297" s="141"/>
      <c r="B297" s="141"/>
      <c r="C297" s="141"/>
      <c r="D297" s="141"/>
      <c r="E297" s="141"/>
      <c r="F297" s="28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</row>
    <row r="298" spans="1:44" ht="14.25" x14ac:dyDescent="0.2">
      <c r="A298" s="141"/>
      <c r="B298" s="141"/>
      <c r="C298" s="141"/>
      <c r="D298" s="141"/>
      <c r="E298" s="141"/>
      <c r="F298" s="28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</row>
    <row r="299" spans="1:44" ht="14.25" x14ac:dyDescent="0.2">
      <c r="A299" s="141"/>
      <c r="B299" s="141"/>
      <c r="C299" s="141"/>
      <c r="D299" s="141"/>
      <c r="E299" s="141"/>
      <c r="F299" s="28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</row>
    <row r="300" spans="1:44" ht="14.25" x14ac:dyDescent="0.2">
      <c r="A300" s="141"/>
      <c r="B300" s="141"/>
      <c r="C300" s="141"/>
      <c r="D300" s="141"/>
      <c r="E300" s="141"/>
      <c r="F300" s="28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</row>
    <row r="301" spans="1:44" ht="14.25" x14ac:dyDescent="0.2">
      <c r="A301" s="141"/>
      <c r="B301" s="141"/>
      <c r="C301" s="141"/>
      <c r="D301" s="141"/>
      <c r="E301" s="141"/>
      <c r="F301" s="28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</row>
    <row r="302" spans="1:44" ht="14.25" x14ac:dyDescent="0.2">
      <c r="A302" s="141"/>
      <c r="B302" s="141"/>
      <c r="C302" s="141"/>
      <c r="D302" s="141"/>
      <c r="E302" s="141"/>
      <c r="F302" s="28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</row>
    <row r="303" spans="1:44" ht="14.25" x14ac:dyDescent="0.2">
      <c r="A303" s="141"/>
      <c r="B303" s="141"/>
      <c r="C303" s="141"/>
      <c r="D303" s="141"/>
      <c r="E303" s="141"/>
      <c r="F303" s="28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</row>
    <row r="304" spans="1:44" ht="14.25" x14ac:dyDescent="0.2">
      <c r="A304" s="141"/>
      <c r="B304" s="141"/>
      <c r="C304" s="141"/>
      <c r="D304" s="141"/>
      <c r="E304" s="141"/>
      <c r="F304" s="28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</row>
    <row r="305" spans="1:44" ht="14.25" x14ac:dyDescent="0.2">
      <c r="A305" s="141"/>
      <c r="B305" s="141"/>
      <c r="C305" s="141"/>
      <c r="D305" s="141"/>
      <c r="E305" s="141"/>
      <c r="F305" s="28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</row>
    <row r="306" spans="1:44" ht="14.25" x14ac:dyDescent="0.2">
      <c r="A306" s="141"/>
      <c r="B306" s="141"/>
      <c r="C306" s="141"/>
      <c r="D306" s="141"/>
      <c r="E306" s="141"/>
      <c r="F306" s="28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</row>
    <row r="307" spans="1:44" ht="14.25" x14ac:dyDescent="0.2">
      <c r="A307" s="141"/>
      <c r="B307" s="141"/>
      <c r="C307" s="141"/>
      <c r="D307" s="141"/>
      <c r="E307" s="141"/>
      <c r="F307" s="28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</row>
    <row r="308" spans="1:44" ht="14.25" x14ac:dyDescent="0.2">
      <c r="A308" s="141"/>
      <c r="B308" s="141"/>
      <c r="C308" s="141"/>
      <c r="D308" s="141"/>
      <c r="E308" s="141"/>
      <c r="F308" s="28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</row>
    <row r="309" spans="1:44" ht="14.25" x14ac:dyDescent="0.2">
      <c r="A309" s="141"/>
      <c r="B309" s="141"/>
      <c r="C309" s="141"/>
      <c r="D309" s="141"/>
      <c r="E309" s="141"/>
      <c r="F309" s="28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</row>
    <row r="310" spans="1:44" ht="14.25" x14ac:dyDescent="0.2">
      <c r="A310" s="141"/>
      <c r="B310" s="141"/>
      <c r="C310" s="141"/>
      <c r="D310" s="141"/>
      <c r="E310" s="141"/>
      <c r="F310" s="28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</row>
    <row r="311" spans="1:44" ht="14.25" x14ac:dyDescent="0.2">
      <c r="A311" s="141"/>
      <c r="B311" s="141"/>
      <c r="C311" s="141"/>
      <c r="D311" s="141"/>
      <c r="E311" s="141"/>
      <c r="F311" s="28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</row>
    <row r="312" spans="1:44" ht="14.25" x14ac:dyDescent="0.2">
      <c r="A312" s="141"/>
      <c r="B312" s="141"/>
      <c r="C312" s="141"/>
      <c r="D312" s="141"/>
      <c r="E312" s="141"/>
      <c r="F312" s="28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</row>
    <row r="313" spans="1:44" ht="14.25" x14ac:dyDescent="0.2">
      <c r="A313" s="141"/>
      <c r="B313" s="141"/>
      <c r="C313" s="141"/>
      <c r="D313" s="141"/>
      <c r="E313" s="141"/>
      <c r="F313" s="28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</row>
    <row r="314" spans="1:44" ht="14.25" x14ac:dyDescent="0.2">
      <c r="A314" s="141"/>
      <c r="B314" s="141"/>
      <c r="C314" s="141"/>
      <c r="D314" s="141"/>
      <c r="E314" s="141"/>
      <c r="F314" s="28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</row>
    <row r="315" spans="1:44" ht="14.25" x14ac:dyDescent="0.2">
      <c r="A315" s="141"/>
      <c r="B315" s="141"/>
      <c r="C315" s="141"/>
      <c r="D315" s="141"/>
      <c r="E315" s="141"/>
      <c r="F315" s="28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</row>
    <row r="316" spans="1:44" ht="14.25" x14ac:dyDescent="0.2">
      <c r="A316" s="141"/>
      <c r="B316" s="141"/>
      <c r="C316" s="141"/>
      <c r="D316" s="141"/>
      <c r="E316" s="141"/>
      <c r="F316" s="28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</row>
    <row r="317" spans="1:44" ht="14.25" x14ac:dyDescent="0.2">
      <c r="A317" s="141"/>
      <c r="B317" s="141"/>
      <c r="C317" s="141"/>
      <c r="D317" s="141"/>
      <c r="E317" s="141"/>
      <c r="F317" s="28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</row>
    <row r="318" spans="1:44" ht="14.25" x14ac:dyDescent="0.2">
      <c r="A318" s="141"/>
      <c r="B318" s="141"/>
      <c r="C318" s="141"/>
      <c r="D318" s="141"/>
      <c r="E318" s="141"/>
      <c r="F318" s="28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</row>
    <row r="319" spans="1:44" ht="14.25" x14ac:dyDescent="0.2">
      <c r="A319" s="141"/>
      <c r="B319" s="141"/>
      <c r="C319" s="141"/>
      <c r="D319" s="141"/>
      <c r="E319" s="141"/>
      <c r="F319" s="28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</row>
    <row r="320" spans="1:44" ht="14.25" x14ac:dyDescent="0.2">
      <c r="A320" s="141"/>
      <c r="B320" s="141"/>
      <c r="C320" s="141"/>
      <c r="D320" s="141"/>
      <c r="E320" s="141"/>
      <c r="F320" s="28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</row>
    <row r="321" spans="1:44" ht="14.25" x14ac:dyDescent="0.2">
      <c r="A321" s="141"/>
      <c r="B321" s="141"/>
      <c r="C321" s="141"/>
      <c r="D321" s="141"/>
      <c r="E321" s="141"/>
      <c r="F321" s="28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</row>
    <row r="322" spans="1:44" ht="14.25" x14ac:dyDescent="0.2">
      <c r="A322" s="141"/>
      <c r="B322" s="141"/>
      <c r="C322" s="141"/>
      <c r="D322" s="141"/>
      <c r="E322" s="141"/>
      <c r="F322" s="28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</row>
    <row r="323" spans="1:44" ht="14.25" x14ac:dyDescent="0.2">
      <c r="A323" s="141"/>
      <c r="B323" s="141"/>
      <c r="C323" s="141"/>
      <c r="D323" s="141"/>
      <c r="E323" s="141"/>
      <c r="F323" s="28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</row>
    <row r="324" spans="1:44" ht="14.25" x14ac:dyDescent="0.2">
      <c r="A324" s="141"/>
      <c r="B324" s="141"/>
      <c r="C324" s="141"/>
      <c r="D324" s="141"/>
      <c r="E324" s="141"/>
      <c r="F324" s="28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</row>
    <row r="325" spans="1:44" ht="14.25" x14ac:dyDescent="0.2">
      <c r="A325" s="141"/>
      <c r="B325" s="141"/>
      <c r="C325" s="141"/>
      <c r="D325" s="141"/>
      <c r="E325" s="141"/>
      <c r="F325" s="28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</row>
    <row r="326" spans="1:44" ht="14.25" x14ac:dyDescent="0.2">
      <c r="A326" s="141"/>
      <c r="B326" s="141"/>
      <c r="C326" s="141"/>
      <c r="D326" s="141"/>
      <c r="E326" s="141"/>
      <c r="F326" s="28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</row>
    <row r="327" spans="1:44" ht="14.25" x14ac:dyDescent="0.2">
      <c r="A327" s="141"/>
      <c r="B327" s="141"/>
      <c r="C327" s="141"/>
      <c r="D327" s="141"/>
      <c r="E327" s="141"/>
      <c r="F327" s="28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</row>
    <row r="328" spans="1:44" ht="14.25" x14ac:dyDescent="0.2">
      <c r="A328" s="141"/>
      <c r="B328" s="141"/>
      <c r="C328" s="141"/>
      <c r="D328" s="141"/>
      <c r="E328" s="141"/>
      <c r="F328" s="28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</row>
    <row r="329" spans="1:44" ht="14.25" x14ac:dyDescent="0.2">
      <c r="A329" s="141"/>
      <c r="B329" s="141"/>
      <c r="C329" s="141"/>
      <c r="D329" s="141"/>
      <c r="E329" s="141"/>
      <c r="F329" s="28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</row>
    <row r="330" spans="1:44" ht="14.25" x14ac:dyDescent="0.2">
      <c r="A330" s="141"/>
      <c r="B330" s="141"/>
      <c r="C330" s="141"/>
      <c r="D330" s="141"/>
      <c r="E330" s="141"/>
      <c r="F330" s="28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</row>
    <row r="331" spans="1:44" ht="14.25" x14ac:dyDescent="0.2">
      <c r="A331" s="141"/>
      <c r="B331" s="141"/>
      <c r="C331" s="141"/>
      <c r="D331" s="141"/>
      <c r="E331" s="141"/>
      <c r="F331" s="28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</row>
    <row r="332" spans="1:44" ht="14.25" x14ac:dyDescent="0.2">
      <c r="A332" s="141"/>
      <c r="B332" s="141"/>
      <c r="C332" s="141"/>
      <c r="D332" s="141"/>
      <c r="E332" s="141"/>
      <c r="F332" s="28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</row>
    <row r="333" spans="1:44" ht="14.25" x14ac:dyDescent="0.2">
      <c r="A333" s="141"/>
      <c r="B333" s="141"/>
      <c r="C333" s="141"/>
      <c r="D333" s="141"/>
      <c r="E333" s="141"/>
      <c r="F333" s="28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</row>
    <row r="334" spans="1:44" ht="14.25" x14ac:dyDescent="0.2">
      <c r="A334" s="141"/>
      <c r="B334" s="141"/>
      <c r="C334" s="141"/>
      <c r="D334" s="141"/>
      <c r="E334" s="141"/>
      <c r="F334" s="28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</row>
    <row r="335" spans="1:44" ht="14.25" x14ac:dyDescent="0.2">
      <c r="A335" s="141"/>
      <c r="B335" s="141"/>
      <c r="C335" s="141"/>
      <c r="D335" s="141"/>
      <c r="E335" s="141"/>
      <c r="F335" s="28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</row>
    <row r="336" spans="1:44" ht="14.25" x14ac:dyDescent="0.2">
      <c r="A336" s="141"/>
      <c r="B336" s="141"/>
      <c r="C336" s="141"/>
      <c r="D336" s="141"/>
      <c r="E336" s="141"/>
      <c r="F336" s="28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</row>
    <row r="337" spans="1:44" ht="14.25" x14ac:dyDescent="0.2">
      <c r="A337" s="141"/>
      <c r="B337" s="141"/>
      <c r="C337" s="141"/>
      <c r="D337" s="141"/>
      <c r="E337" s="141"/>
      <c r="F337" s="28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</row>
    <row r="338" spans="1:44" ht="14.25" x14ac:dyDescent="0.2">
      <c r="A338" s="141"/>
      <c r="B338" s="141"/>
      <c r="C338" s="141"/>
      <c r="D338" s="141"/>
      <c r="E338" s="141"/>
      <c r="F338" s="28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</row>
    <row r="339" spans="1:44" ht="14.25" x14ac:dyDescent="0.2">
      <c r="A339" s="141"/>
      <c r="B339" s="141"/>
      <c r="C339" s="141"/>
      <c r="D339" s="141"/>
      <c r="E339" s="141"/>
      <c r="F339" s="28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</row>
    <row r="340" spans="1:44" ht="14.25" x14ac:dyDescent="0.2">
      <c r="A340" s="141"/>
      <c r="B340" s="141"/>
      <c r="C340" s="141"/>
      <c r="D340" s="141"/>
      <c r="E340" s="141"/>
      <c r="F340" s="28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</row>
    <row r="341" spans="1:44" ht="14.25" x14ac:dyDescent="0.2">
      <c r="A341" s="141"/>
      <c r="B341" s="141"/>
      <c r="C341" s="141"/>
      <c r="D341" s="141"/>
      <c r="E341" s="141"/>
      <c r="F341" s="28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</row>
    <row r="342" spans="1:44" ht="14.25" x14ac:dyDescent="0.2">
      <c r="A342" s="141"/>
      <c r="B342" s="141"/>
      <c r="C342" s="141"/>
      <c r="D342" s="141"/>
      <c r="E342" s="141"/>
      <c r="F342" s="28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</row>
    <row r="343" spans="1:44" ht="14.25" x14ac:dyDescent="0.2">
      <c r="A343" s="141"/>
      <c r="B343" s="141"/>
      <c r="C343" s="141"/>
      <c r="D343" s="141"/>
      <c r="E343" s="141"/>
      <c r="F343" s="28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</row>
    <row r="344" spans="1:44" ht="14.25" x14ac:dyDescent="0.2">
      <c r="A344" s="141"/>
      <c r="B344" s="141"/>
      <c r="C344" s="141"/>
      <c r="D344" s="141"/>
      <c r="E344" s="141"/>
      <c r="F344" s="28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</row>
    <row r="345" spans="1:44" ht="14.25" x14ac:dyDescent="0.2">
      <c r="A345" s="141"/>
      <c r="B345" s="141"/>
      <c r="C345" s="141"/>
      <c r="D345" s="141"/>
      <c r="E345" s="141"/>
      <c r="F345" s="28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</row>
    <row r="346" spans="1:44" ht="14.25" x14ac:dyDescent="0.2">
      <c r="A346" s="141"/>
      <c r="B346" s="141"/>
      <c r="C346" s="141"/>
      <c r="D346" s="141"/>
      <c r="E346" s="141"/>
      <c r="F346" s="28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</row>
    <row r="347" spans="1:44" ht="14.25" x14ac:dyDescent="0.2">
      <c r="A347" s="141"/>
      <c r="B347" s="141"/>
      <c r="C347" s="141"/>
      <c r="D347" s="141"/>
      <c r="E347" s="141"/>
      <c r="F347" s="28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</row>
    <row r="348" spans="1:44" ht="14.25" x14ac:dyDescent="0.2">
      <c r="A348" s="141"/>
      <c r="B348" s="141"/>
      <c r="C348" s="141"/>
      <c r="D348" s="141"/>
      <c r="E348" s="141"/>
      <c r="F348" s="28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</row>
    <row r="349" spans="1:44" ht="14.25" x14ac:dyDescent="0.2">
      <c r="A349" s="141"/>
      <c r="B349" s="141"/>
      <c r="C349" s="141"/>
      <c r="D349" s="141"/>
      <c r="E349" s="141"/>
      <c r="F349" s="28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</row>
    <row r="350" spans="1:44" ht="14.25" x14ac:dyDescent="0.2">
      <c r="A350" s="141"/>
      <c r="B350" s="141"/>
      <c r="C350" s="141"/>
      <c r="D350" s="141"/>
      <c r="E350" s="141"/>
      <c r="F350" s="28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</row>
    <row r="351" spans="1:44" ht="14.25" x14ac:dyDescent="0.2">
      <c r="A351" s="141"/>
      <c r="B351" s="141"/>
      <c r="C351" s="141"/>
      <c r="D351" s="141"/>
      <c r="E351" s="141"/>
      <c r="F351" s="28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</row>
    <row r="352" spans="1:44" ht="14.25" x14ac:dyDescent="0.2">
      <c r="A352" s="141"/>
      <c r="B352" s="141"/>
      <c r="C352" s="141"/>
      <c r="D352" s="141"/>
      <c r="E352" s="141"/>
      <c r="F352" s="28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</row>
    <row r="353" spans="1:44" ht="14.25" x14ac:dyDescent="0.2">
      <c r="A353" s="141"/>
      <c r="B353" s="141"/>
      <c r="C353" s="141"/>
      <c r="D353" s="141"/>
      <c r="E353" s="141"/>
      <c r="F353" s="28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</row>
    <row r="354" spans="1:44" ht="14.25" x14ac:dyDescent="0.2">
      <c r="A354" s="141"/>
      <c r="B354" s="141"/>
      <c r="C354" s="141"/>
      <c r="D354" s="141"/>
      <c r="E354" s="141"/>
      <c r="F354" s="28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</row>
    <row r="355" spans="1:44" ht="14.25" x14ac:dyDescent="0.2">
      <c r="A355" s="141"/>
      <c r="B355" s="141"/>
      <c r="C355" s="141"/>
      <c r="D355" s="141"/>
      <c r="E355" s="141"/>
      <c r="F355" s="28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</row>
    <row r="356" spans="1:44" ht="14.25" x14ac:dyDescent="0.2">
      <c r="A356" s="141"/>
      <c r="B356" s="141"/>
      <c r="C356" s="141"/>
      <c r="D356" s="141"/>
      <c r="E356" s="141"/>
      <c r="F356" s="28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</row>
    <row r="357" spans="1:44" ht="14.25" x14ac:dyDescent="0.2">
      <c r="A357" s="141"/>
      <c r="B357" s="141"/>
      <c r="C357" s="141"/>
      <c r="D357" s="141"/>
      <c r="E357" s="141"/>
      <c r="F357" s="28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</row>
    <row r="358" spans="1:44" ht="14.25" x14ac:dyDescent="0.2">
      <c r="A358" s="141"/>
      <c r="B358" s="141"/>
      <c r="C358" s="141"/>
      <c r="D358" s="141"/>
      <c r="E358" s="141"/>
      <c r="F358" s="28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</row>
    <row r="359" spans="1:44" ht="14.25" x14ac:dyDescent="0.2">
      <c r="A359" s="141"/>
      <c r="B359" s="141"/>
      <c r="C359" s="141"/>
      <c r="D359" s="141"/>
      <c r="E359" s="141"/>
      <c r="F359" s="28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</row>
    <row r="360" spans="1:44" ht="14.25" x14ac:dyDescent="0.2">
      <c r="A360" s="141"/>
      <c r="B360" s="141"/>
      <c r="C360" s="141"/>
      <c r="D360" s="141"/>
      <c r="E360" s="141"/>
      <c r="F360" s="28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</row>
    <row r="361" spans="1:44" ht="14.25" x14ac:dyDescent="0.2">
      <c r="A361" s="141"/>
      <c r="B361" s="141"/>
      <c r="C361" s="141"/>
      <c r="D361" s="141"/>
      <c r="E361" s="141"/>
      <c r="F361" s="28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</row>
    <row r="362" spans="1:44" ht="14.25" x14ac:dyDescent="0.2">
      <c r="A362" s="141"/>
      <c r="B362" s="141"/>
      <c r="C362" s="141"/>
      <c r="D362" s="141"/>
      <c r="E362" s="141"/>
      <c r="F362" s="28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</row>
    <row r="363" spans="1:44" ht="14.25" x14ac:dyDescent="0.2">
      <c r="A363" s="141"/>
      <c r="B363" s="141"/>
      <c r="C363" s="141"/>
      <c r="D363" s="141"/>
      <c r="E363" s="141"/>
      <c r="F363" s="28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</row>
    <row r="364" spans="1:44" ht="14.25" x14ac:dyDescent="0.2">
      <c r="A364" s="141"/>
      <c r="B364" s="141"/>
      <c r="C364" s="141"/>
      <c r="D364" s="141"/>
      <c r="E364" s="141"/>
      <c r="F364" s="28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</row>
    <row r="365" spans="1:44" ht="14.25" x14ac:dyDescent="0.2">
      <c r="A365" s="141"/>
      <c r="B365" s="141"/>
      <c r="C365" s="141"/>
      <c r="D365" s="141"/>
      <c r="E365" s="141"/>
      <c r="F365" s="28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</row>
    <row r="366" spans="1:44" ht="14.25" x14ac:dyDescent="0.2">
      <c r="A366" s="141"/>
      <c r="B366" s="141"/>
      <c r="C366" s="141"/>
      <c r="D366" s="141"/>
      <c r="E366" s="141"/>
      <c r="F366" s="28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</row>
    <row r="367" spans="1:44" ht="14.25" x14ac:dyDescent="0.2">
      <c r="A367" s="141"/>
      <c r="B367" s="141"/>
      <c r="C367" s="141"/>
      <c r="D367" s="141"/>
      <c r="E367" s="141"/>
      <c r="F367" s="28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</row>
    <row r="368" spans="1:44" ht="14.25" x14ac:dyDescent="0.2">
      <c r="A368" s="141"/>
      <c r="B368" s="141"/>
      <c r="C368" s="141"/>
      <c r="D368" s="141"/>
      <c r="E368" s="141"/>
      <c r="F368" s="28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</row>
    <row r="369" spans="1:44" ht="14.25" x14ac:dyDescent="0.2">
      <c r="A369" s="141"/>
      <c r="B369" s="141"/>
      <c r="C369" s="141"/>
      <c r="D369" s="141"/>
      <c r="E369" s="141"/>
      <c r="F369" s="28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</row>
    <row r="370" spans="1:44" ht="14.25" x14ac:dyDescent="0.2">
      <c r="A370" s="141"/>
      <c r="B370" s="141"/>
      <c r="C370" s="141"/>
      <c r="D370" s="141"/>
      <c r="E370" s="141"/>
      <c r="F370" s="28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</row>
    <row r="371" spans="1:44" ht="14.25" x14ac:dyDescent="0.2">
      <c r="A371" s="141"/>
      <c r="B371" s="141"/>
      <c r="C371" s="141"/>
      <c r="D371" s="141"/>
      <c r="E371" s="141"/>
      <c r="F371" s="28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</row>
    <row r="372" spans="1:44" ht="14.25" x14ac:dyDescent="0.2">
      <c r="A372" s="141"/>
      <c r="B372" s="141"/>
      <c r="C372" s="141"/>
      <c r="D372" s="141"/>
      <c r="E372" s="141"/>
      <c r="F372" s="28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</row>
    <row r="373" spans="1:44" ht="14.25" x14ac:dyDescent="0.2">
      <c r="A373" s="141"/>
      <c r="B373" s="141"/>
      <c r="C373" s="141"/>
      <c r="D373" s="141"/>
      <c r="E373" s="141"/>
      <c r="F373" s="28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</row>
    <row r="374" spans="1:44" ht="14.25" x14ac:dyDescent="0.2">
      <c r="A374" s="141"/>
      <c r="B374" s="141"/>
      <c r="C374" s="141"/>
      <c r="D374" s="141"/>
      <c r="E374" s="141"/>
      <c r="F374" s="28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</row>
    <row r="375" spans="1:44" ht="14.25" x14ac:dyDescent="0.2">
      <c r="A375" s="141"/>
      <c r="B375" s="141"/>
      <c r="C375" s="141"/>
      <c r="D375" s="141"/>
      <c r="E375" s="141"/>
      <c r="F375" s="28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</row>
    <row r="376" spans="1:44" ht="14.25" x14ac:dyDescent="0.2">
      <c r="A376" s="141"/>
      <c r="B376" s="141"/>
      <c r="C376" s="141"/>
      <c r="D376" s="141"/>
      <c r="E376" s="141"/>
      <c r="F376" s="28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</row>
    <row r="377" spans="1:44" ht="14.25" x14ac:dyDescent="0.2">
      <c r="A377" s="141"/>
      <c r="B377" s="141"/>
      <c r="C377" s="141"/>
      <c r="D377" s="141"/>
      <c r="E377" s="141"/>
      <c r="F377" s="28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</row>
    <row r="378" spans="1:44" ht="14.25" x14ac:dyDescent="0.2">
      <c r="A378" s="141"/>
      <c r="B378" s="141"/>
      <c r="C378" s="141"/>
      <c r="D378" s="141"/>
      <c r="E378" s="141"/>
      <c r="F378" s="28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</row>
    <row r="379" spans="1:44" ht="14.25" x14ac:dyDescent="0.2">
      <c r="A379" s="141"/>
      <c r="B379" s="141"/>
      <c r="C379" s="141"/>
      <c r="D379" s="141"/>
      <c r="E379" s="141"/>
      <c r="F379" s="28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</row>
    <row r="380" spans="1:44" ht="14.25" x14ac:dyDescent="0.2">
      <c r="A380" s="141"/>
      <c r="B380" s="141"/>
      <c r="C380" s="141"/>
      <c r="D380" s="141"/>
      <c r="E380" s="141"/>
      <c r="F380" s="28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</row>
    <row r="381" spans="1:44" ht="14.25" x14ac:dyDescent="0.2">
      <c r="A381" s="141"/>
      <c r="B381" s="141"/>
      <c r="C381" s="141"/>
      <c r="D381" s="141"/>
      <c r="E381" s="141"/>
      <c r="F381" s="28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</row>
    <row r="382" spans="1:44" ht="14.25" x14ac:dyDescent="0.2">
      <c r="A382" s="141"/>
      <c r="B382" s="141"/>
      <c r="C382" s="141"/>
      <c r="D382" s="141"/>
      <c r="E382" s="141"/>
      <c r="F382" s="28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</row>
    <row r="383" spans="1:44" ht="14.25" x14ac:dyDescent="0.2">
      <c r="A383" s="141"/>
      <c r="B383" s="141"/>
      <c r="C383" s="141"/>
      <c r="D383" s="141"/>
      <c r="E383" s="141"/>
      <c r="F383" s="28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</row>
    <row r="384" spans="1:44" ht="14.25" x14ac:dyDescent="0.2">
      <c r="A384" s="141"/>
      <c r="B384" s="141"/>
      <c r="C384" s="141"/>
      <c r="D384" s="141"/>
      <c r="E384" s="141"/>
      <c r="F384" s="28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</row>
    <row r="385" spans="1:44" ht="14.25" x14ac:dyDescent="0.2">
      <c r="A385" s="141"/>
      <c r="B385" s="141"/>
      <c r="C385" s="141"/>
      <c r="D385" s="141"/>
      <c r="E385" s="141"/>
      <c r="F385" s="28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</row>
    <row r="386" spans="1:44" ht="14.25" x14ac:dyDescent="0.2">
      <c r="A386" s="141"/>
      <c r="B386" s="141"/>
      <c r="C386" s="141"/>
      <c r="D386" s="141"/>
      <c r="E386" s="141"/>
      <c r="F386" s="28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</row>
    <row r="387" spans="1:44" ht="14.25" x14ac:dyDescent="0.2">
      <c r="A387" s="141"/>
      <c r="B387" s="141"/>
      <c r="C387" s="141"/>
      <c r="D387" s="141"/>
      <c r="E387" s="141"/>
      <c r="F387" s="28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</row>
    <row r="388" spans="1:44" ht="14.25" x14ac:dyDescent="0.2">
      <c r="A388" s="141"/>
      <c r="B388" s="141"/>
      <c r="C388" s="141"/>
      <c r="D388" s="141"/>
      <c r="E388" s="141"/>
      <c r="F388" s="28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</row>
    <row r="389" spans="1:44" ht="14.25" x14ac:dyDescent="0.2">
      <c r="A389" s="141"/>
      <c r="B389" s="141"/>
      <c r="C389" s="141"/>
      <c r="D389" s="141"/>
      <c r="E389" s="141"/>
      <c r="F389" s="28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</row>
    <row r="390" spans="1:44" ht="14.25" x14ac:dyDescent="0.2">
      <c r="A390" s="141"/>
      <c r="B390" s="141"/>
      <c r="C390" s="141"/>
      <c r="D390" s="141"/>
      <c r="E390" s="141"/>
      <c r="F390" s="28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</row>
    <row r="391" spans="1:44" ht="14.25" x14ac:dyDescent="0.2">
      <c r="A391" s="141"/>
      <c r="B391" s="141"/>
      <c r="C391" s="141"/>
      <c r="D391" s="141"/>
      <c r="E391" s="141"/>
      <c r="F391" s="28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</row>
    <row r="392" spans="1:44" ht="14.25" x14ac:dyDescent="0.2">
      <c r="A392" s="141"/>
      <c r="B392" s="141"/>
      <c r="C392" s="141"/>
      <c r="D392" s="141"/>
      <c r="E392" s="141"/>
      <c r="F392" s="28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</row>
    <row r="393" spans="1:44" ht="14.25" x14ac:dyDescent="0.2">
      <c r="A393" s="141"/>
      <c r="B393" s="141"/>
      <c r="C393" s="141"/>
      <c r="D393" s="141"/>
      <c r="E393" s="141"/>
      <c r="F393" s="28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</row>
    <row r="394" spans="1:44" ht="14.25" x14ac:dyDescent="0.2">
      <c r="A394" s="141"/>
      <c r="B394" s="141"/>
      <c r="C394" s="141"/>
      <c r="D394" s="141"/>
      <c r="E394" s="141"/>
      <c r="F394" s="28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</row>
    <row r="395" spans="1:44" ht="14.25" x14ac:dyDescent="0.2">
      <c r="A395" s="141"/>
      <c r="B395" s="141"/>
      <c r="C395" s="141"/>
      <c r="D395" s="141"/>
      <c r="E395" s="141"/>
      <c r="F395" s="28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</row>
    <row r="396" spans="1:44" ht="14.25" x14ac:dyDescent="0.2">
      <c r="A396" s="141"/>
      <c r="B396" s="141"/>
      <c r="C396" s="141"/>
      <c r="D396" s="141"/>
      <c r="E396" s="141"/>
      <c r="F396" s="28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</row>
    <row r="397" spans="1:44" ht="14.25" x14ac:dyDescent="0.2">
      <c r="A397" s="141"/>
      <c r="B397" s="141"/>
      <c r="C397" s="141"/>
      <c r="D397" s="141"/>
      <c r="E397" s="141"/>
      <c r="F397" s="28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</row>
    <row r="398" spans="1:44" ht="14.25" x14ac:dyDescent="0.2">
      <c r="A398" s="141"/>
      <c r="B398" s="141"/>
      <c r="C398" s="141"/>
      <c r="D398" s="141"/>
      <c r="E398" s="141"/>
      <c r="F398" s="28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</row>
    <row r="399" spans="1:44" ht="14.25" x14ac:dyDescent="0.2">
      <c r="A399" s="141"/>
      <c r="B399" s="141"/>
      <c r="C399" s="141"/>
      <c r="D399" s="141"/>
      <c r="E399" s="141"/>
      <c r="F399" s="28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</row>
    <row r="400" spans="1:44" ht="14.25" x14ac:dyDescent="0.2">
      <c r="A400" s="141"/>
      <c r="B400" s="141"/>
      <c r="C400" s="141"/>
      <c r="D400" s="141"/>
      <c r="E400" s="141"/>
      <c r="F400" s="28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</row>
    <row r="401" spans="1:44" ht="14.25" x14ac:dyDescent="0.2">
      <c r="A401" s="141"/>
      <c r="B401" s="141"/>
      <c r="C401" s="141"/>
      <c r="D401" s="141"/>
      <c r="E401" s="141"/>
      <c r="F401" s="28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</row>
    <row r="402" spans="1:44" ht="14.25" x14ac:dyDescent="0.2">
      <c r="A402" s="141"/>
      <c r="B402" s="141"/>
      <c r="C402" s="141"/>
      <c r="D402" s="141"/>
      <c r="E402" s="141"/>
      <c r="F402" s="28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</row>
    <row r="403" spans="1:44" ht="14.25" x14ac:dyDescent="0.2">
      <c r="A403" s="141"/>
      <c r="B403" s="141"/>
      <c r="C403" s="141"/>
      <c r="D403" s="141"/>
      <c r="E403" s="141"/>
      <c r="F403" s="28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  <c r="AB403" s="141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</row>
    <row r="404" spans="1:44" ht="14.25" x14ac:dyDescent="0.2">
      <c r="A404" s="141"/>
      <c r="B404" s="141"/>
      <c r="C404" s="141"/>
      <c r="D404" s="141"/>
      <c r="E404" s="141"/>
      <c r="F404" s="28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</row>
    <row r="405" spans="1:44" ht="14.25" x14ac:dyDescent="0.2">
      <c r="A405" s="141"/>
      <c r="B405" s="141"/>
      <c r="C405" s="141"/>
      <c r="D405" s="141"/>
      <c r="E405" s="141"/>
      <c r="F405" s="28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</row>
    <row r="406" spans="1:44" ht="14.25" x14ac:dyDescent="0.2">
      <c r="A406" s="141"/>
      <c r="B406" s="141"/>
      <c r="C406" s="141"/>
      <c r="D406" s="141"/>
      <c r="E406" s="141"/>
      <c r="F406" s="28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  <c r="AB406" s="141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</row>
    <row r="407" spans="1:44" ht="14.25" x14ac:dyDescent="0.2">
      <c r="A407" s="141"/>
      <c r="B407" s="141"/>
      <c r="C407" s="141"/>
      <c r="D407" s="141"/>
      <c r="E407" s="141"/>
      <c r="F407" s="28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  <c r="AB407" s="141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</row>
    <row r="408" spans="1:44" ht="14.25" x14ac:dyDescent="0.2">
      <c r="A408" s="141"/>
      <c r="B408" s="141"/>
      <c r="C408" s="141"/>
      <c r="D408" s="141"/>
      <c r="E408" s="141"/>
      <c r="F408" s="28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  <c r="AB408" s="141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</row>
    <row r="409" spans="1:44" ht="14.25" x14ac:dyDescent="0.2">
      <c r="A409" s="141"/>
      <c r="B409" s="141"/>
      <c r="C409" s="141"/>
      <c r="D409" s="141"/>
      <c r="E409" s="141"/>
      <c r="F409" s="28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  <c r="AB409" s="141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</row>
    <row r="410" spans="1:44" ht="14.25" x14ac:dyDescent="0.2">
      <c r="A410" s="141"/>
      <c r="B410" s="141"/>
      <c r="C410" s="141"/>
      <c r="D410" s="141"/>
      <c r="E410" s="141"/>
      <c r="F410" s="28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  <c r="AB410" s="141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</row>
    <row r="411" spans="1:44" ht="14.25" x14ac:dyDescent="0.2">
      <c r="A411" s="141"/>
      <c r="B411" s="141"/>
      <c r="C411" s="141"/>
      <c r="D411" s="141"/>
      <c r="E411" s="141"/>
      <c r="F411" s="28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  <c r="AB411" s="141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</row>
    <row r="412" spans="1:44" ht="14.25" x14ac:dyDescent="0.2">
      <c r="A412" s="141"/>
      <c r="B412" s="141"/>
      <c r="C412" s="141"/>
      <c r="D412" s="141"/>
      <c r="E412" s="141"/>
      <c r="F412" s="28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  <c r="AB412" s="141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</row>
    <row r="413" spans="1:44" ht="14.25" x14ac:dyDescent="0.2">
      <c r="A413" s="141"/>
      <c r="B413" s="141"/>
      <c r="C413" s="141"/>
      <c r="D413" s="141"/>
      <c r="E413" s="141"/>
      <c r="F413" s="28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  <c r="AB413" s="141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</row>
    <row r="414" spans="1:44" ht="14.25" x14ac:dyDescent="0.2">
      <c r="A414" s="141"/>
      <c r="B414" s="141"/>
      <c r="C414" s="141"/>
      <c r="D414" s="141"/>
      <c r="E414" s="141"/>
      <c r="F414" s="28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  <c r="AB414" s="141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</row>
    <row r="415" spans="1:44" ht="14.25" x14ac:dyDescent="0.2">
      <c r="A415" s="141"/>
      <c r="B415" s="141"/>
      <c r="C415" s="141"/>
      <c r="D415" s="141"/>
      <c r="E415" s="141"/>
      <c r="F415" s="28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  <c r="AB415" s="141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</row>
    <row r="416" spans="1:44" ht="14.25" x14ac:dyDescent="0.2">
      <c r="A416" s="141"/>
      <c r="B416" s="141"/>
      <c r="C416" s="141"/>
      <c r="D416" s="141"/>
      <c r="E416" s="141"/>
      <c r="F416" s="28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  <c r="AB416" s="141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</row>
    <row r="417" spans="1:44" ht="14.25" x14ac:dyDescent="0.2">
      <c r="A417" s="141"/>
      <c r="B417" s="141"/>
      <c r="C417" s="141"/>
      <c r="D417" s="141"/>
      <c r="E417" s="141"/>
      <c r="F417" s="28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  <c r="AB417" s="141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</row>
    <row r="418" spans="1:44" ht="14.25" x14ac:dyDescent="0.2">
      <c r="A418" s="141"/>
      <c r="B418" s="141"/>
      <c r="C418" s="141"/>
      <c r="D418" s="141"/>
      <c r="E418" s="141"/>
      <c r="F418" s="28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1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</row>
    <row r="419" spans="1:44" ht="14.25" x14ac:dyDescent="0.2">
      <c r="A419" s="141"/>
      <c r="B419" s="141"/>
      <c r="C419" s="141"/>
      <c r="D419" s="141"/>
      <c r="E419" s="141"/>
      <c r="F419" s="28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1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</row>
    <row r="420" spans="1:44" ht="14.25" x14ac:dyDescent="0.2">
      <c r="A420" s="141"/>
      <c r="B420" s="141"/>
      <c r="C420" s="141"/>
      <c r="D420" s="141"/>
      <c r="E420" s="141"/>
      <c r="F420" s="28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</row>
    <row r="421" spans="1:44" ht="14.25" x14ac:dyDescent="0.2">
      <c r="A421" s="141"/>
      <c r="B421" s="141"/>
      <c r="C421" s="141"/>
      <c r="D421" s="141"/>
      <c r="E421" s="141"/>
      <c r="F421" s="28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  <c r="AB421" s="141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</row>
    <row r="422" spans="1:44" ht="14.25" x14ac:dyDescent="0.2">
      <c r="A422" s="141"/>
      <c r="B422" s="141"/>
      <c r="C422" s="141"/>
      <c r="D422" s="141"/>
      <c r="E422" s="141"/>
      <c r="F422" s="28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141"/>
      <c r="AB422" s="141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</row>
    <row r="423" spans="1:44" ht="14.25" x14ac:dyDescent="0.2">
      <c r="A423" s="141"/>
      <c r="B423" s="141"/>
      <c r="C423" s="141"/>
      <c r="D423" s="141"/>
      <c r="E423" s="141"/>
      <c r="F423" s="28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</row>
    <row r="424" spans="1:44" ht="14.25" x14ac:dyDescent="0.2">
      <c r="A424" s="141"/>
      <c r="B424" s="141"/>
      <c r="C424" s="141"/>
      <c r="D424" s="141"/>
      <c r="E424" s="141"/>
      <c r="F424" s="28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  <c r="AB424" s="141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</row>
    <row r="425" spans="1:44" ht="14.25" x14ac:dyDescent="0.2">
      <c r="A425" s="141"/>
      <c r="B425" s="141"/>
      <c r="C425" s="141"/>
      <c r="D425" s="141"/>
      <c r="E425" s="141"/>
      <c r="F425" s="28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  <c r="AB425" s="141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</row>
    <row r="426" spans="1:44" ht="14.25" x14ac:dyDescent="0.2">
      <c r="A426" s="141"/>
      <c r="B426" s="141"/>
      <c r="C426" s="141"/>
      <c r="D426" s="141"/>
      <c r="E426" s="141"/>
      <c r="F426" s="28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  <c r="AB426" s="141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</row>
    <row r="427" spans="1:44" ht="14.25" x14ac:dyDescent="0.2">
      <c r="A427" s="141"/>
      <c r="B427" s="141"/>
      <c r="C427" s="141"/>
      <c r="D427" s="141"/>
      <c r="E427" s="141"/>
      <c r="F427" s="28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  <c r="AB427" s="141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</row>
    <row r="428" spans="1:44" ht="14.25" x14ac:dyDescent="0.2">
      <c r="A428" s="141"/>
      <c r="B428" s="141"/>
      <c r="C428" s="141"/>
      <c r="D428" s="141"/>
      <c r="E428" s="141"/>
      <c r="F428" s="28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  <c r="AB428" s="141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</row>
    <row r="429" spans="1:44" ht="14.25" x14ac:dyDescent="0.2">
      <c r="A429" s="141"/>
      <c r="B429" s="141"/>
      <c r="C429" s="141"/>
      <c r="D429" s="141"/>
      <c r="E429" s="141"/>
      <c r="F429" s="28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</row>
    <row r="430" spans="1:44" ht="14.25" x14ac:dyDescent="0.2">
      <c r="A430" s="141"/>
      <c r="B430" s="141"/>
      <c r="C430" s="141"/>
      <c r="D430" s="141"/>
      <c r="E430" s="141"/>
      <c r="F430" s="28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  <c r="AB430" s="141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</row>
    <row r="431" spans="1:44" ht="14.25" x14ac:dyDescent="0.2">
      <c r="A431" s="141"/>
      <c r="B431" s="141"/>
      <c r="C431" s="141"/>
      <c r="D431" s="141"/>
      <c r="E431" s="141"/>
      <c r="F431" s="28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</row>
    <row r="432" spans="1:44" ht="14.25" x14ac:dyDescent="0.2">
      <c r="A432" s="141"/>
      <c r="B432" s="141"/>
      <c r="C432" s="141"/>
      <c r="D432" s="141"/>
      <c r="E432" s="141"/>
      <c r="F432" s="28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  <c r="AB432" s="141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</row>
    <row r="433" spans="1:44" ht="14.25" x14ac:dyDescent="0.2">
      <c r="A433" s="141"/>
      <c r="B433" s="141"/>
      <c r="C433" s="141"/>
      <c r="D433" s="141"/>
      <c r="E433" s="141"/>
      <c r="F433" s="28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  <c r="AB433" s="141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</row>
    <row r="434" spans="1:44" ht="14.25" x14ac:dyDescent="0.2">
      <c r="A434" s="141"/>
      <c r="B434" s="141"/>
      <c r="C434" s="141"/>
      <c r="D434" s="141"/>
      <c r="E434" s="141"/>
      <c r="F434" s="28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  <c r="AB434" s="141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</row>
    <row r="435" spans="1:44" ht="14.25" x14ac:dyDescent="0.2">
      <c r="A435" s="141"/>
      <c r="B435" s="141"/>
      <c r="C435" s="141"/>
      <c r="D435" s="141"/>
      <c r="E435" s="141"/>
      <c r="F435" s="28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  <c r="AB435" s="141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</row>
    <row r="436" spans="1:44" ht="14.25" x14ac:dyDescent="0.2">
      <c r="A436" s="141"/>
      <c r="B436" s="141"/>
      <c r="C436" s="141"/>
      <c r="D436" s="141"/>
      <c r="E436" s="141"/>
      <c r="F436" s="28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  <c r="AB436" s="141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</row>
    <row r="437" spans="1:44" ht="14.25" x14ac:dyDescent="0.2">
      <c r="A437" s="141"/>
      <c r="B437" s="141"/>
      <c r="C437" s="141"/>
      <c r="D437" s="141"/>
      <c r="E437" s="141"/>
      <c r="F437" s="28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  <c r="AB437" s="141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</row>
    <row r="438" spans="1:44" ht="14.25" x14ac:dyDescent="0.2">
      <c r="A438" s="141"/>
      <c r="B438" s="141"/>
      <c r="C438" s="141"/>
      <c r="D438" s="141"/>
      <c r="E438" s="141"/>
      <c r="F438" s="28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  <c r="AB438" s="141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</row>
    <row r="439" spans="1:44" ht="14.25" x14ac:dyDescent="0.2">
      <c r="A439" s="141"/>
      <c r="B439" s="141"/>
      <c r="C439" s="141"/>
      <c r="D439" s="141"/>
      <c r="E439" s="141"/>
      <c r="F439" s="28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  <c r="AB439" s="141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</row>
    <row r="440" spans="1:44" ht="14.25" x14ac:dyDescent="0.2">
      <c r="A440" s="141"/>
      <c r="B440" s="141"/>
      <c r="C440" s="141"/>
      <c r="D440" s="141"/>
      <c r="E440" s="141"/>
      <c r="F440" s="28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  <c r="AB440" s="141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</row>
    <row r="441" spans="1:44" ht="14.25" x14ac:dyDescent="0.2">
      <c r="A441" s="141"/>
      <c r="B441" s="141"/>
      <c r="C441" s="141"/>
      <c r="D441" s="141"/>
      <c r="E441" s="141"/>
      <c r="F441" s="28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  <c r="AB441" s="141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</row>
    <row r="442" spans="1:44" ht="14.25" x14ac:dyDescent="0.2">
      <c r="A442" s="141"/>
      <c r="B442" s="141"/>
      <c r="C442" s="141"/>
      <c r="D442" s="141"/>
      <c r="E442" s="141"/>
      <c r="F442" s="28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  <c r="AB442" s="141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</row>
    <row r="443" spans="1:44" ht="14.25" x14ac:dyDescent="0.2">
      <c r="A443" s="141"/>
      <c r="B443" s="141"/>
      <c r="C443" s="141"/>
      <c r="D443" s="141"/>
      <c r="E443" s="141"/>
      <c r="F443" s="28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  <c r="AB443" s="141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</row>
    <row r="444" spans="1:44" ht="14.25" x14ac:dyDescent="0.2">
      <c r="A444" s="141"/>
      <c r="B444" s="141"/>
      <c r="C444" s="141"/>
      <c r="D444" s="141"/>
      <c r="E444" s="141"/>
      <c r="F444" s="28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  <c r="AB444" s="141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</row>
    <row r="445" spans="1:44" ht="14.25" x14ac:dyDescent="0.2">
      <c r="A445" s="141"/>
      <c r="B445" s="141"/>
      <c r="C445" s="141"/>
      <c r="D445" s="141"/>
      <c r="E445" s="141"/>
      <c r="F445" s="28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  <c r="AB445" s="141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</row>
    <row r="446" spans="1:44" ht="14.25" x14ac:dyDescent="0.2">
      <c r="A446" s="141"/>
      <c r="B446" s="141"/>
      <c r="C446" s="141"/>
      <c r="D446" s="141"/>
      <c r="E446" s="141"/>
      <c r="F446" s="28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  <c r="AB446" s="141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</row>
    <row r="447" spans="1:44" ht="14.25" x14ac:dyDescent="0.2">
      <c r="A447" s="141"/>
      <c r="B447" s="141"/>
      <c r="C447" s="141"/>
      <c r="D447" s="141"/>
      <c r="E447" s="141"/>
      <c r="F447" s="28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  <c r="AB447" s="141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</row>
    <row r="448" spans="1:44" ht="14.25" x14ac:dyDescent="0.2">
      <c r="A448" s="141"/>
      <c r="B448" s="141"/>
      <c r="C448" s="141"/>
      <c r="D448" s="141"/>
      <c r="E448" s="141"/>
      <c r="F448" s="28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  <c r="AB448" s="141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</row>
    <row r="449" spans="1:44" ht="14.25" x14ac:dyDescent="0.2">
      <c r="A449" s="141"/>
      <c r="B449" s="141"/>
      <c r="C449" s="141"/>
      <c r="D449" s="141"/>
      <c r="E449" s="141"/>
      <c r="F449" s="28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  <c r="AB449" s="141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</row>
    <row r="450" spans="1:44" ht="14.25" x14ac:dyDescent="0.2">
      <c r="A450" s="141"/>
      <c r="B450" s="141"/>
      <c r="C450" s="141"/>
      <c r="D450" s="141"/>
      <c r="E450" s="141"/>
      <c r="F450" s="28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  <c r="AB450" s="141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</row>
    <row r="451" spans="1:44" ht="14.25" x14ac:dyDescent="0.2">
      <c r="A451" s="141"/>
      <c r="B451" s="141"/>
      <c r="C451" s="141"/>
      <c r="D451" s="141"/>
      <c r="E451" s="141"/>
      <c r="F451" s="28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  <c r="AB451" s="141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</row>
    <row r="452" spans="1:44" ht="14.25" x14ac:dyDescent="0.2">
      <c r="A452" s="141"/>
      <c r="B452" s="141"/>
      <c r="C452" s="141"/>
      <c r="D452" s="141"/>
      <c r="E452" s="141"/>
      <c r="F452" s="28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  <c r="AB452" s="141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</row>
    <row r="453" spans="1:44" ht="14.25" x14ac:dyDescent="0.2">
      <c r="A453" s="141"/>
      <c r="B453" s="141"/>
      <c r="C453" s="141"/>
      <c r="D453" s="141"/>
      <c r="E453" s="141"/>
      <c r="F453" s="28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  <c r="AB453" s="141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</row>
    <row r="454" spans="1:44" ht="14.25" x14ac:dyDescent="0.2">
      <c r="A454" s="141"/>
      <c r="B454" s="141"/>
      <c r="C454" s="141"/>
      <c r="D454" s="141"/>
      <c r="E454" s="141"/>
      <c r="F454" s="28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141"/>
      <c r="AB454" s="141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</row>
    <row r="455" spans="1:44" ht="14.25" x14ac:dyDescent="0.2">
      <c r="A455" s="141"/>
      <c r="B455" s="141"/>
      <c r="C455" s="141"/>
      <c r="D455" s="141"/>
      <c r="E455" s="141"/>
      <c r="F455" s="28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  <c r="AB455" s="141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</row>
    <row r="456" spans="1:44" ht="14.25" x14ac:dyDescent="0.2">
      <c r="A456" s="141"/>
      <c r="B456" s="141"/>
      <c r="C456" s="141"/>
      <c r="D456" s="141"/>
      <c r="E456" s="141"/>
      <c r="F456" s="28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</row>
    <row r="457" spans="1:44" ht="14.25" x14ac:dyDescent="0.2">
      <c r="A457" s="141"/>
      <c r="B457" s="141"/>
      <c r="C457" s="141"/>
      <c r="D457" s="141"/>
      <c r="E457" s="141"/>
      <c r="F457" s="28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  <c r="AB457" s="141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</row>
    <row r="458" spans="1:44" ht="14.25" x14ac:dyDescent="0.2">
      <c r="A458" s="141"/>
      <c r="B458" s="141"/>
      <c r="C458" s="141"/>
      <c r="D458" s="141"/>
      <c r="E458" s="141"/>
      <c r="F458" s="28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  <c r="AB458" s="141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</row>
    <row r="459" spans="1:44" ht="14.25" x14ac:dyDescent="0.2">
      <c r="A459" s="141"/>
      <c r="B459" s="141"/>
      <c r="C459" s="141"/>
      <c r="D459" s="141"/>
      <c r="E459" s="141"/>
      <c r="F459" s="28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  <c r="AB459" s="141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</row>
    <row r="460" spans="1:44" ht="14.25" x14ac:dyDescent="0.2">
      <c r="A460" s="141"/>
      <c r="B460" s="141"/>
      <c r="C460" s="141"/>
      <c r="D460" s="141"/>
      <c r="E460" s="141"/>
      <c r="F460" s="28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  <c r="AB460" s="141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</row>
    <row r="461" spans="1:44" ht="14.25" x14ac:dyDescent="0.2">
      <c r="A461" s="141"/>
      <c r="B461" s="141"/>
      <c r="C461" s="141"/>
      <c r="D461" s="141"/>
      <c r="E461" s="141"/>
      <c r="F461" s="28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  <c r="AB461" s="141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</row>
    <row r="462" spans="1:44" ht="14.25" x14ac:dyDescent="0.2">
      <c r="A462" s="141"/>
      <c r="B462" s="141"/>
      <c r="C462" s="141"/>
      <c r="D462" s="141"/>
      <c r="E462" s="141"/>
      <c r="F462" s="28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  <c r="AB462" s="141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</row>
    <row r="463" spans="1:44" ht="14.25" x14ac:dyDescent="0.2">
      <c r="A463" s="141"/>
      <c r="B463" s="141"/>
      <c r="C463" s="141"/>
      <c r="D463" s="141"/>
      <c r="E463" s="141"/>
      <c r="F463" s="28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  <c r="AB463" s="141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</row>
    <row r="464" spans="1:44" ht="14.25" x14ac:dyDescent="0.2">
      <c r="A464" s="141"/>
      <c r="B464" s="141"/>
      <c r="C464" s="141"/>
      <c r="D464" s="141"/>
      <c r="E464" s="141"/>
      <c r="F464" s="28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141"/>
      <c r="AB464" s="141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</row>
    <row r="465" spans="1:44" ht="14.25" x14ac:dyDescent="0.2">
      <c r="A465" s="141"/>
      <c r="B465" s="141"/>
      <c r="C465" s="141"/>
      <c r="D465" s="141"/>
      <c r="E465" s="141"/>
      <c r="F465" s="28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  <c r="AB465" s="141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</row>
    <row r="466" spans="1:44" ht="14.25" x14ac:dyDescent="0.2">
      <c r="A466" s="141"/>
      <c r="B466" s="141"/>
      <c r="C466" s="141"/>
      <c r="D466" s="141"/>
      <c r="E466" s="141"/>
      <c r="F466" s="28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  <c r="AB466" s="141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</row>
    <row r="467" spans="1:44" ht="14.25" x14ac:dyDescent="0.2">
      <c r="A467" s="141"/>
      <c r="B467" s="141"/>
      <c r="C467" s="141"/>
      <c r="D467" s="141"/>
      <c r="E467" s="141"/>
      <c r="F467" s="28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  <c r="AB467" s="141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</row>
    <row r="468" spans="1:44" ht="14.25" x14ac:dyDescent="0.2">
      <c r="A468" s="141"/>
      <c r="B468" s="141"/>
      <c r="C468" s="141"/>
      <c r="D468" s="141"/>
      <c r="E468" s="141"/>
      <c r="F468" s="28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  <c r="AB468" s="141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</row>
    <row r="469" spans="1:44" ht="14.25" x14ac:dyDescent="0.2">
      <c r="A469" s="141"/>
      <c r="B469" s="141"/>
      <c r="C469" s="141"/>
      <c r="D469" s="141"/>
      <c r="E469" s="141"/>
      <c r="F469" s="28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141"/>
      <c r="AB469" s="141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</row>
    <row r="470" spans="1:44" ht="14.25" x14ac:dyDescent="0.2">
      <c r="A470" s="141"/>
      <c r="B470" s="141"/>
      <c r="C470" s="141"/>
      <c r="D470" s="141"/>
      <c r="E470" s="141"/>
      <c r="F470" s="28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  <c r="AB470" s="141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</row>
    <row r="471" spans="1:44" ht="14.25" x14ac:dyDescent="0.2">
      <c r="A471" s="141"/>
      <c r="B471" s="141"/>
      <c r="C471" s="141"/>
      <c r="D471" s="141"/>
      <c r="E471" s="141"/>
      <c r="F471" s="28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  <c r="AB471" s="141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</row>
    <row r="472" spans="1:44" ht="14.25" x14ac:dyDescent="0.2">
      <c r="A472" s="141"/>
      <c r="B472" s="141"/>
      <c r="C472" s="141"/>
      <c r="D472" s="141"/>
      <c r="E472" s="141"/>
      <c r="F472" s="28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  <c r="AB472" s="141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</row>
    <row r="473" spans="1:44" ht="14.25" x14ac:dyDescent="0.2">
      <c r="A473" s="141"/>
      <c r="B473" s="141"/>
      <c r="C473" s="141"/>
      <c r="D473" s="141"/>
      <c r="E473" s="141"/>
      <c r="F473" s="28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  <c r="AB473" s="141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</row>
    <row r="474" spans="1:44" ht="14.25" x14ac:dyDescent="0.2">
      <c r="A474" s="141"/>
      <c r="B474" s="141"/>
      <c r="C474" s="141"/>
      <c r="D474" s="141"/>
      <c r="E474" s="141"/>
      <c r="F474" s="28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  <c r="AB474" s="141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</row>
    <row r="475" spans="1:44" ht="14.25" x14ac:dyDescent="0.2">
      <c r="A475" s="141"/>
      <c r="B475" s="141"/>
      <c r="C475" s="141"/>
      <c r="D475" s="141"/>
      <c r="E475" s="141"/>
      <c r="F475" s="28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  <c r="AB475" s="141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</row>
    <row r="476" spans="1:44" ht="14.25" x14ac:dyDescent="0.2">
      <c r="A476" s="141"/>
      <c r="B476" s="141"/>
      <c r="C476" s="141"/>
      <c r="D476" s="141"/>
      <c r="E476" s="141"/>
      <c r="F476" s="28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  <c r="AB476" s="141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</row>
    <row r="477" spans="1:44" ht="14.25" x14ac:dyDescent="0.2">
      <c r="A477" s="141"/>
      <c r="B477" s="141"/>
      <c r="C477" s="141"/>
      <c r="D477" s="141"/>
      <c r="E477" s="141"/>
      <c r="F477" s="28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  <c r="AB477" s="141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</row>
    <row r="478" spans="1:44" ht="14.25" x14ac:dyDescent="0.2">
      <c r="A478" s="141"/>
      <c r="B478" s="141"/>
      <c r="C478" s="141"/>
      <c r="D478" s="141"/>
      <c r="E478" s="141"/>
      <c r="F478" s="28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  <c r="AB478" s="141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</row>
    <row r="479" spans="1:44" ht="14.25" x14ac:dyDescent="0.2">
      <c r="A479" s="141"/>
      <c r="B479" s="141"/>
      <c r="C479" s="141"/>
      <c r="D479" s="141"/>
      <c r="E479" s="141"/>
      <c r="F479" s="28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  <c r="AB479" s="141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</row>
    <row r="480" spans="1:44" ht="14.25" x14ac:dyDescent="0.2">
      <c r="A480" s="141"/>
      <c r="B480" s="141"/>
      <c r="C480" s="141"/>
      <c r="D480" s="141"/>
      <c r="E480" s="141"/>
      <c r="F480" s="28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  <c r="AB480" s="141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</row>
    <row r="481" spans="1:44" ht="14.25" x14ac:dyDescent="0.2">
      <c r="A481" s="141"/>
      <c r="B481" s="141"/>
      <c r="C481" s="141"/>
      <c r="D481" s="141"/>
      <c r="E481" s="141"/>
      <c r="F481" s="28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  <c r="AB481" s="141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</row>
    <row r="482" spans="1:44" ht="14.25" x14ac:dyDescent="0.2">
      <c r="A482" s="141"/>
      <c r="B482" s="141"/>
      <c r="C482" s="141"/>
      <c r="D482" s="141"/>
      <c r="E482" s="141"/>
      <c r="F482" s="28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  <c r="AB482" s="141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</row>
    <row r="483" spans="1:44" ht="14.25" x14ac:dyDescent="0.2">
      <c r="A483" s="141"/>
      <c r="B483" s="141"/>
      <c r="C483" s="141"/>
      <c r="D483" s="141"/>
      <c r="E483" s="141"/>
      <c r="F483" s="28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  <c r="AB483" s="141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</row>
    <row r="484" spans="1:44" ht="14.25" x14ac:dyDescent="0.2">
      <c r="A484" s="141"/>
      <c r="B484" s="141"/>
      <c r="C484" s="141"/>
      <c r="D484" s="141"/>
      <c r="E484" s="141"/>
      <c r="F484" s="28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  <c r="AB484" s="141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</row>
    <row r="485" spans="1:44" ht="14.25" x14ac:dyDescent="0.2">
      <c r="A485" s="141"/>
      <c r="B485" s="141"/>
      <c r="C485" s="141"/>
      <c r="D485" s="141"/>
      <c r="E485" s="141"/>
      <c r="F485" s="28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  <c r="AB485" s="141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</row>
    <row r="486" spans="1:44" ht="14.25" x14ac:dyDescent="0.2">
      <c r="A486" s="141"/>
      <c r="B486" s="141"/>
      <c r="C486" s="141"/>
      <c r="D486" s="141"/>
      <c r="E486" s="141"/>
      <c r="F486" s="28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  <c r="AB486" s="141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</row>
    <row r="487" spans="1:44" ht="14.25" x14ac:dyDescent="0.2">
      <c r="A487" s="141"/>
      <c r="B487" s="141"/>
      <c r="C487" s="141"/>
      <c r="D487" s="141"/>
      <c r="E487" s="141"/>
      <c r="F487" s="28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  <c r="AB487" s="141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</row>
    <row r="488" spans="1:44" ht="14.25" x14ac:dyDescent="0.2">
      <c r="A488" s="141"/>
      <c r="B488" s="141"/>
      <c r="C488" s="141"/>
      <c r="D488" s="141"/>
      <c r="E488" s="141"/>
      <c r="F488" s="28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  <c r="AB488" s="141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</row>
    <row r="489" spans="1:44" ht="14.25" x14ac:dyDescent="0.2">
      <c r="A489" s="141"/>
      <c r="B489" s="141"/>
      <c r="C489" s="141"/>
      <c r="D489" s="141"/>
      <c r="E489" s="141"/>
      <c r="F489" s="28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</row>
    <row r="490" spans="1:44" ht="14.25" x14ac:dyDescent="0.2">
      <c r="A490" s="141"/>
      <c r="B490" s="141"/>
      <c r="C490" s="141"/>
      <c r="D490" s="141"/>
      <c r="E490" s="141"/>
      <c r="F490" s="28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  <c r="AB490" s="141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</row>
    <row r="491" spans="1:44" ht="14.25" x14ac:dyDescent="0.2">
      <c r="A491" s="141"/>
      <c r="B491" s="141"/>
      <c r="C491" s="141"/>
      <c r="D491" s="141"/>
      <c r="E491" s="141"/>
      <c r="F491" s="28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  <c r="AB491" s="141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</row>
    <row r="492" spans="1:44" ht="14.25" x14ac:dyDescent="0.2">
      <c r="A492" s="141"/>
      <c r="B492" s="141"/>
      <c r="C492" s="141"/>
      <c r="D492" s="141"/>
      <c r="E492" s="141"/>
      <c r="F492" s="28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  <c r="AB492" s="141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</row>
    <row r="493" spans="1:44" ht="14.25" x14ac:dyDescent="0.2">
      <c r="A493" s="141"/>
      <c r="B493" s="141"/>
      <c r="C493" s="141"/>
      <c r="D493" s="141"/>
      <c r="E493" s="141"/>
      <c r="F493" s="28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  <c r="AB493" s="141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</row>
    <row r="494" spans="1:44" ht="14.25" x14ac:dyDescent="0.2">
      <c r="A494" s="141"/>
      <c r="B494" s="141"/>
      <c r="C494" s="141"/>
      <c r="D494" s="141"/>
      <c r="E494" s="141"/>
      <c r="F494" s="28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  <c r="AB494" s="141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</row>
    <row r="495" spans="1:44" ht="14.25" x14ac:dyDescent="0.2">
      <c r="A495" s="141"/>
      <c r="B495" s="141"/>
      <c r="C495" s="141"/>
      <c r="D495" s="141"/>
      <c r="E495" s="141"/>
      <c r="F495" s="28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  <c r="AB495" s="141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</row>
    <row r="496" spans="1:44" ht="14.25" x14ac:dyDescent="0.2">
      <c r="A496" s="141"/>
      <c r="B496" s="141"/>
      <c r="C496" s="141"/>
      <c r="D496" s="141"/>
      <c r="E496" s="141"/>
      <c r="F496" s="28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  <c r="AB496" s="141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</row>
    <row r="497" spans="1:44" ht="14.25" x14ac:dyDescent="0.2">
      <c r="A497" s="141"/>
      <c r="B497" s="141"/>
      <c r="C497" s="141"/>
      <c r="D497" s="141"/>
      <c r="E497" s="141"/>
      <c r="F497" s="28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  <c r="AB497" s="141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</row>
    <row r="498" spans="1:44" ht="14.25" x14ac:dyDescent="0.2">
      <c r="A498" s="141"/>
      <c r="B498" s="141"/>
      <c r="C498" s="141"/>
      <c r="D498" s="141"/>
      <c r="E498" s="141"/>
      <c r="F498" s="28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  <c r="AB498" s="141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</row>
    <row r="499" spans="1:44" ht="14.25" x14ac:dyDescent="0.2">
      <c r="A499" s="141"/>
      <c r="B499" s="141"/>
      <c r="C499" s="141"/>
      <c r="D499" s="141"/>
      <c r="E499" s="141"/>
      <c r="F499" s="28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  <c r="AB499" s="141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</row>
    <row r="500" spans="1:44" ht="14.25" x14ac:dyDescent="0.2">
      <c r="A500" s="141"/>
      <c r="B500" s="141"/>
      <c r="C500" s="141"/>
      <c r="D500" s="141"/>
      <c r="E500" s="141"/>
      <c r="F500" s="28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  <c r="AB500" s="141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</row>
    <row r="501" spans="1:44" ht="14.25" x14ac:dyDescent="0.2">
      <c r="A501" s="141"/>
      <c r="B501" s="141"/>
      <c r="C501" s="141"/>
      <c r="D501" s="141"/>
      <c r="E501" s="141"/>
      <c r="F501" s="28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  <c r="AB501" s="141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</row>
    <row r="502" spans="1:44" ht="14.25" x14ac:dyDescent="0.2">
      <c r="A502" s="141"/>
      <c r="B502" s="141"/>
      <c r="C502" s="141"/>
      <c r="D502" s="141"/>
      <c r="E502" s="141"/>
      <c r="F502" s="28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  <c r="AB502" s="141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</row>
    <row r="503" spans="1:44" ht="14.25" x14ac:dyDescent="0.2">
      <c r="A503" s="141"/>
      <c r="B503" s="141"/>
      <c r="C503" s="141"/>
      <c r="D503" s="141"/>
      <c r="E503" s="141"/>
      <c r="F503" s="28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  <c r="AB503" s="141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</row>
    <row r="504" spans="1:44" ht="14.25" x14ac:dyDescent="0.2">
      <c r="A504" s="141"/>
      <c r="B504" s="141"/>
      <c r="C504" s="141"/>
      <c r="D504" s="141"/>
      <c r="E504" s="141"/>
      <c r="F504" s="28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</row>
    <row r="505" spans="1:44" ht="14.25" x14ac:dyDescent="0.2">
      <c r="A505" s="141"/>
      <c r="B505" s="141"/>
      <c r="C505" s="141"/>
      <c r="D505" s="141"/>
      <c r="E505" s="141"/>
      <c r="F505" s="28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  <c r="AB505" s="141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</row>
    <row r="506" spans="1:44" ht="14.25" x14ac:dyDescent="0.2">
      <c r="A506" s="141"/>
      <c r="B506" s="141"/>
      <c r="C506" s="141"/>
      <c r="D506" s="141"/>
      <c r="E506" s="141"/>
      <c r="F506" s="28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  <c r="AB506" s="141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</row>
    <row r="507" spans="1:44" ht="14.25" x14ac:dyDescent="0.2">
      <c r="A507" s="141"/>
      <c r="B507" s="141"/>
      <c r="C507" s="141"/>
      <c r="D507" s="141"/>
      <c r="E507" s="141"/>
      <c r="F507" s="28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  <c r="AB507" s="141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</row>
    <row r="508" spans="1:44" ht="14.25" x14ac:dyDescent="0.2">
      <c r="A508" s="141"/>
      <c r="B508" s="141"/>
      <c r="C508" s="141"/>
      <c r="D508" s="141"/>
      <c r="E508" s="141"/>
      <c r="F508" s="28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  <c r="AB508" s="141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</row>
    <row r="509" spans="1:44" ht="14.25" x14ac:dyDescent="0.2">
      <c r="A509" s="141"/>
      <c r="B509" s="141"/>
      <c r="C509" s="141"/>
      <c r="D509" s="141"/>
      <c r="E509" s="141"/>
      <c r="F509" s="28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  <c r="AB509" s="141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</row>
    <row r="510" spans="1:44" ht="14.25" x14ac:dyDescent="0.2">
      <c r="A510" s="141"/>
      <c r="B510" s="141"/>
      <c r="C510" s="141"/>
      <c r="D510" s="141"/>
      <c r="E510" s="141"/>
      <c r="F510" s="28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  <c r="AB510" s="141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</row>
    <row r="511" spans="1:44" ht="14.25" x14ac:dyDescent="0.2">
      <c r="A511" s="141"/>
      <c r="B511" s="141"/>
      <c r="C511" s="141"/>
      <c r="D511" s="141"/>
      <c r="E511" s="141"/>
      <c r="F511" s="28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  <c r="AB511" s="141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</row>
    <row r="512" spans="1:44" ht="14.25" x14ac:dyDescent="0.2">
      <c r="A512" s="141"/>
      <c r="B512" s="141"/>
      <c r="C512" s="141"/>
      <c r="D512" s="141"/>
      <c r="E512" s="141"/>
      <c r="F512" s="28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  <c r="AB512" s="141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</row>
    <row r="513" spans="1:44" ht="14.25" x14ac:dyDescent="0.2">
      <c r="A513" s="141"/>
      <c r="B513" s="141"/>
      <c r="C513" s="141"/>
      <c r="D513" s="141"/>
      <c r="E513" s="141"/>
      <c r="F513" s="28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  <c r="AB513" s="141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</row>
    <row r="514" spans="1:44" ht="14.25" x14ac:dyDescent="0.2">
      <c r="A514" s="141"/>
      <c r="B514" s="141"/>
      <c r="C514" s="141"/>
      <c r="D514" s="141"/>
      <c r="E514" s="141"/>
      <c r="F514" s="28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  <c r="AB514" s="141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</row>
    <row r="515" spans="1:44" ht="14.25" x14ac:dyDescent="0.2">
      <c r="A515" s="141"/>
      <c r="B515" s="141"/>
      <c r="C515" s="141"/>
      <c r="D515" s="141"/>
      <c r="E515" s="141"/>
      <c r="F515" s="28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141"/>
      <c r="AB515" s="141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</row>
    <row r="516" spans="1:44" ht="14.25" x14ac:dyDescent="0.2">
      <c r="A516" s="141"/>
      <c r="B516" s="141"/>
      <c r="C516" s="141"/>
      <c r="D516" s="141"/>
      <c r="E516" s="141"/>
      <c r="F516" s="28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  <c r="AB516" s="141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</row>
    <row r="517" spans="1:44" ht="14.25" x14ac:dyDescent="0.2">
      <c r="A517" s="141"/>
      <c r="B517" s="141"/>
      <c r="C517" s="141"/>
      <c r="D517" s="141"/>
      <c r="E517" s="141"/>
      <c r="F517" s="28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  <c r="AB517" s="141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</row>
    <row r="518" spans="1:44" ht="14.25" x14ac:dyDescent="0.2">
      <c r="A518" s="141"/>
      <c r="B518" s="141"/>
      <c r="C518" s="141"/>
      <c r="D518" s="141"/>
      <c r="E518" s="141"/>
      <c r="F518" s="28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  <c r="AB518" s="141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</row>
    <row r="519" spans="1:44" ht="14.25" x14ac:dyDescent="0.2">
      <c r="A519" s="141"/>
      <c r="B519" s="141"/>
      <c r="C519" s="141"/>
      <c r="D519" s="141"/>
      <c r="E519" s="141"/>
      <c r="F519" s="28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  <c r="AB519" s="141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</row>
    <row r="520" spans="1:44" ht="14.25" x14ac:dyDescent="0.2">
      <c r="A520" s="141"/>
      <c r="B520" s="141"/>
      <c r="C520" s="141"/>
      <c r="D520" s="141"/>
      <c r="E520" s="141"/>
      <c r="F520" s="28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  <c r="AB520" s="141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</row>
    <row r="521" spans="1:44" ht="14.25" x14ac:dyDescent="0.2">
      <c r="A521" s="141"/>
      <c r="B521" s="141"/>
      <c r="C521" s="141"/>
      <c r="D521" s="141"/>
      <c r="E521" s="141"/>
      <c r="F521" s="28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</row>
    <row r="522" spans="1:44" ht="14.25" x14ac:dyDescent="0.2">
      <c r="A522" s="141"/>
      <c r="B522" s="141"/>
      <c r="C522" s="141"/>
      <c r="D522" s="141"/>
      <c r="E522" s="141"/>
      <c r="F522" s="28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  <c r="AB522" s="141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</row>
    <row r="523" spans="1:44" ht="14.25" x14ac:dyDescent="0.2">
      <c r="A523" s="141"/>
      <c r="B523" s="141"/>
      <c r="C523" s="141"/>
      <c r="D523" s="141"/>
      <c r="E523" s="141"/>
      <c r="F523" s="28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  <c r="AB523" s="141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</row>
    <row r="524" spans="1:44" ht="14.25" x14ac:dyDescent="0.2">
      <c r="A524" s="141"/>
      <c r="B524" s="141"/>
      <c r="C524" s="141"/>
      <c r="D524" s="141"/>
      <c r="E524" s="141"/>
      <c r="F524" s="28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  <c r="AB524" s="141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</row>
    <row r="525" spans="1:44" ht="14.25" x14ac:dyDescent="0.2">
      <c r="A525" s="141"/>
      <c r="B525" s="141"/>
      <c r="C525" s="141"/>
      <c r="D525" s="141"/>
      <c r="E525" s="141"/>
      <c r="F525" s="28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  <c r="AB525" s="141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</row>
    <row r="526" spans="1:44" ht="14.25" x14ac:dyDescent="0.2">
      <c r="A526" s="141"/>
      <c r="B526" s="141"/>
      <c r="C526" s="141"/>
      <c r="D526" s="141"/>
      <c r="E526" s="141"/>
      <c r="F526" s="28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</row>
    <row r="527" spans="1:44" ht="14.25" x14ac:dyDescent="0.2">
      <c r="A527" s="141"/>
      <c r="B527" s="141"/>
      <c r="C527" s="141"/>
      <c r="D527" s="141"/>
      <c r="E527" s="141"/>
      <c r="F527" s="28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  <c r="AB527" s="141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</row>
    <row r="528" spans="1:44" ht="14.25" x14ac:dyDescent="0.2">
      <c r="A528" s="141"/>
      <c r="B528" s="141"/>
      <c r="C528" s="141"/>
      <c r="D528" s="141"/>
      <c r="E528" s="141"/>
      <c r="F528" s="28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  <c r="AB528" s="141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</row>
    <row r="529" spans="1:44" ht="14.25" x14ac:dyDescent="0.2">
      <c r="A529" s="141"/>
      <c r="B529" s="141"/>
      <c r="C529" s="141"/>
      <c r="D529" s="141"/>
      <c r="E529" s="141"/>
      <c r="F529" s="28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  <c r="AB529" s="141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</row>
    <row r="530" spans="1:44" ht="14.25" x14ac:dyDescent="0.2">
      <c r="A530" s="141"/>
      <c r="B530" s="141"/>
      <c r="C530" s="141"/>
      <c r="D530" s="141"/>
      <c r="E530" s="141"/>
      <c r="F530" s="28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  <c r="AB530" s="141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</row>
    <row r="531" spans="1:44" ht="14.25" x14ac:dyDescent="0.2">
      <c r="A531" s="141"/>
      <c r="B531" s="141"/>
      <c r="C531" s="141"/>
      <c r="D531" s="141"/>
      <c r="E531" s="141"/>
      <c r="F531" s="28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  <c r="AB531" s="141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</row>
    <row r="532" spans="1:44" ht="14.25" x14ac:dyDescent="0.2">
      <c r="A532" s="141"/>
      <c r="B532" s="141"/>
      <c r="C532" s="141"/>
      <c r="D532" s="141"/>
      <c r="E532" s="141"/>
      <c r="F532" s="28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  <c r="AB532" s="141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</row>
    <row r="533" spans="1:44" ht="14.25" x14ac:dyDescent="0.2">
      <c r="A533" s="141"/>
      <c r="B533" s="141"/>
      <c r="C533" s="141"/>
      <c r="D533" s="141"/>
      <c r="E533" s="141"/>
      <c r="F533" s="28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  <c r="AB533" s="141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</row>
    <row r="534" spans="1:44" ht="14.25" x14ac:dyDescent="0.2">
      <c r="A534" s="141"/>
      <c r="B534" s="141"/>
      <c r="C534" s="141"/>
      <c r="D534" s="141"/>
      <c r="E534" s="141"/>
      <c r="F534" s="28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  <c r="AB534" s="141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</row>
    <row r="535" spans="1:44" ht="14.25" x14ac:dyDescent="0.2">
      <c r="A535" s="141"/>
      <c r="B535" s="141"/>
      <c r="C535" s="141"/>
      <c r="D535" s="141"/>
      <c r="E535" s="141"/>
      <c r="F535" s="28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  <c r="AB535" s="141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</row>
    <row r="536" spans="1:44" ht="14.25" x14ac:dyDescent="0.2">
      <c r="A536" s="141"/>
      <c r="B536" s="141"/>
      <c r="C536" s="141"/>
      <c r="D536" s="141"/>
      <c r="E536" s="141"/>
      <c r="F536" s="28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  <c r="AB536" s="141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</row>
    <row r="537" spans="1:44" ht="14.25" x14ac:dyDescent="0.2">
      <c r="A537" s="141"/>
      <c r="B537" s="141"/>
      <c r="C537" s="141"/>
      <c r="D537" s="141"/>
      <c r="E537" s="141"/>
      <c r="F537" s="28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  <c r="AB537" s="141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</row>
    <row r="538" spans="1:44" ht="14.25" x14ac:dyDescent="0.2">
      <c r="A538" s="141"/>
      <c r="B538" s="141"/>
      <c r="C538" s="141"/>
      <c r="D538" s="141"/>
      <c r="E538" s="141"/>
      <c r="F538" s="28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  <c r="AB538" s="141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</row>
    <row r="539" spans="1:44" ht="14.25" x14ac:dyDescent="0.2">
      <c r="A539" s="141"/>
      <c r="B539" s="141"/>
      <c r="C539" s="141"/>
      <c r="D539" s="141"/>
      <c r="E539" s="141"/>
      <c r="F539" s="28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  <c r="AB539" s="141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</row>
    <row r="540" spans="1:44" ht="14.25" x14ac:dyDescent="0.2">
      <c r="A540" s="141"/>
      <c r="B540" s="141"/>
      <c r="C540" s="141"/>
      <c r="D540" s="141"/>
      <c r="E540" s="141"/>
      <c r="F540" s="28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  <c r="AB540" s="141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</row>
    <row r="541" spans="1:44" ht="14.25" x14ac:dyDescent="0.2">
      <c r="A541" s="141"/>
      <c r="B541" s="141"/>
      <c r="C541" s="141"/>
      <c r="D541" s="141"/>
      <c r="E541" s="141"/>
      <c r="F541" s="28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  <c r="AB541" s="141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</row>
    <row r="542" spans="1:44" ht="14.25" x14ac:dyDescent="0.2">
      <c r="A542" s="141"/>
      <c r="B542" s="141"/>
      <c r="C542" s="141"/>
      <c r="D542" s="141"/>
      <c r="E542" s="141"/>
      <c r="F542" s="28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  <c r="AB542" s="141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</row>
    <row r="543" spans="1:44" ht="14.25" x14ac:dyDescent="0.2">
      <c r="A543" s="141"/>
      <c r="B543" s="141"/>
      <c r="C543" s="141"/>
      <c r="D543" s="141"/>
      <c r="E543" s="141"/>
      <c r="F543" s="28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  <c r="AB543" s="141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</row>
    <row r="544" spans="1:44" ht="14.25" x14ac:dyDescent="0.2">
      <c r="A544" s="141"/>
      <c r="B544" s="141"/>
      <c r="C544" s="141"/>
      <c r="D544" s="141"/>
      <c r="E544" s="141"/>
      <c r="F544" s="28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  <c r="AB544" s="141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</row>
    <row r="545" spans="1:44" ht="14.25" x14ac:dyDescent="0.2">
      <c r="A545" s="141"/>
      <c r="B545" s="141"/>
      <c r="C545" s="141"/>
      <c r="D545" s="141"/>
      <c r="E545" s="141"/>
      <c r="F545" s="28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  <c r="AB545" s="141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</row>
    <row r="546" spans="1:44" ht="14.25" x14ac:dyDescent="0.2">
      <c r="A546" s="141"/>
      <c r="B546" s="141"/>
      <c r="C546" s="141"/>
      <c r="D546" s="141"/>
      <c r="E546" s="141"/>
      <c r="F546" s="28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  <c r="AB546" s="141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</row>
    <row r="547" spans="1:44" ht="14.25" x14ac:dyDescent="0.2">
      <c r="A547" s="141"/>
      <c r="B547" s="141"/>
      <c r="C547" s="141"/>
      <c r="D547" s="141"/>
      <c r="E547" s="141"/>
      <c r="F547" s="28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  <c r="AB547" s="141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</row>
    <row r="548" spans="1:44" ht="14.25" x14ac:dyDescent="0.2">
      <c r="A548" s="141"/>
      <c r="B548" s="141"/>
      <c r="C548" s="141"/>
      <c r="D548" s="141"/>
      <c r="E548" s="141"/>
      <c r="F548" s="28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  <c r="AB548" s="141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</row>
    <row r="549" spans="1:44" ht="14.25" x14ac:dyDescent="0.2">
      <c r="A549" s="141"/>
      <c r="B549" s="141"/>
      <c r="C549" s="141"/>
      <c r="D549" s="141"/>
      <c r="E549" s="141"/>
      <c r="F549" s="28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  <c r="AB549" s="141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</row>
    <row r="550" spans="1:44" ht="14.25" x14ac:dyDescent="0.2">
      <c r="A550" s="141"/>
      <c r="B550" s="141"/>
      <c r="C550" s="141"/>
      <c r="D550" s="141"/>
      <c r="E550" s="141"/>
      <c r="F550" s="28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  <c r="AB550" s="141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</row>
    <row r="551" spans="1:44" ht="14.25" x14ac:dyDescent="0.2">
      <c r="A551" s="141"/>
      <c r="B551" s="141"/>
      <c r="C551" s="141"/>
      <c r="D551" s="141"/>
      <c r="E551" s="141"/>
      <c r="F551" s="28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  <c r="AB551" s="141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</row>
    <row r="552" spans="1:44" ht="14.25" x14ac:dyDescent="0.2">
      <c r="A552" s="141"/>
      <c r="B552" s="141"/>
      <c r="C552" s="141"/>
      <c r="D552" s="141"/>
      <c r="E552" s="141"/>
      <c r="F552" s="28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  <c r="AB552" s="141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</row>
    <row r="553" spans="1:44" ht="14.25" x14ac:dyDescent="0.2">
      <c r="A553" s="141"/>
      <c r="B553" s="141"/>
      <c r="C553" s="141"/>
      <c r="D553" s="141"/>
      <c r="E553" s="141"/>
      <c r="F553" s="28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  <c r="AB553" s="141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</row>
    <row r="554" spans="1:44" ht="14.25" x14ac:dyDescent="0.2">
      <c r="A554" s="141"/>
      <c r="B554" s="141"/>
      <c r="C554" s="141"/>
      <c r="D554" s="141"/>
      <c r="E554" s="141"/>
      <c r="F554" s="28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  <c r="AB554" s="141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</row>
    <row r="555" spans="1:44" ht="14.25" x14ac:dyDescent="0.2">
      <c r="A555" s="141"/>
      <c r="B555" s="141"/>
      <c r="C555" s="141"/>
      <c r="D555" s="141"/>
      <c r="E555" s="141"/>
      <c r="F555" s="28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  <c r="AB555" s="141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</row>
    <row r="556" spans="1:44" ht="14.25" x14ac:dyDescent="0.2">
      <c r="A556" s="141"/>
      <c r="B556" s="141"/>
      <c r="C556" s="141"/>
      <c r="D556" s="141"/>
      <c r="E556" s="141"/>
      <c r="F556" s="28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  <c r="AB556" s="141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</row>
    <row r="557" spans="1:44" ht="14.25" x14ac:dyDescent="0.2">
      <c r="A557" s="141"/>
      <c r="B557" s="141"/>
      <c r="C557" s="141"/>
      <c r="D557" s="141"/>
      <c r="E557" s="141"/>
      <c r="F557" s="28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  <c r="AB557" s="141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</row>
    <row r="558" spans="1:44" ht="14.25" x14ac:dyDescent="0.2">
      <c r="A558" s="141"/>
      <c r="B558" s="141"/>
      <c r="C558" s="141"/>
      <c r="D558" s="141"/>
      <c r="E558" s="141"/>
      <c r="F558" s="28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  <c r="AB558" s="141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</row>
    <row r="559" spans="1:44" ht="14.25" x14ac:dyDescent="0.2">
      <c r="A559" s="141"/>
      <c r="B559" s="141"/>
      <c r="C559" s="141"/>
      <c r="D559" s="141"/>
      <c r="E559" s="141"/>
      <c r="F559" s="28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</row>
    <row r="560" spans="1:44" ht="14.25" x14ac:dyDescent="0.2">
      <c r="A560" s="141"/>
      <c r="B560" s="141"/>
      <c r="C560" s="141"/>
      <c r="D560" s="141"/>
      <c r="E560" s="141"/>
      <c r="F560" s="28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  <c r="AB560" s="141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</row>
    <row r="561" spans="1:44" ht="14.25" x14ac:dyDescent="0.2">
      <c r="A561" s="141"/>
      <c r="B561" s="141"/>
      <c r="C561" s="141"/>
      <c r="D561" s="141"/>
      <c r="E561" s="141"/>
      <c r="F561" s="28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  <c r="AB561" s="141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</row>
    <row r="562" spans="1:44" ht="14.25" x14ac:dyDescent="0.2">
      <c r="A562" s="141"/>
      <c r="B562" s="141"/>
      <c r="C562" s="141"/>
      <c r="D562" s="141"/>
      <c r="E562" s="141"/>
      <c r="F562" s="28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  <c r="AB562" s="141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</row>
    <row r="563" spans="1:44" ht="14.25" x14ac:dyDescent="0.2">
      <c r="A563" s="141"/>
      <c r="B563" s="141"/>
      <c r="C563" s="141"/>
      <c r="D563" s="141"/>
      <c r="E563" s="141"/>
      <c r="F563" s="28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  <c r="AB563" s="141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</row>
    <row r="564" spans="1:44" ht="14.25" x14ac:dyDescent="0.2">
      <c r="A564" s="141"/>
      <c r="B564" s="141"/>
      <c r="C564" s="141"/>
      <c r="D564" s="141"/>
      <c r="E564" s="141"/>
      <c r="F564" s="28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  <c r="AB564" s="141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</row>
    <row r="565" spans="1:44" ht="14.25" x14ac:dyDescent="0.2">
      <c r="A565" s="141"/>
      <c r="B565" s="141"/>
      <c r="C565" s="141"/>
      <c r="D565" s="141"/>
      <c r="E565" s="141"/>
      <c r="F565" s="28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  <c r="AB565" s="141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</row>
    <row r="566" spans="1:44" ht="14.25" x14ac:dyDescent="0.2">
      <c r="A566" s="141"/>
      <c r="B566" s="141"/>
      <c r="C566" s="141"/>
      <c r="D566" s="141"/>
      <c r="E566" s="141"/>
      <c r="F566" s="28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  <c r="AB566" s="141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</row>
    <row r="567" spans="1:44" ht="14.25" x14ac:dyDescent="0.2">
      <c r="A567" s="141"/>
      <c r="B567" s="141"/>
      <c r="C567" s="141"/>
      <c r="D567" s="141"/>
      <c r="E567" s="141"/>
      <c r="F567" s="28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  <c r="AB567" s="141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</row>
    <row r="568" spans="1:44" ht="14.25" x14ac:dyDescent="0.2">
      <c r="A568" s="141"/>
      <c r="B568" s="141"/>
      <c r="C568" s="141"/>
      <c r="D568" s="141"/>
      <c r="E568" s="141"/>
      <c r="F568" s="28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  <c r="AB568" s="141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</row>
    <row r="569" spans="1:44" ht="14.25" x14ac:dyDescent="0.2">
      <c r="A569" s="141"/>
      <c r="B569" s="141"/>
      <c r="C569" s="141"/>
      <c r="D569" s="141"/>
      <c r="E569" s="141"/>
      <c r="F569" s="28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</row>
    <row r="570" spans="1:44" ht="14.25" x14ac:dyDescent="0.2">
      <c r="A570" s="141"/>
      <c r="B570" s="141"/>
      <c r="C570" s="141"/>
      <c r="D570" s="141"/>
      <c r="E570" s="141"/>
      <c r="F570" s="28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  <c r="AB570" s="141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</row>
    <row r="571" spans="1:44" ht="14.25" x14ac:dyDescent="0.2">
      <c r="A571" s="141"/>
      <c r="B571" s="141"/>
      <c r="C571" s="141"/>
      <c r="D571" s="141"/>
      <c r="E571" s="141"/>
      <c r="F571" s="28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  <c r="AB571" s="141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</row>
    <row r="572" spans="1:44" ht="14.25" x14ac:dyDescent="0.2">
      <c r="A572" s="141"/>
      <c r="B572" s="141"/>
      <c r="C572" s="141"/>
      <c r="D572" s="141"/>
      <c r="E572" s="141"/>
      <c r="F572" s="28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  <c r="AB572" s="141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</row>
    <row r="573" spans="1:44" ht="14.25" x14ac:dyDescent="0.2">
      <c r="A573" s="141"/>
      <c r="B573" s="141"/>
      <c r="C573" s="141"/>
      <c r="D573" s="141"/>
      <c r="E573" s="141"/>
      <c r="F573" s="28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  <c r="AB573" s="141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</row>
    <row r="574" spans="1:44" ht="14.25" x14ac:dyDescent="0.2">
      <c r="A574" s="141"/>
      <c r="B574" s="141"/>
      <c r="C574" s="141"/>
      <c r="D574" s="141"/>
      <c r="E574" s="141"/>
      <c r="F574" s="28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  <c r="AB574" s="141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</row>
    <row r="575" spans="1:44" ht="14.25" x14ac:dyDescent="0.2">
      <c r="A575" s="141"/>
      <c r="B575" s="141"/>
      <c r="C575" s="141"/>
      <c r="D575" s="141"/>
      <c r="E575" s="141"/>
      <c r="F575" s="28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  <c r="AB575" s="141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</row>
    <row r="576" spans="1:44" ht="14.25" x14ac:dyDescent="0.2">
      <c r="A576" s="141"/>
      <c r="B576" s="141"/>
      <c r="C576" s="141"/>
      <c r="D576" s="141"/>
      <c r="E576" s="141"/>
      <c r="F576" s="28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  <c r="AB576" s="141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</row>
    <row r="577" spans="1:44" ht="14.25" x14ac:dyDescent="0.2">
      <c r="A577" s="141"/>
      <c r="B577" s="141"/>
      <c r="C577" s="141"/>
      <c r="D577" s="141"/>
      <c r="E577" s="141"/>
      <c r="F577" s="28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  <c r="AB577" s="141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</row>
    <row r="578" spans="1:44" ht="14.25" x14ac:dyDescent="0.2">
      <c r="A578" s="141"/>
      <c r="B578" s="141"/>
      <c r="C578" s="141"/>
      <c r="D578" s="141"/>
      <c r="E578" s="141"/>
      <c r="F578" s="28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  <c r="AB578" s="141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</row>
    <row r="579" spans="1:44" ht="14.25" x14ac:dyDescent="0.2">
      <c r="A579" s="141"/>
      <c r="B579" s="141"/>
      <c r="C579" s="141"/>
      <c r="D579" s="141"/>
      <c r="E579" s="141"/>
      <c r="F579" s="28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  <c r="AB579" s="141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</row>
    <row r="580" spans="1:44" ht="14.25" x14ac:dyDescent="0.2">
      <c r="A580" s="141"/>
      <c r="B580" s="141"/>
      <c r="C580" s="141"/>
      <c r="D580" s="141"/>
      <c r="E580" s="141"/>
      <c r="F580" s="28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  <c r="AB580" s="141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</row>
    <row r="581" spans="1:44" ht="14.25" x14ac:dyDescent="0.2">
      <c r="A581" s="141"/>
      <c r="B581" s="141"/>
      <c r="C581" s="141"/>
      <c r="D581" s="141"/>
      <c r="E581" s="141"/>
      <c r="F581" s="28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  <c r="AB581" s="141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</row>
    <row r="582" spans="1:44" ht="14.25" x14ac:dyDescent="0.2">
      <c r="A582" s="141"/>
      <c r="B582" s="141"/>
      <c r="C582" s="141"/>
      <c r="D582" s="141"/>
      <c r="E582" s="141"/>
      <c r="F582" s="28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  <c r="AB582" s="141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</row>
    <row r="583" spans="1:44" ht="14.25" x14ac:dyDescent="0.2">
      <c r="A583" s="141"/>
      <c r="B583" s="141"/>
      <c r="C583" s="141"/>
      <c r="D583" s="141"/>
      <c r="E583" s="141"/>
      <c r="F583" s="28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</row>
    <row r="584" spans="1:44" ht="14.25" x14ac:dyDescent="0.2">
      <c r="A584" s="141"/>
      <c r="B584" s="141"/>
      <c r="C584" s="141"/>
      <c r="D584" s="141"/>
      <c r="E584" s="141"/>
      <c r="F584" s="28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  <c r="AB584" s="141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</row>
    <row r="585" spans="1:44" ht="14.25" x14ac:dyDescent="0.2">
      <c r="A585" s="141"/>
      <c r="B585" s="141"/>
      <c r="C585" s="141"/>
      <c r="D585" s="141"/>
      <c r="E585" s="141"/>
      <c r="F585" s="28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  <c r="AB585" s="141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</row>
    <row r="586" spans="1:44" ht="14.25" x14ac:dyDescent="0.2">
      <c r="A586" s="141"/>
      <c r="B586" s="141"/>
      <c r="C586" s="141"/>
      <c r="D586" s="141"/>
      <c r="E586" s="141"/>
      <c r="F586" s="28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  <c r="AB586" s="141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</row>
    <row r="587" spans="1:44" ht="14.25" x14ac:dyDescent="0.2">
      <c r="A587" s="141"/>
      <c r="B587" s="141"/>
      <c r="C587" s="141"/>
      <c r="D587" s="141"/>
      <c r="E587" s="141"/>
      <c r="F587" s="28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  <c r="AB587" s="141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</row>
    <row r="588" spans="1:44" ht="14.25" x14ac:dyDescent="0.2">
      <c r="A588" s="141"/>
      <c r="B588" s="141"/>
      <c r="C588" s="141"/>
      <c r="D588" s="141"/>
      <c r="E588" s="141"/>
      <c r="F588" s="28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141"/>
      <c r="AB588" s="141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</row>
    <row r="589" spans="1:44" ht="14.25" x14ac:dyDescent="0.2">
      <c r="A589" s="141"/>
      <c r="B589" s="141"/>
      <c r="C589" s="141"/>
      <c r="D589" s="141"/>
      <c r="E589" s="141"/>
      <c r="F589" s="28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141"/>
      <c r="AB589" s="141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</row>
    <row r="590" spans="1:44" ht="14.25" x14ac:dyDescent="0.2">
      <c r="A590" s="141"/>
      <c r="B590" s="141"/>
      <c r="C590" s="141"/>
      <c r="D590" s="141"/>
      <c r="E590" s="141"/>
      <c r="F590" s="28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141"/>
      <c r="AB590" s="141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</row>
    <row r="591" spans="1:44" ht="14.25" x14ac:dyDescent="0.2">
      <c r="A591" s="141"/>
      <c r="B591" s="141"/>
      <c r="C591" s="141"/>
      <c r="D591" s="141"/>
      <c r="E591" s="141"/>
      <c r="F591" s="28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141"/>
      <c r="AB591" s="141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</row>
    <row r="592" spans="1:44" ht="14.25" x14ac:dyDescent="0.2">
      <c r="A592" s="141"/>
      <c r="B592" s="141"/>
      <c r="C592" s="141"/>
      <c r="D592" s="141"/>
      <c r="E592" s="141"/>
      <c r="F592" s="28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141"/>
      <c r="AB592" s="141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</row>
    <row r="593" spans="1:44" ht="14.25" x14ac:dyDescent="0.2">
      <c r="A593" s="141"/>
      <c r="B593" s="141"/>
      <c r="C593" s="141"/>
      <c r="D593" s="141"/>
      <c r="E593" s="141"/>
      <c r="F593" s="28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141"/>
      <c r="AB593" s="141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</row>
    <row r="594" spans="1:44" ht="14.25" x14ac:dyDescent="0.2">
      <c r="A594" s="141"/>
      <c r="B594" s="141"/>
      <c r="C594" s="141"/>
      <c r="D594" s="141"/>
      <c r="E594" s="141"/>
      <c r="F594" s="28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141"/>
      <c r="AB594" s="141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</row>
    <row r="595" spans="1:44" ht="14.25" x14ac:dyDescent="0.2">
      <c r="A595" s="141"/>
      <c r="B595" s="141"/>
      <c r="C595" s="141"/>
      <c r="D595" s="141"/>
      <c r="E595" s="141"/>
      <c r="F595" s="28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141"/>
      <c r="AB595" s="141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</row>
    <row r="596" spans="1:44" ht="14.25" x14ac:dyDescent="0.2">
      <c r="A596" s="141"/>
      <c r="B596" s="141"/>
      <c r="C596" s="141"/>
      <c r="D596" s="141"/>
      <c r="E596" s="141"/>
      <c r="F596" s="28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141"/>
      <c r="AB596" s="141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</row>
    <row r="597" spans="1:44" ht="14.25" x14ac:dyDescent="0.2">
      <c r="A597" s="141"/>
      <c r="B597" s="141"/>
      <c r="C597" s="141"/>
      <c r="D597" s="141"/>
      <c r="E597" s="141"/>
      <c r="F597" s="28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141"/>
      <c r="AB597" s="141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</row>
    <row r="598" spans="1:44" ht="14.25" x14ac:dyDescent="0.2">
      <c r="A598" s="141"/>
      <c r="B598" s="141"/>
      <c r="C598" s="141"/>
      <c r="D598" s="141"/>
      <c r="E598" s="141"/>
      <c r="F598" s="28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</row>
    <row r="599" spans="1:44" ht="14.25" x14ac:dyDescent="0.2">
      <c r="A599" s="141"/>
      <c r="B599" s="141"/>
      <c r="C599" s="141"/>
      <c r="D599" s="141"/>
      <c r="E599" s="141"/>
      <c r="F599" s="28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141"/>
      <c r="AB599" s="141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</row>
    <row r="600" spans="1:44" ht="14.25" x14ac:dyDescent="0.2">
      <c r="A600" s="141"/>
      <c r="B600" s="141"/>
      <c r="C600" s="141"/>
      <c r="D600" s="141"/>
      <c r="E600" s="141"/>
      <c r="F600" s="28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141"/>
      <c r="AB600" s="141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</row>
    <row r="601" spans="1:44" ht="14.25" x14ac:dyDescent="0.2">
      <c r="A601" s="141"/>
      <c r="B601" s="141"/>
      <c r="C601" s="141"/>
      <c r="D601" s="141"/>
      <c r="E601" s="141"/>
      <c r="F601" s="28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141"/>
      <c r="AB601" s="141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</row>
    <row r="602" spans="1:44" ht="14.25" x14ac:dyDescent="0.2">
      <c r="A602" s="141"/>
      <c r="B602" s="141"/>
      <c r="C602" s="141"/>
      <c r="D602" s="141"/>
      <c r="E602" s="141"/>
      <c r="F602" s="28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141"/>
      <c r="AB602" s="141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</row>
    <row r="603" spans="1:44" ht="14.25" x14ac:dyDescent="0.2">
      <c r="A603" s="141"/>
      <c r="B603" s="141"/>
      <c r="C603" s="141"/>
      <c r="D603" s="141"/>
      <c r="E603" s="141"/>
      <c r="F603" s="28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141"/>
      <c r="AB603" s="141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</row>
    <row r="604" spans="1:44" ht="14.25" x14ac:dyDescent="0.2">
      <c r="A604" s="141"/>
      <c r="B604" s="141"/>
      <c r="C604" s="141"/>
      <c r="D604" s="141"/>
      <c r="E604" s="141"/>
      <c r="F604" s="28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141"/>
      <c r="AB604" s="141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</row>
    <row r="605" spans="1:44" ht="14.25" x14ac:dyDescent="0.2">
      <c r="A605" s="141"/>
      <c r="B605" s="141"/>
      <c r="C605" s="141"/>
      <c r="D605" s="141"/>
      <c r="E605" s="141"/>
      <c r="F605" s="28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141"/>
      <c r="AB605" s="141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</row>
    <row r="606" spans="1:44" ht="14.25" x14ac:dyDescent="0.2">
      <c r="A606" s="141"/>
      <c r="B606" s="141"/>
      <c r="C606" s="141"/>
      <c r="D606" s="141"/>
      <c r="E606" s="141"/>
      <c r="F606" s="28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141"/>
      <c r="AB606" s="141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</row>
    <row r="607" spans="1:44" ht="14.25" x14ac:dyDescent="0.2">
      <c r="A607" s="141"/>
      <c r="B607" s="141"/>
      <c r="C607" s="141"/>
      <c r="D607" s="141"/>
      <c r="E607" s="141"/>
      <c r="F607" s="28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141"/>
      <c r="AB607" s="141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</row>
    <row r="608" spans="1:44" ht="14.25" x14ac:dyDescent="0.2">
      <c r="A608" s="141"/>
      <c r="B608" s="141"/>
      <c r="C608" s="141"/>
      <c r="D608" s="141"/>
      <c r="E608" s="141"/>
      <c r="F608" s="28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141"/>
      <c r="AB608" s="141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</row>
    <row r="609" spans="1:44" ht="14.25" x14ac:dyDescent="0.2">
      <c r="A609" s="141"/>
      <c r="B609" s="141"/>
      <c r="C609" s="141"/>
      <c r="D609" s="141"/>
      <c r="E609" s="141"/>
      <c r="F609" s="28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</row>
    <row r="610" spans="1:44" ht="14.25" x14ac:dyDescent="0.2">
      <c r="A610" s="141"/>
      <c r="B610" s="141"/>
      <c r="C610" s="141"/>
      <c r="D610" s="141"/>
      <c r="E610" s="141"/>
      <c r="F610" s="28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141"/>
      <c r="AB610" s="141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</row>
    <row r="611" spans="1:44" ht="14.25" x14ac:dyDescent="0.2">
      <c r="A611" s="141"/>
      <c r="B611" s="141"/>
      <c r="C611" s="141"/>
      <c r="D611" s="141"/>
      <c r="E611" s="141"/>
      <c r="F611" s="28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141"/>
      <c r="AB611" s="141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</row>
    <row r="612" spans="1:44" ht="14.25" x14ac:dyDescent="0.2">
      <c r="A612" s="141"/>
      <c r="B612" s="141"/>
      <c r="C612" s="141"/>
      <c r="D612" s="141"/>
      <c r="E612" s="141"/>
      <c r="F612" s="28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141"/>
      <c r="AB612" s="141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</row>
    <row r="613" spans="1:44" ht="14.25" x14ac:dyDescent="0.2">
      <c r="A613" s="141"/>
      <c r="B613" s="141"/>
      <c r="C613" s="141"/>
      <c r="D613" s="141"/>
      <c r="E613" s="141"/>
      <c r="F613" s="28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141"/>
      <c r="AB613" s="141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</row>
    <row r="614" spans="1:44" ht="14.25" x14ac:dyDescent="0.2">
      <c r="A614" s="141"/>
      <c r="B614" s="141"/>
      <c r="C614" s="141"/>
      <c r="D614" s="141"/>
      <c r="E614" s="141"/>
      <c r="F614" s="28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141"/>
      <c r="AB614" s="141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</row>
    <row r="615" spans="1:44" ht="14.25" x14ac:dyDescent="0.2">
      <c r="A615" s="141"/>
      <c r="B615" s="141"/>
      <c r="C615" s="141"/>
      <c r="D615" s="141"/>
      <c r="E615" s="141"/>
      <c r="F615" s="28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141"/>
      <c r="AB615" s="141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</row>
    <row r="616" spans="1:44" ht="14.25" x14ac:dyDescent="0.2">
      <c r="A616" s="141"/>
      <c r="B616" s="141"/>
      <c r="C616" s="141"/>
      <c r="D616" s="141"/>
      <c r="E616" s="141"/>
      <c r="F616" s="28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141"/>
      <c r="AB616" s="141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</row>
    <row r="617" spans="1:44" ht="14.25" x14ac:dyDescent="0.2">
      <c r="A617" s="141"/>
      <c r="B617" s="141"/>
      <c r="C617" s="141"/>
      <c r="D617" s="141"/>
      <c r="E617" s="141"/>
      <c r="F617" s="28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141"/>
      <c r="AB617" s="141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</row>
    <row r="618" spans="1:44" ht="14.25" x14ac:dyDescent="0.2">
      <c r="A618" s="141"/>
      <c r="B618" s="141"/>
      <c r="C618" s="141"/>
      <c r="D618" s="141"/>
      <c r="E618" s="141"/>
      <c r="F618" s="28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141"/>
      <c r="AB618" s="141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</row>
    <row r="619" spans="1:44" ht="14.25" x14ac:dyDescent="0.2">
      <c r="A619" s="141"/>
      <c r="B619" s="141"/>
      <c r="C619" s="141"/>
      <c r="D619" s="141"/>
      <c r="E619" s="141"/>
      <c r="F619" s="28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141"/>
      <c r="AB619" s="141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</row>
    <row r="620" spans="1:44" ht="14.25" x14ac:dyDescent="0.2">
      <c r="A620" s="141"/>
      <c r="B620" s="141"/>
      <c r="C620" s="141"/>
      <c r="D620" s="141"/>
      <c r="E620" s="141"/>
      <c r="F620" s="28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141"/>
      <c r="AB620" s="141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</row>
    <row r="621" spans="1:44" ht="14.25" x14ac:dyDescent="0.2">
      <c r="A621" s="141"/>
      <c r="B621" s="141"/>
      <c r="C621" s="141"/>
      <c r="D621" s="141"/>
      <c r="E621" s="141"/>
      <c r="F621" s="28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141"/>
      <c r="AB621" s="141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</row>
    <row r="622" spans="1:44" ht="14.25" x14ac:dyDescent="0.2">
      <c r="A622" s="141"/>
      <c r="B622" s="141"/>
      <c r="C622" s="141"/>
      <c r="D622" s="141"/>
      <c r="E622" s="141"/>
      <c r="F622" s="28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</row>
    <row r="623" spans="1:44" ht="14.25" x14ac:dyDescent="0.2">
      <c r="A623" s="141"/>
      <c r="B623" s="141"/>
      <c r="C623" s="141"/>
      <c r="D623" s="141"/>
      <c r="E623" s="141"/>
      <c r="F623" s="28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141"/>
      <c r="AB623" s="141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</row>
    <row r="624" spans="1:44" ht="14.25" x14ac:dyDescent="0.2">
      <c r="A624" s="141"/>
      <c r="B624" s="141"/>
      <c r="C624" s="141"/>
      <c r="D624" s="141"/>
      <c r="E624" s="141"/>
      <c r="F624" s="28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141"/>
      <c r="AB624" s="141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</row>
    <row r="625" spans="1:44" ht="14.25" x14ac:dyDescent="0.2">
      <c r="A625" s="141"/>
      <c r="B625" s="141"/>
      <c r="C625" s="141"/>
      <c r="D625" s="141"/>
      <c r="E625" s="141"/>
      <c r="F625" s="28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141"/>
      <c r="AB625" s="141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</row>
    <row r="626" spans="1:44" ht="14.25" x14ac:dyDescent="0.2">
      <c r="A626" s="141"/>
      <c r="B626" s="141"/>
      <c r="C626" s="141"/>
      <c r="D626" s="141"/>
      <c r="E626" s="141"/>
      <c r="F626" s="28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141"/>
      <c r="AB626" s="141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</row>
    <row r="627" spans="1:44" ht="14.25" x14ac:dyDescent="0.2">
      <c r="A627" s="141"/>
      <c r="B627" s="141"/>
      <c r="C627" s="141"/>
      <c r="D627" s="141"/>
      <c r="E627" s="141"/>
      <c r="F627" s="28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141"/>
      <c r="AB627" s="141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</row>
    <row r="628" spans="1:44" ht="14.25" x14ac:dyDescent="0.2">
      <c r="A628" s="141"/>
      <c r="B628" s="141"/>
      <c r="C628" s="141"/>
      <c r="D628" s="141"/>
      <c r="E628" s="141"/>
      <c r="F628" s="28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141"/>
      <c r="AB628" s="141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</row>
    <row r="629" spans="1:44" ht="14.25" x14ac:dyDescent="0.2">
      <c r="A629" s="141"/>
      <c r="B629" s="141"/>
      <c r="C629" s="141"/>
      <c r="D629" s="141"/>
      <c r="E629" s="141"/>
      <c r="F629" s="28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141"/>
      <c r="AB629" s="141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</row>
    <row r="630" spans="1:44" ht="14.25" x14ac:dyDescent="0.2">
      <c r="A630" s="141"/>
      <c r="B630" s="141"/>
      <c r="C630" s="141"/>
      <c r="D630" s="141"/>
      <c r="E630" s="141"/>
      <c r="F630" s="28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141"/>
      <c r="AB630" s="141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</row>
    <row r="631" spans="1:44" ht="14.25" x14ac:dyDescent="0.2">
      <c r="A631" s="141"/>
      <c r="B631" s="141"/>
      <c r="C631" s="141"/>
      <c r="D631" s="141"/>
      <c r="E631" s="141"/>
      <c r="F631" s="28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141"/>
      <c r="AB631" s="141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</row>
    <row r="632" spans="1:44" ht="14.25" x14ac:dyDescent="0.2">
      <c r="A632" s="141"/>
      <c r="B632" s="141"/>
      <c r="C632" s="141"/>
      <c r="D632" s="141"/>
      <c r="E632" s="141"/>
      <c r="F632" s="28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141"/>
      <c r="AB632" s="141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</row>
    <row r="633" spans="1:44" ht="14.25" x14ac:dyDescent="0.2">
      <c r="A633" s="141"/>
      <c r="B633" s="141"/>
      <c r="C633" s="141"/>
      <c r="D633" s="141"/>
      <c r="E633" s="141"/>
      <c r="F633" s="28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141"/>
      <c r="AB633" s="141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</row>
    <row r="634" spans="1:44" ht="14.25" x14ac:dyDescent="0.2">
      <c r="A634" s="141"/>
      <c r="B634" s="141"/>
      <c r="C634" s="141"/>
      <c r="D634" s="141"/>
      <c r="E634" s="141"/>
      <c r="F634" s="28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141"/>
      <c r="AB634" s="141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</row>
    <row r="635" spans="1:44" ht="14.25" x14ac:dyDescent="0.2">
      <c r="A635" s="141"/>
      <c r="B635" s="141"/>
      <c r="C635" s="141"/>
      <c r="D635" s="141"/>
      <c r="E635" s="141"/>
      <c r="F635" s="28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141"/>
      <c r="AB635" s="141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</row>
    <row r="636" spans="1:44" ht="14.25" x14ac:dyDescent="0.2">
      <c r="A636" s="141"/>
      <c r="B636" s="141"/>
      <c r="C636" s="141"/>
      <c r="D636" s="141"/>
      <c r="E636" s="141"/>
      <c r="F636" s="28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</row>
    <row r="637" spans="1:44" ht="14.25" x14ac:dyDescent="0.2">
      <c r="A637" s="141"/>
      <c r="B637" s="141"/>
      <c r="C637" s="141"/>
      <c r="D637" s="141"/>
      <c r="E637" s="141"/>
      <c r="F637" s="28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141"/>
      <c r="AB637" s="141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</row>
    <row r="638" spans="1:44" ht="14.25" x14ac:dyDescent="0.2">
      <c r="A638" s="141"/>
      <c r="B638" s="141"/>
      <c r="C638" s="141"/>
      <c r="D638" s="141"/>
      <c r="E638" s="141"/>
      <c r="F638" s="28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141"/>
      <c r="AB638" s="141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</row>
    <row r="639" spans="1:44" ht="14.25" x14ac:dyDescent="0.2">
      <c r="A639" s="141"/>
      <c r="B639" s="141"/>
      <c r="C639" s="141"/>
      <c r="D639" s="141"/>
      <c r="E639" s="141"/>
      <c r="F639" s="28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141"/>
      <c r="AB639" s="141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</row>
    <row r="640" spans="1:44" ht="14.25" x14ac:dyDescent="0.2">
      <c r="A640" s="141"/>
      <c r="B640" s="141"/>
      <c r="C640" s="141"/>
      <c r="D640" s="141"/>
      <c r="E640" s="141"/>
      <c r="F640" s="28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141"/>
      <c r="AB640" s="141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</row>
    <row r="641" spans="1:44" ht="14.25" x14ac:dyDescent="0.2">
      <c r="A641" s="141"/>
      <c r="B641" s="141"/>
      <c r="C641" s="141"/>
      <c r="D641" s="141"/>
      <c r="E641" s="141"/>
      <c r="F641" s="28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141"/>
      <c r="AB641" s="141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</row>
    <row r="642" spans="1:44" ht="14.25" x14ac:dyDescent="0.2">
      <c r="A642" s="141"/>
      <c r="B642" s="141"/>
      <c r="C642" s="141"/>
      <c r="D642" s="141"/>
      <c r="E642" s="141"/>
      <c r="F642" s="28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</row>
    <row r="643" spans="1:44" ht="14.25" x14ac:dyDescent="0.2">
      <c r="A643" s="141"/>
      <c r="B643" s="141"/>
      <c r="C643" s="141"/>
      <c r="D643" s="141"/>
      <c r="E643" s="141"/>
      <c r="F643" s="28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141"/>
      <c r="AB643" s="141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</row>
    <row r="644" spans="1:44" ht="14.25" x14ac:dyDescent="0.2">
      <c r="A644" s="141"/>
      <c r="B644" s="141"/>
      <c r="C644" s="141"/>
      <c r="D644" s="141"/>
      <c r="E644" s="141"/>
      <c r="F644" s="28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141"/>
      <c r="AB644" s="141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</row>
    <row r="645" spans="1:44" ht="14.25" x14ac:dyDescent="0.2">
      <c r="A645" s="141"/>
      <c r="B645" s="141"/>
      <c r="C645" s="141"/>
      <c r="D645" s="141"/>
      <c r="E645" s="141"/>
      <c r="F645" s="28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141"/>
      <c r="AB645" s="141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</row>
    <row r="646" spans="1:44" ht="14.25" x14ac:dyDescent="0.2">
      <c r="A646" s="141"/>
      <c r="B646" s="141"/>
      <c r="C646" s="141"/>
      <c r="D646" s="141"/>
      <c r="E646" s="141"/>
      <c r="F646" s="28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141"/>
      <c r="AB646" s="141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</row>
    <row r="647" spans="1:44" ht="14.25" x14ac:dyDescent="0.2">
      <c r="A647" s="141"/>
      <c r="B647" s="141"/>
      <c r="C647" s="141"/>
      <c r="D647" s="141"/>
      <c r="E647" s="141"/>
      <c r="F647" s="28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141"/>
      <c r="AB647" s="141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</row>
    <row r="648" spans="1:44" ht="14.25" x14ac:dyDescent="0.2">
      <c r="A648" s="141"/>
      <c r="B648" s="141"/>
      <c r="C648" s="141"/>
      <c r="D648" s="141"/>
      <c r="E648" s="141"/>
      <c r="F648" s="28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141"/>
      <c r="AB648" s="141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</row>
    <row r="649" spans="1:44" ht="14.25" x14ac:dyDescent="0.2">
      <c r="A649" s="141"/>
      <c r="B649" s="141"/>
      <c r="C649" s="141"/>
      <c r="D649" s="141"/>
      <c r="E649" s="141"/>
      <c r="F649" s="28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141"/>
      <c r="AB649" s="141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</row>
    <row r="650" spans="1:44" ht="14.25" x14ac:dyDescent="0.2">
      <c r="A650" s="141"/>
      <c r="B650" s="141"/>
      <c r="C650" s="141"/>
      <c r="D650" s="141"/>
      <c r="E650" s="141"/>
      <c r="F650" s="28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141"/>
      <c r="AB650" s="141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</row>
    <row r="651" spans="1:44" ht="14.25" x14ac:dyDescent="0.2">
      <c r="A651" s="141"/>
      <c r="B651" s="141"/>
      <c r="C651" s="141"/>
      <c r="D651" s="141"/>
      <c r="E651" s="141"/>
      <c r="F651" s="28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</row>
    <row r="652" spans="1:44" ht="14.25" x14ac:dyDescent="0.2">
      <c r="A652" s="141"/>
      <c r="B652" s="141"/>
      <c r="C652" s="141"/>
      <c r="D652" s="141"/>
      <c r="E652" s="141"/>
      <c r="F652" s="28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141"/>
      <c r="AB652" s="141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</row>
    <row r="653" spans="1:44" ht="14.25" x14ac:dyDescent="0.2">
      <c r="A653" s="141"/>
      <c r="B653" s="141"/>
      <c r="C653" s="141"/>
      <c r="D653" s="141"/>
      <c r="E653" s="141"/>
      <c r="F653" s="28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141"/>
      <c r="AB653" s="141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</row>
    <row r="654" spans="1:44" ht="14.25" x14ac:dyDescent="0.2">
      <c r="A654" s="141"/>
      <c r="B654" s="141"/>
      <c r="C654" s="141"/>
      <c r="D654" s="141"/>
      <c r="E654" s="141"/>
      <c r="F654" s="28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141"/>
      <c r="AB654" s="141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</row>
    <row r="655" spans="1:44" ht="14.25" x14ac:dyDescent="0.2">
      <c r="A655" s="141"/>
      <c r="B655" s="141"/>
      <c r="C655" s="141"/>
      <c r="D655" s="141"/>
      <c r="E655" s="141"/>
      <c r="F655" s="28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141"/>
      <c r="AB655" s="141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</row>
    <row r="656" spans="1:44" ht="14.25" x14ac:dyDescent="0.2">
      <c r="A656" s="141"/>
      <c r="B656" s="141"/>
      <c r="C656" s="141"/>
      <c r="D656" s="141"/>
      <c r="E656" s="141"/>
      <c r="F656" s="28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141"/>
      <c r="AB656" s="141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</row>
    <row r="657" spans="1:44" ht="14.25" x14ac:dyDescent="0.2">
      <c r="A657" s="141"/>
      <c r="B657" s="141"/>
      <c r="C657" s="141"/>
      <c r="D657" s="141"/>
      <c r="E657" s="141"/>
      <c r="F657" s="28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141"/>
      <c r="AB657" s="141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</row>
  </sheetData>
  <mergeCells count="36">
    <mergeCell ref="H34:AR34"/>
    <mergeCell ref="A12:C12"/>
    <mergeCell ref="D12:G12"/>
    <mergeCell ref="I14:L14"/>
    <mergeCell ref="H15:AR15"/>
    <mergeCell ref="H17:AR17"/>
    <mergeCell ref="H20:AR20"/>
    <mergeCell ref="H23:AR23"/>
    <mergeCell ref="H26:AR26"/>
    <mergeCell ref="H27:AR27"/>
    <mergeCell ref="H30:AR30"/>
    <mergeCell ref="A10:C10"/>
    <mergeCell ref="D10:G10"/>
    <mergeCell ref="H10:AR10"/>
    <mergeCell ref="A11:C11"/>
    <mergeCell ref="D11:G11"/>
    <mergeCell ref="H11:AR11"/>
    <mergeCell ref="A8:C8"/>
    <mergeCell ref="D8:G8"/>
    <mergeCell ref="H8:AR8"/>
    <mergeCell ref="A9:C9"/>
    <mergeCell ref="D9:G9"/>
    <mergeCell ref="H9:AR9"/>
    <mergeCell ref="AK6:AR6"/>
    <mergeCell ref="A1:AR1"/>
    <mergeCell ref="A3:F4"/>
    <mergeCell ref="G3:O4"/>
    <mergeCell ref="P3:U4"/>
    <mergeCell ref="V3:AD4"/>
    <mergeCell ref="AE3:AJ4"/>
    <mergeCell ref="AK3:AR4"/>
    <mergeCell ref="A6:F6"/>
    <mergeCell ref="G6:O6"/>
    <mergeCell ref="P6:U6"/>
    <mergeCell ref="V6:AD6"/>
    <mergeCell ref="AE6:AJ6"/>
  </mergeCells>
  <phoneticPr fontId="117" type="noConversion"/>
  <printOptions horizontalCentered="1"/>
  <pageMargins left="0.15748031496062992" right="0.15748031496062992" top="0.57999999999999996" bottom="0.39370078740157483" header="0.51181102362204722" footer="0.51181102362204722"/>
  <pageSetup paperSize="9" scale="65" firstPageNumber="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43"/>
  <sheetViews>
    <sheetView showGridLines="0" view="pageBreakPreview" topLeftCell="C106" zoomScaleNormal="75" zoomScaleSheetLayoutView="100" workbookViewId="0">
      <selection activeCell="AB138" sqref="AB138"/>
    </sheetView>
  </sheetViews>
  <sheetFormatPr defaultColWidth="11.42578125" defaultRowHeight="12.75" x14ac:dyDescent="0.2"/>
  <cols>
    <col min="1" max="1" width="6" style="1" customWidth="1"/>
    <col min="2" max="2" width="5.85546875" style="1" customWidth="1"/>
    <col min="3" max="3" width="5.42578125" style="1" customWidth="1"/>
    <col min="4" max="5" width="4.7109375" style="1" customWidth="1"/>
    <col min="6" max="6" width="4.7109375" style="2" customWidth="1"/>
    <col min="7" max="7" width="4.7109375" style="1" customWidth="1"/>
    <col min="8" max="8" width="9.28515625" style="1" customWidth="1"/>
    <col min="9" max="23" width="4.7109375" style="1" customWidth="1"/>
    <col min="24" max="28" width="5.28515625" style="1" customWidth="1"/>
    <col min="29" max="32" width="4.7109375" style="3" customWidth="1"/>
    <col min="33" max="33" width="6.42578125" style="3" customWidth="1"/>
    <col min="34" max="34" width="6.140625" style="3" customWidth="1"/>
    <col min="35" max="35" width="5.7109375" style="3" customWidth="1"/>
    <col min="36" max="36" width="4.7109375" style="3" customWidth="1"/>
    <col min="37" max="37" width="6.5703125" style="3" customWidth="1"/>
    <col min="38" max="43" width="4.42578125" style="3" customWidth="1"/>
    <col min="44" max="44" width="7.140625" style="3" customWidth="1"/>
    <col min="45" max="48" width="4.7109375" style="3" customWidth="1"/>
    <col min="49" max="16384" width="11.42578125" style="3"/>
  </cols>
  <sheetData>
    <row r="1" spans="1:256" ht="46.5" customHeight="1" x14ac:dyDescent="0.2">
      <c r="A1" s="1180" t="s">
        <v>48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80"/>
      <c r="L1" s="1180"/>
      <c r="M1" s="1180"/>
      <c r="N1" s="1180"/>
      <c r="O1" s="1180"/>
      <c r="P1" s="1180"/>
      <c r="Q1" s="1180"/>
      <c r="R1" s="1180"/>
      <c r="S1" s="1180"/>
      <c r="T1" s="1180"/>
      <c r="U1" s="1180"/>
      <c r="V1" s="1180"/>
      <c r="W1" s="1180"/>
      <c r="X1" s="1180"/>
      <c r="Y1" s="1180"/>
      <c r="Z1" s="1180"/>
      <c r="AA1" s="1180"/>
      <c r="AB1" s="1180"/>
      <c r="AC1" s="1180"/>
      <c r="AD1" s="1180"/>
      <c r="AE1" s="1180"/>
      <c r="AF1" s="1180"/>
      <c r="AG1" s="1180"/>
      <c r="AH1" s="1180"/>
      <c r="AI1" s="1180"/>
      <c r="AJ1" s="1180"/>
      <c r="AK1" s="1180"/>
      <c r="AL1" s="1180"/>
      <c r="AM1" s="1180"/>
      <c r="AN1" s="1180"/>
      <c r="AO1" s="1180"/>
      <c r="AP1" s="1180"/>
      <c r="AQ1" s="1180" t="s">
        <v>0</v>
      </c>
      <c r="AR1" s="1181">
        <v>7</v>
      </c>
    </row>
    <row r="2" spans="1:256" ht="6" customHeight="1" x14ac:dyDescent="0.2">
      <c r="A2" s="184"/>
      <c r="B2" s="25"/>
      <c r="C2" s="26"/>
      <c r="D2" s="26"/>
      <c r="E2" s="26"/>
      <c r="F2" s="26"/>
      <c r="G2" s="26"/>
      <c r="H2" s="26"/>
      <c r="I2" s="26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28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85"/>
    </row>
    <row r="3" spans="1:256" ht="14.25" customHeight="1" thickBot="1" x14ac:dyDescent="0.25">
      <c r="A3" s="635" t="s">
        <v>43</v>
      </c>
      <c r="B3" s="635"/>
      <c r="C3" s="635"/>
      <c r="D3" s="635"/>
      <c r="E3" s="635"/>
      <c r="F3" s="635"/>
      <c r="G3" s="654" t="str">
        <f>'DESCRIBING SHEET'!N3</f>
        <v>THE ROCKS JKT 2.0 M</v>
      </c>
      <c r="H3" s="654"/>
      <c r="I3" s="654"/>
      <c r="J3" s="654"/>
      <c r="K3" s="654"/>
      <c r="L3" s="654"/>
      <c r="M3" s="654"/>
      <c r="N3" s="654"/>
      <c r="O3" s="654"/>
      <c r="P3" s="635" t="s">
        <v>1</v>
      </c>
      <c r="Q3" s="635"/>
      <c r="R3" s="635"/>
      <c r="S3" s="635"/>
      <c r="T3" s="635"/>
      <c r="U3" s="635"/>
      <c r="V3" s="654" t="str">
        <f>'DESCRIBING SHEET'!Z3</f>
        <v>EIV4414</v>
      </c>
      <c r="W3" s="654"/>
      <c r="X3" s="654"/>
      <c r="Y3" s="654"/>
      <c r="Z3" s="654"/>
      <c r="AA3" s="654"/>
      <c r="AB3" s="654"/>
      <c r="AC3" s="654"/>
      <c r="AD3" s="654"/>
      <c r="AE3" s="635" t="s">
        <v>28</v>
      </c>
      <c r="AF3" s="635"/>
      <c r="AG3" s="635"/>
      <c r="AH3" s="635"/>
      <c r="AI3" s="635"/>
      <c r="AJ3" s="635"/>
      <c r="AK3" s="1182" t="str">
        <f>'DESCRIBING SHEET'!AL3</f>
        <v>LIBOLON</v>
      </c>
      <c r="AL3" s="1182"/>
      <c r="AM3" s="1182"/>
      <c r="AN3" s="1182"/>
      <c r="AO3" s="1182"/>
      <c r="AP3" s="1182"/>
      <c r="AQ3" s="1182"/>
      <c r="AR3" s="1182"/>
    </row>
    <row r="4" spans="1:256" ht="31.5" customHeight="1" thickTop="1" x14ac:dyDescent="0.2">
      <c r="A4" s="636"/>
      <c r="B4" s="636"/>
      <c r="C4" s="636"/>
      <c r="D4" s="636"/>
      <c r="E4" s="636"/>
      <c r="F4" s="636"/>
      <c r="G4" s="655"/>
      <c r="H4" s="655"/>
      <c r="I4" s="655"/>
      <c r="J4" s="655"/>
      <c r="K4" s="655"/>
      <c r="L4" s="655"/>
      <c r="M4" s="655"/>
      <c r="N4" s="655"/>
      <c r="O4" s="655"/>
      <c r="P4" s="636"/>
      <c r="Q4" s="636"/>
      <c r="R4" s="636"/>
      <c r="S4" s="636"/>
      <c r="T4" s="636"/>
      <c r="U4" s="636"/>
      <c r="V4" s="655"/>
      <c r="W4" s="655"/>
      <c r="X4" s="655"/>
      <c r="Y4" s="655"/>
      <c r="Z4" s="655"/>
      <c r="AA4" s="655"/>
      <c r="AB4" s="655"/>
      <c r="AC4" s="655"/>
      <c r="AD4" s="655"/>
      <c r="AE4" s="636"/>
      <c r="AF4" s="636"/>
      <c r="AG4" s="636"/>
      <c r="AH4" s="636"/>
      <c r="AI4" s="636"/>
      <c r="AJ4" s="636"/>
      <c r="AK4" s="1183"/>
      <c r="AL4" s="1183"/>
      <c r="AM4" s="1183"/>
      <c r="AN4" s="1183"/>
      <c r="AO4" s="1183"/>
      <c r="AP4" s="1183"/>
      <c r="AQ4" s="1183"/>
      <c r="AR4" s="1183"/>
    </row>
    <row r="5" spans="1:256" ht="5.25" customHeight="1" x14ac:dyDescent="0.2">
      <c r="A5" s="59"/>
      <c r="B5" s="25"/>
      <c r="C5" s="32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9"/>
      <c r="AF5" s="29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193"/>
    </row>
    <row r="6" spans="1:256" ht="39.75" customHeight="1" x14ac:dyDescent="0.2">
      <c r="A6" s="1184" t="s">
        <v>33</v>
      </c>
      <c r="B6" s="1185"/>
      <c r="C6" s="1185"/>
      <c r="D6" s="1185"/>
      <c r="E6" s="1185"/>
      <c r="F6" s="1186"/>
      <c r="G6" s="1187" t="str">
        <f>'DESCRIBING SHEET'!N6</f>
        <v>CROSSOVER SERIES</v>
      </c>
      <c r="H6" s="1188"/>
      <c r="I6" s="1188"/>
      <c r="J6" s="1188"/>
      <c r="K6" s="1188"/>
      <c r="L6" s="1188"/>
      <c r="M6" s="1188"/>
      <c r="N6" s="1188"/>
      <c r="O6" s="1188"/>
      <c r="P6" s="1184" t="s">
        <v>29</v>
      </c>
      <c r="Q6" s="1185"/>
      <c r="R6" s="1185"/>
      <c r="S6" s="1185"/>
      <c r="T6" s="1185"/>
      <c r="U6" s="1189"/>
      <c r="V6" s="1190" t="str">
        <f>'DESCRIBING SHEET'!Z6</f>
        <v>FW18/19</v>
      </c>
      <c r="W6" s="1191"/>
      <c r="X6" s="1191"/>
      <c r="Y6" s="1191"/>
      <c r="Z6" s="1191"/>
      <c r="AA6" s="1191"/>
      <c r="AB6" s="1191"/>
      <c r="AC6" s="1191"/>
      <c r="AD6" s="1192"/>
      <c r="AE6" s="1184" t="s">
        <v>30</v>
      </c>
      <c r="AF6" s="1185"/>
      <c r="AG6" s="1185"/>
      <c r="AH6" s="1185"/>
      <c r="AI6" s="1185"/>
      <c r="AJ6" s="1189"/>
      <c r="AK6" s="1177" t="str">
        <f>'DESCRIBING SHEET'!AL6</f>
        <v>PRIMA</v>
      </c>
      <c r="AL6" s="1178"/>
      <c r="AM6" s="1178"/>
      <c r="AN6" s="1178"/>
      <c r="AO6" s="1178"/>
      <c r="AP6" s="1178"/>
      <c r="AQ6" s="1178"/>
      <c r="AR6" s="1179"/>
    </row>
    <row r="7" spans="1:256" ht="30.75" customHeight="1" x14ac:dyDescent="0.2">
      <c r="A7" s="184"/>
      <c r="B7" s="25"/>
      <c r="C7" s="26"/>
      <c r="D7" s="25"/>
      <c r="E7" s="25"/>
      <c r="F7" s="25"/>
      <c r="G7" s="35"/>
      <c r="H7" s="35"/>
      <c r="I7" s="35"/>
      <c r="J7" s="25"/>
      <c r="K7" s="35"/>
      <c r="L7" s="35"/>
      <c r="M7" s="35"/>
      <c r="N7" s="35"/>
      <c r="O7" s="35"/>
      <c r="P7" s="35"/>
      <c r="Q7" s="35"/>
      <c r="R7" s="3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8"/>
      <c r="AF7" s="29"/>
      <c r="AG7" s="30"/>
      <c r="AH7" s="30"/>
      <c r="AI7" s="30"/>
      <c r="AJ7" s="30"/>
      <c r="AK7" s="31"/>
      <c r="AL7" s="31"/>
      <c r="AM7" s="31"/>
      <c r="AN7" s="31"/>
      <c r="AO7" s="31"/>
      <c r="AP7" s="31"/>
      <c r="AQ7" s="31"/>
      <c r="AR7" s="185"/>
    </row>
    <row r="8" spans="1:256" ht="18" customHeight="1" x14ac:dyDescent="0.2">
      <c r="A8" s="1193" t="s">
        <v>21</v>
      </c>
      <c r="B8" s="1194"/>
      <c r="C8" s="1195"/>
      <c r="D8" s="1196" t="s">
        <v>27</v>
      </c>
      <c r="E8" s="1197"/>
      <c r="F8" s="1197"/>
      <c r="G8" s="1198"/>
      <c r="H8" s="1199" t="s">
        <v>49</v>
      </c>
      <c r="I8" s="1199"/>
      <c r="J8" s="1199"/>
      <c r="K8" s="1199"/>
      <c r="L8" s="1199"/>
      <c r="M8" s="1199"/>
      <c r="N8" s="1199"/>
      <c r="O8" s="1199"/>
      <c r="P8" s="1199"/>
      <c r="Q8" s="1199"/>
      <c r="R8" s="1199"/>
      <c r="S8" s="1199"/>
      <c r="T8" s="1199"/>
      <c r="U8" s="1199"/>
      <c r="V8" s="1199"/>
      <c r="W8" s="1199"/>
      <c r="X8" s="1199"/>
      <c r="Y8" s="1199"/>
      <c r="Z8" s="1199"/>
      <c r="AA8" s="1199"/>
      <c r="AB8" s="1199"/>
      <c r="AC8" s="1199"/>
      <c r="AD8" s="1199"/>
      <c r="AE8" s="1199"/>
      <c r="AF8" s="1199"/>
      <c r="AG8" s="1199"/>
      <c r="AH8" s="1199"/>
      <c r="AI8" s="1199"/>
      <c r="AJ8" s="1199"/>
      <c r="AK8" s="1199"/>
      <c r="AL8" s="1199"/>
      <c r="AM8" s="1199"/>
      <c r="AN8" s="1199"/>
      <c r="AO8" s="1199"/>
      <c r="AP8" s="1199"/>
      <c r="AQ8" s="1199"/>
      <c r="AR8" s="1200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1" customHeight="1" x14ac:dyDescent="0.2">
      <c r="A9" s="1201"/>
      <c r="B9" s="1202"/>
      <c r="C9" s="1203"/>
      <c r="D9" s="1204"/>
      <c r="E9" s="1205"/>
      <c r="F9" s="1205"/>
      <c r="G9" s="1206"/>
      <c r="H9" s="1207"/>
      <c r="I9" s="1208"/>
      <c r="J9" s="1208"/>
      <c r="K9" s="1208"/>
      <c r="L9" s="1208"/>
      <c r="M9" s="1208"/>
      <c r="N9" s="1208"/>
      <c r="O9" s="1208"/>
      <c r="P9" s="1208"/>
      <c r="Q9" s="1208"/>
      <c r="R9" s="1208"/>
      <c r="S9" s="1208"/>
      <c r="T9" s="1208"/>
      <c r="U9" s="1208"/>
      <c r="V9" s="1208"/>
      <c r="W9" s="1208"/>
      <c r="X9" s="1208"/>
      <c r="Y9" s="1208"/>
      <c r="Z9" s="1208"/>
      <c r="AA9" s="1208"/>
      <c r="AB9" s="1208"/>
      <c r="AC9" s="1208"/>
      <c r="AD9" s="1208"/>
      <c r="AE9" s="1208"/>
      <c r="AF9" s="1208"/>
      <c r="AG9" s="1208"/>
      <c r="AH9" s="1208"/>
      <c r="AI9" s="1208"/>
      <c r="AJ9" s="1208"/>
      <c r="AK9" s="1208"/>
      <c r="AL9" s="1208"/>
      <c r="AM9" s="1208"/>
      <c r="AN9" s="1208"/>
      <c r="AO9" s="1208"/>
      <c r="AP9" s="1208"/>
      <c r="AQ9" s="1208"/>
      <c r="AR9" s="1209"/>
    </row>
    <row r="10" spans="1:256" ht="15.75" customHeight="1" x14ac:dyDescent="0.2">
      <c r="A10" s="1210"/>
      <c r="B10" s="1211"/>
      <c r="C10" s="1212"/>
      <c r="D10" s="1213"/>
      <c r="E10" s="1214"/>
      <c r="F10" s="1214"/>
      <c r="G10" s="1215"/>
      <c r="H10" s="1216" t="s">
        <v>201</v>
      </c>
      <c r="I10" s="1217"/>
      <c r="J10" s="1217"/>
      <c r="K10" s="1217"/>
      <c r="L10" s="1217"/>
      <c r="M10" s="1217"/>
      <c r="N10" s="1217"/>
      <c r="O10" s="1217"/>
      <c r="P10" s="1217"/>
      <c r="Q10" s="1217"/>
      <c r="R10" s="1217"/>
      <c r="S10" s="1217"/>
      <c r="T10" s="1217"/>
      <c r="U10" s="1217"/>
      <c r="V10" s="1217"/>
      <c r="W10" s="1217"/>
      <c r="X10" s="1217"/>
      <c r="Y10" s="1217"/>
      <c r="Z10" s="1217"/>
      <c r="AA10" s="1217"/>
      <c r="AB10" s="1217"/>
      <c r="AC10" s="1217"/>
      <c r="AD10" s="1217"/>
      <c r="AE10" s="1217"/>
      <c r="AF10" s="1217"/>
      <c r="AG10" s="1217"/>
      <c r="AH10" s="1217"/>
      <c r="AI10" s="1217"/>
      <c r="AJ10" s="1217"/>
      <c r="AK10" s="1217"/>
      <c r="AL10" s="1217"/>
      <c r="AM10" s="1217"/>
      <c r="AN10" s="1217"/>
      <c r="AO10" s="1217"/>
      <c r="AP10" s="1217"/>
      <c r="AQ10" s="1217"/>
      <c r="AR10" s="1218"/>
    </row>
    <row r="11" spans="1:256" ht="16.5" customHeight="1" x14ac:dyDescent="0.2">
      <c r="A11" s="1201"/>
      <c r="B11" s="1202"/>
      <c r="C11" s="1203"/>
      <c r="D11" s="1204"/>
      <c r="E11" s="1205"/>
      <c r="F11" s="1205"/>
      <c r="G11" s="1206"/>
      <c r="H11" s="1219"/>
      <c r="I11" s="1220"/>
      <c r="J11" s="1220"/>
      <c r="K11" s="1220"/>
      <c r="L11" s="1220"/>
      <c r="M11" s="1220"/>
      <c r="N11" s="1220"/>
      <c r="O11" s="1220"/>
      <c r="P11" s="1220"/>
      <c r="Q11" s="1220"/>
      <c r="R11" s="1220"/>
      <c r="S11" s="1220"/>
      <c r="T11" s="1220"/>
      <c r="U11" s="1220"/>
      <c r="V11" s="1220"/>
      <c r="W11" s="1220"/>
      <c r="X11" s="1220"/>
      <c r="Y11" s="1220"/>
      <c r="Z11" s="1220"/>
      <c r="AA11" s="1220"/>
      <c r="AB11" s="1220"/>
      <c r="AC11" s="1220"/>
      <c r="AD11" s="1220"/>
      <c r="AE11" s="1220"/>
      <c r="AF11" s="1220"/>
      <c r="AG11" s="1220"/>
      <c r="AH11" s="1220"/>
      <c r="AI11" s="1220"/>
      <c r="AJ11" s="1220"/>
      <c r="AK11" s="1220"/>
      <c r="AL11" s="1220"/>
      <c r="AM11" s="1220"/>
      <c r="AN11" s="1220"/>
      <c r="AO11" s="1220"/>
      <c r="AP11" s="1220"/>
      <c r="AQ11" s="1220"/>
      <c r="AR11" s="1221"/>
    </row>
    <row r="12" spans="1:256" ht="16.5" customHeight="1" x14ac:dyDescent="0.25">
      <c r="A12" s="1201">
        <v>42853</v>
      </c>
      <c r="B12" s="1202"/>
      <c r="C12" s="1203"/>
      <c r="D12" s="1204" t="s">
        <v>324</v>
      </c>
      <c r="E12" s="1205"/>
      <c r="F12" s="1205"/>
      <c r="G12" s="1206"/>
      <c r="H12" s="1332" t="s">
        <v>109</v>
      </c>
      <c r="I12" s="1333"/>
      <c r="J12" s="1333"/>
      <c r="K12" s="1333"/>
      <c r="L12" s="1333"/>
      <c r="M12" s="1333"/>
      <c r="N12" s="1333"/>
      <c r="O12" s="1333"/>
      <c r="P12" s="1333"/>
      <c r="Q12" s="1333"/>
      <c r="R12" s="1333"/>
      <c r="S12" s="1333"/>
      <c r="T12" s="1333"/>
      <c r="U12" s="1333"/>
      <c r="V12" s="1333"/>
      <c r="W12" s="1333"/>
      <c r="X12" s="1333"/>
      <c r="Y12" s="1333"/>
      <c r="Z12" s="1333"/>
      <c r="AA12" s="1333"/>
      <c r="AB12" s="1333"/>
      <c r="AC12" s="1333"/>
      <c r="AD12" s="1333"/>
      <c r="AE12" s="1333"/>
      <c r="AF12" s="1333"/>
      <c r="AG12" s="1333"/>
      <c r="AH12" s="1333"/>
      <c r="AI12" s="1333"/>
      <c r="AJ12" s="1333"/>
      <c r="AK12" s="1333"/>
      <c r="AL12" s="1333"/>
      <c r="AM12" s="1333"/>
      <c r="AN12" s="1333"/>
      <c r="AO12" s="1333"/>
      <c r="AP12" s="1333"/>
      <c r="AQ12" s="1333"/>
      <c r="AR12" s="1334"/>
    </row>
    <row r="13" spans="1:256" ht="16.5" customHeight="1" x14ac:dyDescent="0.25">
      <c r="A13" s="1201"/>
      <c r="B13" s="1202"/>
      <c r="C13" s="1203"/>
      <c r="D13" s="1204"/>
      <c r="E13" s="1205"/>
      <c r="F13" s="1205"/>
      <c r="G13" s="1206"/>
      <c r="H13" s="1297"/>
      <c r="I13" s="1298"/>
      <c r="J13" s="1298"/>
      <c r="K13" s="1298"/>
      <c r="L13" s="1298"/>
      <c r="M13" s="1298"/>
      <c r="N13" s="1298"/>
      <c r="O13" s="1298"/>
      <c r="P13" s="1298"/>
      <c r="Q13" s="1298"/>
      <c r="R13" s="1298"/>
      <c r="S13" s="1298"/>
      <c r="T13" s="1298"/>
      <c r="U13" s="1298"/>
      <c r="V13" s="1298"/>
      <c r="W13" s="1298"/>
      <c r="X13" s="1298"/>
      <c r="Y13" s="1298"/>
      <c r="Z13" s="1298"/>
      <c r="AA13" s="1298"/>
      <c r="AB13" s="1298"/>
      <c r="AC13" s="1298"/>
      <c r="AD13" s="1298"/>
      <c r="AE13" s="1298"/>
      <c r="AF13" s="1298"/>
      <c r="AG13" s="1298"/>
      <c r="AH13" s="1298"/>
      <c r="AI13" s="1298"/>
      <c r="AJ13" s="1298"/>
      <c r="AK13" s="1298"/>
      <c r="AL13" s="1298"/>
      <c r="AM13" s="1298"/>
      <c r="AN13" s="1298"/>
      <c r="AO13" s="1298"/>
      <c r="AP13" s="1298"/>
      <c r="AQ13" s="1298"/>
      <c r="AR13" s="1299"/>
    </row>
    <row r="14" spans="1:256" ht="16.5" customHeight="1" x14ac:dyDescent="0.25">
      <c r="A14" s="1201"/>
      <c r="B14" s="1202"/>
      <c r="C14" s="1203"/>
      <c r="D14" s="1204"/>
      <c r="E14" s="1205"/>
      <c r="F14" s="1205"/>
      <c r="G14" s="1206"/>
      <c r="H14" s="1315" t="s">
        <v>330</v>
      </c>
      <c r="I14" s="1316"/>
      <c r="J14" s="1316"/>
      <c r="K14" s="1316"/>
      <c r="L14" s="1316"/>
      <c r="M14" s="1316"/>
      <c r="N14" s="1316"/>
      <c r="O14" s="1316"/>
      <c r="P14" s="1316"/>
      <c r="Q14" s="1316"/>
      <c r="R14" s="1316"/>
      <c r="S14" s="1316"/>
      <c r="T14" s="1316"/>
      <c r="U14" s="1316"/>
      <c r="V14" s="1316"/>
      <c r="W14" s="1316"/>
      <c r="X14" s="1316"/>
      <c r="Y14" s="1316"/>
      <c r="Z14" s="1316"/>
      <c r="AA14" s="1316"/>
      <c r="AB14" s="1316"/>
      <c r="AC14" s="1316"/>
      <c r="AD14" s="1316"/>
      <c r="AE14" s="1316"/>
      <c r="AF14" s="1316"/>
      <c r="AG14" s="1316"/>
      <c r="AH14" s="1316"/>
      <c r="AI14" s="1316"/>
      <c r="AJ14" s="1316"/>
      <c r="AK14" s="1316"/>
      <c r="AL14" s="1316"/>
      <c r="AM14" s="1316"/>
      <c r="AN14" s="1316"/>
      <c r="AO14" s="1316"/>
      <c r="AP14" s="1316"/>
      <c r="AQ14" s="1316"/>
      <c r="AR14" s="1317"/>
    </row>
    <row r="15" spans="1:256" ht="16.5" customHeight="1" x14ac:dyDescent="0.25">
      <c r="A15" s="1201"/>
      <c r="B15" s="1202"/>
      <c r="C15" s="1203"/>
      <c r="D15" s="1204"/>
      <c r="E15" s="1205"/>
      <c r="F15" s="1205"/>
      <c r="G15" s="1206"/>
      <c r="H15" s="1318" t="s">
        <v>331</v>
      </c>
      <c r="I15" s="1316"/>
      <c r="J15" s="1316"/>
      <c r="K15" s="1316"/>
      <c r="L15" s="1316"/>
      <c r="M15" s="1316"/>
      <c r="N15" s="1316"/>
      <c r="O15" s="1316"/>
      <c r="P15" s="1316"/>
      <c r="Q15" s="1316"/>
      <c r="R15" s="1316"/>
      <c r="S15" s="1316"/>
      <c r="T15" s="1316"/>
      <c r="U15" s="1316"/>
      <c r="V15" s="1316"/>
      <c r="W15" s="1316"/>
      <c r="X15" s="1316"/>
      <c r="Y15" s="1316"/>
      <c r="Z15" s="1316"/>
      <c r="AA15" s="1316"/>
      <c r="AB15" s="1316"/>
      <c r="AC15" s="1316"/>
      <c r="AD15" s="1316"/>
      <c r="AE15" s="1316"/>
      <c r="AF15" s="1316"/>
      <c r="AG15" s="1316"/>
      <c r="AH15" s="1316"/>
      <c r="AI15" s="1316"/>
      <c r="AJ15" s="1316"/>
      <c r="AK15" s="1316"/>
      <c r="AL15" s="1316"/>
      <c r="AM15" s="1316"/>
      <c r="AN15" s="1316"/>
      <c r="AO15" s="1316"/>
      <c r="AP15" s="1316"/>
      <c r="AQ15" s="1316"/>
      <c r="AR15" s="1317"/>
    </row>
    <row r="16" spans="1:256" ht="16.5" customHeight="1" x14ac:dyDescent="0.25">
      <c r="A16" s="1287"/>
      <c r="B16" s="1273"/>
      <c r="C16" s="1273"/>
      <c r="D16" s="1319"/>
      <c r="E16" s="1274"/>
      <c r="F16" s="1274"/>
      <c r="G16" s="1320"/>
      <c r="H16" s="1321" t="s">
        <v>327</v>
      </c>
      <c r="I16" s="1321"/>
      <c r="J16" s="1321"/>
      <c r="K16" s="1321"/>
      <c r="L16" s="1321"/>
      <c r="M16" s="1321"/>
      <c r="N16" s="1321"/>
      <c r="O16" s="1321"/>
      <c r="P16" s="1321"/>
      <c r="Q16" s="1321"/>
      <c r="R16" s="1321"/>
      <c r="S16" s="1321"/>
      <c r="T16" s="1321"/>
      <c r="U16" s="1321"/>
      <c r="V16" s="1321"/>
      <c r="W16" s="1321"/>
      <c r="X16" s="1321"/>
      <c r="Y16" s="1321"/>
      <c r="Z16" s="1321"/>
      <c r="AA16" s="1321"/>
      <c r="AB16" s="1321"/>
      <c r="AC16" s="1321"/>
      <c r="AD16" s="1321"/>
      <c r="AE16" s="1321"/>
      <c r="AF16" s="1321"/>
      <c r="AG16" s="1321"/>
      <c r="AH16" s="1321"/>
      <c r="AI16" s="1321"/>
      <c r="AJ16" s="1321"/>
      <c r="AK16" s="1321"/>
      <c r="AL16" s="1321"/>
      <c r="AM16" s="1321"/>
      <c r="AN16" s="1321"/>
      <c r="AO16" s="1321"/>
      <c r="AP16" s="1321"/>
      <c r="AQ16" s="1321"/>
      <c r="AR16" s="1322"/>
    </row>
    <row r="17" spans="1:44" ht="16.5" customHeight="1" x14ac:dyDescent="0.25">
      <c r="A17" s="1323"/>
      <c r="B17" s="1324"/>
      <c r="C17" s="1324"/>
      <c r="D17" s="1325"/>
      <c r="E17" s="1324"/>
      <c r="F17" s="1324"/>
      <c r="G17" s="1326"/>
      <c r="H17" s="1327" t="s">
        <v>333</v>
      </c>
      <c r="I17" s="1327"/>
      <c r="J17" s="1327"/>
      <c r="K17" s="1327"/>
      <c r="L17" s="1327"/>
      <c r="M17" s="1327"/>
      <c r="N17" s="1327"/>
      <c r="O17" s="1327"/>
      <c r="P17" s="1327"/>
      <c r="Q17" s="1327"/>
      <c r="R17" s="1327"/>
      <c r="S17" s="1327"/>
      <c r="T17" s="1327"/>
      <c r="U17" s="1327"/>
      <c r="V17" s="1327"/>
      <c r="W17" s="1327"/>
      <c r="X17" s="1327"/>
      <c r="Y17" s="1327"/>
      <c r="Z17" s="1327"/>
      <c r="AA17" s="1327"/>
      <c r="AB17" s="1327"/>
      <c r="AC17" s="1327"/>
      <c r="AD17" s="1327"/>
      <c r="AE17" s="1327"/>
      <c r="AF17" s="1327"/>
      <c r="AG17" s="1327"/>
      <c r="AH17" s="1327"/>
      <c r="AI17" s="1327"/>
      <c r="AJ17" s="1327"/>
      <c r="AK17" s="1327"/>
      <c r="AL17" s="1327"/>
      <c r="AM17" s="1327"/>
      <c r="AN17" s="1327"/>
      <c r="AO17" s="1327"/>
      <c r="AP17" s="1327"/>
      <c r="AQ17" s="1327"/>
      <c r="AR17" s="1328"/>
    </row>
    <row r="18" spans="1:44" ht="16.5" customHeight="1" x14ac:dyDescent="0.25">
      <c r="A18" s="1201"/>
      <c r="B18" s="1202"/>
      <c r="C18" s="1203"/>
      <c r="D18" s="1204"/>
      <c r="E18" s="1205"/>
      <c r="F18" s="1205"/>
      <c r="G18" s="1206"/>
      <c r="H18" s="1318" t="s">
        <v>334</v>
      </c>
      <c r="I18" s="1316"/>
      <c r="J18" s="1316"/>
      <c r="K18" s="1316"/>
      <c r="L18" s="1316"/>
      <c r="M18" s="1316"/>
      <c r="N18" s="1316"/>
      <c r="O18" s="1316"/>
      <c r="P18" s="1316"/>
      <c r="Q18" s="1316"/>
      <c r="R18" s="1316"/>
      <c r="S18" s="1316"/>
      <c r="T18" s="1316"/>
      <c r="U18" s="1316"/>
      <c r="V18" s="1316"/>
      <c r="W18" s="1316"/>
      <c r="X18" s="1316"/>
      <c r="Y18" s="1316"/>
      <c r="Z18" s="1316"/>
      <c r="AA18" s="1316"/>
      <c r="AB18" s="1316"/>
      <c r="AC18" s="1316"/>
      <c r="AD18" s="1316"/>
      <c r="AE18" s="1316"/>
      <c r="AF18" s="1316"/>
      <c r="AG18" s="1316"/>
      <c r="AH18" s="1316"/>
      <c r="AI18" s="1316"/>
      <c r="AJ18" s="1316"/>
      <c r="AK18" s="1316"/>
      <c r="AL18" s="1316"/>
      <c r="AM18" s="1316"/>
      <c r="AN18" s="1316"/>
      <c r="AO18" s="1316"/>
      <c r="AP18" s="1316"/>
      <c r="AQ18" s="1316"/>
      <c r="AR18" s="1317"/>
    </row>
    <row r="19" spans="1:44" ht="16.5" customHeight="1" x14ac:dyDescent="0.25">
      <c r="A19" s="1201"/>
      <c r="B19" s="1202"/>
      <c r="C19" s="1203"/>
      <c r="D19" s="1204"/>
      <c r="E19" s="1205"/>
      <c r="F19" s="1205"/>
      <c r="G19" s="1206"/>
      <c r="H19" s="1315" t="s">
        <v>336</v>
      </c>
      <c r="I19" s="1316"/>
      <c r="J19" s="1316"/>
      <c r="K19" s="1316"/>
      <c r="L19" s="1316"/>
      <c r="M19" s="1316"/>
      <c r="N19" s="1316"/>
      <c r="O19" s="1316"/>
      <c r="P19" s="1316"/>
      <c r="Q19" s="1316"/>
      <c r="R19" s="1316"/>
      <c r="S19" s="1316"/>
      <c r="T19" s="1316"/>
      <c r="U19" s="1316"/>
      <c r="V19" s="1316"/>
      <c r="W19" s="1316"/>
      <c r="X19" s="1316"/>
      <c r="Y19" s="1316"/>
      <c r="Z19" s="1316"/>
      <c r="AA19" s="1316"/>
      <c r="AB19" s="1316"/>
      <c r="AC19" s="1316"/>
      <c r="AD19" s="1316"/>
      <c r="AE19" s="1316"/>
      <c r="AF19" s="1316"/>
      <c r="AG19" s="1316"/>
      <c r="AH19" s="1316"/>
      <c r="AI19" s="1316"/>
      <c r="AJ19" s="1316"/>
      <c r="AK19" s="1316"/>
      <c r="AL19" s="1316"/>
      <c r="AM19" s="1316"/>
      <c r="AN19" s="1316"/>
      <c r="AO19" s="1316"/>
      <c r="AP19" s="1316"/>
      <c r="AQ19" s="1316"/>
      <c r="AR19" s="1317"/>
    </row>
    <row r="20" spans="1:44" ht="16.5" customHeight="1" x14ac:dyDescent="0.25">
      <c r="A20" s="1201"/>
      <c r="B20" s="1202"/>
      <c r="C20" s="1203"/>
      <c r="D20" s="1204"/>
      <c r="E20" s="1205"/>
      <c r="F20" s="1205"/>
      <c r="G20" s="1206"/>
      <c r="H20" s="1315"/>
      <c r="I20" s="1316"/>
      <c r="J20" s="1316"/>
      <c r="K20" s="1316"/>
      <c r="L20" s="1316"/>
      <c r="M20" s="1316"/>
      <c r="N20" s="1316"/>
      <c r="O20" s="1316"/>
      <c r="P20" s="1316"/>
      <c r="Q20" s="1316"/>
      <c r="R20" s="1316"/>
      <c r="S20" s="1316"/>
      <c r="T20" s="1316"/>
      <c r="U20" s="1316"/>
      <c r="V20" s="1316"/>
      <c r="W20" s="1316"/>
      <c r="X20" s="1316"/>
      <c r="Y20" s="1316"/>
      <c r="Z20" s="1316"/>
      <c r="AA20" s="1316"/>
      <c r="AB20" s="1316"/>
      <c r="AC20" s="1316"/>
      <c r="AD20" s="1316"/>
      <c r="AE20" s="1316"/>
      <c r="AF20" s="1316"/>
      <c r="AG20" s="1316"/>
      <c r="AH20" s="1316"/>
      <c r="AI20" s="1316"/>
      <c r="AJ20" s="1316"/>
      <c r="AK20" s="1316"/>
      <c r="AL20" s="1316"/>
      <c r="AM20" s="1316"/>
      <c r="AN20" s="1316"/>
      <c r="AO20" s="1316"/>
      <c r="AP20" s="1316"/>
      <c r="AQ20" s="1316"/>
      <c r="AR20" s="1317"/>
    </row>
    <row r="21" spans="1:44" ht="16.5" customHeight="1" x14ac:dyDescent="0.25">
      <c r="A21" s="1201"/>
      <c r="B21" s="1202"/>
      <c r="C21" s="1203"/>
      <c r="D21" s="1204"/>
      <c r="E21" s="1205"/>
      <c r="F21" s="1205"/>
      <c r="G21" s="1206"/>
      <c r="H21" s="1318" t="s">
        <v>332</v>
      </c>
      <c r="I21" s="1316"/>
      <c r="J21" s="1316"/>
      <c r="K21" s="1316"/>
      <c r="L21" s="1316"/>
      <c r="M21" s="1316"/>
      <c r="N21" s="1316"/>
      <c r="O21" s="1316"/>
      <c r="P21" s="1316"/>
      <c r="Q21" s="1316"/>
      <c r="R21" s="1316"/>
      <c r="S21" s="1316"/>
      <c r="T21" s="1316"/>
      <c r="U21" s="1316"/>
      <c r="V21" s="1316"/>
      <c r="W21" s="1316"/>
      <c r="X21" s="1316"/>
      <c r="Y21" s="1316"/>
      <c r="Z21" s="1316"/>
      <c r="AA21" s="1316"/>
      <c r="AB21" s="1316"/>
      <c r="AC21" s="1316"/>
      <c r="AD21" s="1316"/>
      <c r="AE21" s="1316"/>
      <c r="AF21" s="1316"/>
      <c r="AG21" s="1316"/>
      <c r="AH21" s="1316"/>
      <c r="AI21" s="1316"/>
      <c r="AJ21" s="1316"/>
      <c r="AK21" s="1316"/>
      <c r="AL21" s="1316"/>
      <c r="AM21" s="1316"/>
      <c r="AN21" s="1316"/>
      <c r="AO21" s="1316"/>
      <c r="AP21" s="1316"/>
      <c r="AQ21" s="1316"/>
      <c r="AR21" s="1317"/>
    </row>
    <row r="22" spans="1:44" ht="16.5" customHeight="1" x14ac:dyDescent="0.25">
      <c r="A22" s="1201"/>
      <c r="B22" s="1202"/>
      <c r="C22" s="1203"/>
      <c r="D22" s="1204"/>
      <c r="E22" s="1205"/>
      <c r="F22" s="1205"/>
      <c r="G22" s="1206"/>
      <c r="H22" s="1297" t="s">
        <v>319</v>
      </c>
      <c r="I22" s="1298"/>
      <c r="J22" s="1298"/>
      <c r="K22" s="1298"/>
      <c r="L22" s="1298"/>
      <c r="M22" s="1298"/>
      <c r="N22" s="1298"/>
      <c r="O22" s="1298"/>
      <c r="P22" s="1298"/>
      <c r="Q22" s="1298"/>
      <c r="R22" s="1298"/>
      <c r="S22" s="1298"/>
      <c r="T22" s="1298"/>
      <c r="U22" s="1298"/>
      <c r="V22" s="1298"/>
      <c r="W22" s="1298"/>
      <c r="X22" s="1298"/>
      <c r="Y22" s="1298"/>
      <c r="Z22" s="1298"/>
      <c r="AA22" s="1298"/>
      <c r="AB22" s="1298"/>
      <c r="AC22" s="1298"/>
      <c r="AD22" s="1298"/>
      <c r="AE22" s="1298"/>
      <c r="AF22" s="1298"/>
      <c r="AG22" s="1298"/>
      <c r="AH22" s="1298"/>
      <c r="AI22" s="1298"/>
      <c r="AJ22" s="1298"/>
      <c r="AK22" s="1298"/>
      <c r="AL22" s="1298"/>
      <c r="AM22" s="1298"/>
      <c r="AN22" s="1298"/>
      <c r="AO22" s="1298"/>
      <c r="AP22" s="1298"/>
      <c r="AQ22" s="1298"/>
      <c r="AR22" s="1299"/>
    </row>
    <row r="23" spans="1:44" ht="16.5" customHeight="1" x14ac:dyDescent="0.25">
      <c r="A23" s="1201"/>
      <c r="B23" s="1202"/>
      <c r="C23" s="1203"/>
      <c r="D23" s="1204"/>
      <c r="E23" s="1205"/>
      <c r="F23" s="1205"/>
      <c r="G23" s="1206"/>
      <c r="H23" s="1315"/>
      <c r="I23" s="1316"/>
      <c r="J23" s="1316"/>
      <c r="K23" s="1316"/>
      <c r="L23" s="1316"/>
      <c r="M23" s="1316"/>
      <c r="N23" s="1316"/>
      <c r="O23" s="1316"/>
      <c r="P23" s="1316"/>
      <c r="Q23" s="1316"/>
      <c r="R23" s="1316"/>
      <c r="S23" s="1316"/>
      <c r="T23" s="1316"/>
      <c r="U23" s="1316"/>
      <c r="V23" s="1316"/>
      <c r="W23" s="1316"/>
      <c r="X23" s="1316"/>
      <c r="Y23" s="1316"/>
      <c r="Z23" s="1316"/>
      <c r="AA23" s="1316"/>
      <c r="AB23" s="1316"/>
      <c r="AC23" s="1316"/>
      <c r="AD23" s="1316"/>
      <c r="AE23" s="1316"/>
      <c r="AF23" s="1316"/>
      <c r="AG23" s="1316"/>
      <c r="AH23" s="1316"/>
      <c r="AI23" s="1316"/>
      <c r="AJ23" s="1316"/>
      <c r="AK23" s="1316"/>
      <c r="AL23" s="1316"/>
      <c r="AM23" s="1316"/>
      <c r="AN23" s="1316"/>
      <c r="AO23" s="1316"/>
      <c r="AP23" s="1316"/>
      <c r="AQ23" s="1316"/>
      <c r="AR23" s="1317"/>
    </row>
    <row r="24" spans="1:44" ht="16.5" customHeight="1" x14ac:dyDescent="0.25">
      <c r="A24" s="1201"/>
      <c r="B24" s="1202"/>
      <c r="C24" s="1203"/>
      <c r="D24" s="1204"/>
      <c r="E24" s="1205"/>
      <c r="F24" s="1205"/>
      <c r="G24" s="1206"/>
      <c r="H24" s="1315" t="s">
        <v>338</v>
      </c>
      <c r="I24" s="1316"/>
      <c r="J24" s="1316"/>
      <c r="K24" s="1316"/>
      <c r="L24" s="1316"/>
      <c r="M24" s="1316"/>
      <c r="N24" s="1316"/>
      <c r="O24" s="1316"/>
      <c r="P24" s="1316"/>
      <c r="Q24" s="1316"/>
      <c r="R24" s="1316"/>
      <c r="S24" s="1316"/>
      <c r="T24" s="1316"/>
      <c r="U24" s="1316"/>
      <c r="V24" s="1316"/>
      <c r="W24" s="1316"/>
      <c r="X24" s="1316"/>
      <c r="Y24" s="1316"/>
      <c r="Z24" s="1316"/>
      <c r="AA24" s="1316"/>
      <c r="AB24" s="1316"/>
      <c r="AC24" s="1316"/>
      <c r="AD24" s="1316"/>
      <c r="AE24" s="1316"/>
      <c r="AF24" s="1316"/>
      <c r="AG24" s="1316"/>
      <c r="AH24" s="1316"/>
      <c r="AI24" s="1316"/>
      <c r="AJ24" s="1316"/>
      <c r="AK24" s="1316"/>
      <c r="AL24" s="1316"/>
      <c r="AM24" s="1316"/>
      <c r="AN24" s="1316"/>
      <c r="AO24" s="1316"/>
      <c r="AP24" s="1316"/>
      <c r="AQ24" s="1316"/>
      <c r="AR24" s="1317"/>
    </row>
    <row r="25" spans="1:44" ht="16.5" customHeight="1" x14ac:dyDescent="0.25">
      <c r="A25" s="1201"/>
      <c r="B25" s="1202"/>
      <c r="C25" s="1203"/>
      <c r="D25" s="1204"/>
      <c r="E25" s="1205"/>
      <c r="F25" s="1205"/>
      <c r="G25" s="1206"/>
      <c r="H25" s="1318"/>
      <c r="I25" s="1316"/>
      <c r="J25" s="1316"/>
      <c r="K25" s="1316"/>
      <c r="L25" s="1316"/>
      <c r="M25" s="1316"/>
      <c r="N25" s="1316"/>
      <c r="O25" s="1316"/>
      <c r="P25" s="1316"/>
      <c r="Q25" s="1316"/>
      <c r="R25" s="1316"/>
      <c r="S25" s="1316"/>
      <c r="T25" s="1316"/>
      <c r="U25" s="1316"/>
      <c r="V25" s="1316"/>
      <c r="W25" s="1316"/>
      <c r="X25" s="1316"/>
      <c r="Y25" s="1316"/>
      <c r="Z25" s="1316"/>
      <c r="AA25" s="1316"/>
      <c r="AB25" s="1316"/>
      <c r="AC25" s="1316"/>
      <c r="AD25" s="1316"/>
      <c r="AE25" s="1316"/>
      <c r="AF25" s="1316"/>
      <c r="AG25" s="1316"/>
      <c r="AH25" s="1316"/>
      <c r="AI25" s="1316"/>
      <c r="AJ25" s="1316"/>
      <c r="AK25" s="1316"/>
      <c r="AL25" s="1316"/>
      <c r="AM25" s="1316"/>
      <c r="AN25" s="1316"/>
      <c r="AO25" s="1316"/>
      <c r="AP25" s="1316"/>
      <c r="AQ25" s="1316"/>
      <c r="AR25" s="1317"/>
    </row>
    <row r="26" spans="1:44" ht="16.5" customHeight="1" x14ac:dyDescent="0.25">
      <c r="A26" s="1201">
        <v>42870</v>
      </c>
      <c r="B26" s="1202"/>
      <c r="C26" s="1203"/>
      <c r="D26" s="1204" t="s">
        <v>324</v>
      </c>
      <c r="E26" s="1205"/>
      <c r="F26" s="1205"/>
      <c r="G26" s="1206"/>
      <c r="H26" s="1297" t="s">
        <v>344</v>
      </c>
      <c r="I26" s="1298"/>
      <c r="J26" s="1298"/>
      <c r="K26" s="1298"/>
      <c r="L26" s="1298"/>
      <c r="M26" s="1298"/>
      <c r="N26" s="1298"/>
      <c r="O26" s="1298"/>
      <c r="P26" s="1298"/>
      <c r="Q26" s="1298"/>
      <c r="R26" s="1298"/>
      <c r="S26" s="1298"/>
      <c r="T26" s="1298"/>
      <c r="U26" s="1298"/>
      <c r="V26" s="1298"/>
      <c r="W26" s="1298"/>
      <c r="X26" s="1298"/>
      <c r="Y26" s="1298"/>
      <c r="Z26" s="1298"/>
      <c r="AA26" s="1298"/>
      <c r="AB26" s="1298"/>
      <c r="AC26" s="1298"/>
      <c r="AD26" s="1298"/>
      <c r="AE26" s="1298"/>
      <c r="AF26" s="1298"/>
      <c r="AG26" s="1298"/>
      <c r="AH26" s="1298"/>
      <c r="AI26" s="1298"/>
      <c r="AJ26" s="1298"/>
      <c r="AK26" s="1298"/>
      <c r="AL26" s="1298"/>
      <c r="AM26" s="1298"/>
      <c r="AN26" s="1298"/>
      <c r="AO26" s="1298"/>
      <c r="AP26" s="1298"/>
      <c r="AQ26" s="1298"/>
      <c r="AR26" s="1299"/>
    </row>
    <row r="27" spans="1:44" ht="54.75" customHeight="1" x14ac:dyDescent="0.2">
      <c r="A27" s="1201"/>
      <c r="B27" s="1202"/>
      <c r="C27" s="1203"/>
      <c r="D27" s="1204"/>
      <c r="E27" s="1205"/>
      <c r="F27" s="1205"/>
      <c r="G27" s="1206"/>
      <c r="H27" s="1309" t="s">
        <v>343</v>
      </c>
      <c r="I27" s="1310"/>
      <c r="J27" s="1310"/>
      <c r="K27" s="1310"/>
      <c r="L27" s="1310"/>
      <c r="M27" s="1310"/>
      <c r="N27" s="1310"/>
      <c r="O27" s="1310"/>
      <c r="P27" s="1310"/>
      <c r="Q27" s="1310"/>
      <c r="R27" s="1310"/>
      <c r="S27" s="1310"/>
      <c r="T27" s="1310"/>
      <c r="U27" s="1310"/>
      <c r="V27" s="1310"/>
      <c r="W27" s="1310"/>
      <c r="X27" s="1310"/>
      <c r="Y27" s="1310"/>
      <c r="Z27" s="1310"/>
      <c r="AA27" s="1310"/>
      <c r="AB27" s="1310"/>
      <c r="AC27" s="1310"/>
      <c r="AD27" s="1310"/>
      <c r="AE27" s="1310"/>
      <c r="AF27" s="1310"/>
      <c r="AG27" s="1310"/>
      <c r="AH27" s="1310"/>
      <c r="AI27" s="1310"/>
      <c r="AJ27" s="1310"/>
      <c r="AK27" s="1310"/>
      <c r="AL27" s="1310"/>
      <c r="AM27" s="1310"/>
      <c r="AN27" s="1310"/>
      <c r="AO27" s="1310"/>
      <c r="AP27" s="1310"/>
      <c r="AQ27" s="1310"/>
      <c r="AR27" s="1311"/>
    </row>
    <row r="28" spans="1:44" ht="16.5" customHeight="1" x14ac:dyDescent="0.25">
      <c r="A28" s="1335">
        <v>42906</v>
      </c>
      <c r="B28" s="1336"/>
      <c r="C28" s="1337"/>
      <c r="D28" s="1338" t="s">
        <v>377</v>
      </c>
      <c r="E28" s="1339"/>
      <c r="F28" s="1339"/>
      <c r="G28" s="1340"/>
      <c r="H28" s="1312" t="s">
        <v>378</v>
      </c>
      <c r="I28" s="1313"/>
      <c r="J28" s="1313"/>
      <c r="K28" s="1313"/>
      <c r="L28" s="1313"/>
      <c r="M28" s="1313"/>
      <c r="N28" s="1313"/>
      <c r="O28" s="1313"/>
      <c r="P28" s="1313"/>
      <c r="Q28" s="1313"/>
      <c r="R28" s="1313"/>
      <c r="S28" s="1313"/>
      <c r="T28" s="1313"/>
      <c r="U28" s="1313"/>
      <c r="V28" s="1313"/>
      <c r="W28" s="1313"/>
      <c r="X28" s="1313"/>
      <c r="Y28" s="1313"/>
      <c r="Z28" s="1313"/>
      <c r="AA28" s="1313"/>
      <c r="AB28" s="1313"/>
      <c r="AC28" s="1313"/>
      <c r="AD28" s="1313"/>
      <c r="AE28" s="1313"/>
      <c r="AF28" s="1313"/>
      <c r="AG28" s="1313"/>
      <c r="AH28" s="1313"/>
      <c r="AI28" s="1313"/>
      <c r="AJ28" s="1313"/>
      <c r="AK28" s="1313"/>
      <c r="AL28" s="1313"/>
      <c r="AM28" s="1313"/>
      <c r="AN28" s="1313"/>
      <c r="AO28" s="1313"/>
      <c r="AP28" s="1313"/>
      <c r="AQ28" s="1313"/>
      <c r="AR28" s="1314"/>
    </row>
    <row r="29" spans="1:44" ht="16.5" customHeight="1" x14ac:dyDescent="0.25">
      <c r="A29" s="1201"/>
      <c r="B29" s="1202"/>
      <c r="C29" s="1203"/>
      <c r="D29" s="1204"/>
      <c r="E29" s="1205"/>
      <c r="F29" s="1205"/>
      <c r="G29" s="1206"/>
      <c r="H29" s="1308"/>
      <c r="I29" s="1298"/>
      <c r="J29" s="1298"/>
      <c r="K29" s="1298"/>
      <c r="L29" s="1298"/>
      <c r="M29" s="1298"/>
      <c r="N29" s="1298"/>
      <c r="O29" s="1298"/>
      <c r="P29" s="1298"/>
      <c r="Q29" s="1298"/>
      <c r="R29" s="1298"/>
      <c r="S29" s="1298"/>
      <c r="T29" s="1298"/>
      <c r="U29" s="1298"/>
      <c r="V29" s="1298"/>
      <c r="W29" s="1298"/>
      <c r="X29" s="1298"/>
      <c r="Y29" s="1298"/>
      <c r="Z29" s="1298"/>
      <c r="AA29" s="1298"/>
      <c r="AB29" s="1298"/>
      <c r="AC29" s="1298"/>
      <c r="AD29" s="1298"/>
      <c r="AE29" s="1298"/>
      <c r="AF29" s="1298"/>
      <c r="AG29" s="1298"/>
      <c r="AH29" s="1298"/>
      <c r="AI29" s="1298"/>
      <c r="AJ29" s="1298"/>
      <c r="AK29" s="1298"/>
      <c r="AL29" s="1298"/>
      <c r="AM29" s="1298"/>
      <c r="AN29" s="1298"/>
      <c r="AO29" s="1298"/>
      <c r="AP29" s="1298"/>
      <c r="AQ29" s="1298"/>
      <c r="AR29" s="1299"/>
    </row>
    <row r="30" spans="1:44" ht="16.5" customHeight="1" x14ac:dyDescent="0.25">
      <c r="A30" s="1201"/>
      <c r="B30" s="1202"/>
      <c r="C30" s="1203"/>
      <c r="D30" s="1204"/>
      <c r="E30" s="1205"/>
      <c r="F30" s="1205"/>
      <c r="G30" s="1206"/>
      <c r="H30" s="1243" t="s">
        <v>379</v>
      </c>
      <c r="I30" s="1244"/>
      <c r="J30" s="1244"/>
      <c r="K30" s="1244"/>
      <c r="L30" s="1244"/>
      <c r="M30" s="1244"/>
      <c r="N30" s="1244"/>
      <c r="O30" s="1244"/>
      <c r="P30" s="1244"/>
      <c r="Q30" s="1244"/>
      <c r="R30" s="1244"/>
      <c r="S30" s="1244"/>
      <c r="T30" s="1244"/>
      <c r="U30" s="1244"/>
      <c r="V30" s="1244"/>
      <c r="W30" s="1244"/>
      <c r="X30" s="1244"/>
      <c r="Y30" s="1244"/>
      <c r="Z30" s="1244"/>
      <c r="AA30" s="1244"/>
      <c r="AB30" s="1244"/>
      <c r="AC30" s="1244"/>
      <c r="AD30" s="1244"/>
      <c r="AE30" s="1244"/>
      <c r="AF30" s="1244"/>
      <c r="AG30" s="1244"/>
      <c r="AH30" s="1244"/>
      <c r="AI30" s="1244"/>
      <c r="AJ30" s="1244"/>
      <c r="AK30" s="1244"/>
      <c r="AL30" s="1244"/>
      <c r="AM30" s="1244"/>
      <c r="AN30" s="1244"/>
      <c r="AO30" s="1244"/>
      <c r="AP30" s="1244"/>
      <c r="AQ30" s="1244"/>
      <c r="AR30" s="1245"/>
    </row>
    <row r="31" spans="1:44" ht="25.5" customHeight="1" x14ac:dyDescent="0.2">
      <c r="A31" s="1287"/>
      <c r="B31" s="1273"/>
      <c r="C31" s="1273"/>
      <c r="D31" s="1288"/>
      <c r="E31" s="1274"/>
      <c r="F31" s="1274"/>
      <c r="G31" s="1289"/>
      <c r="H31" s="1307" t="s">
        <v>398</v>
      </c>
      <c r="I31" s="1241"/>
      <c r="J31" s="1241"/>
      <c r="K31" s="1241"/>
      <c r="L31" s="1241"/>
      <c r="M31" s="1241"/>
      <c r="N31" s="1241"/>
      <c r="O31" s="1241"/>
      <c r="P31" s="1241"/>
      <c r="Q31" s="1241"/>
      <c r="R31" s="1241"/>
      <c r="S31" s="1241"/>
      <c r="T31" s="1241"/>
      <c r="U31" s="1241"/>
      <c r="V31" s="1241"/>
      <c r="W31" s="1241"/>
      <c r="X31" s="1241"/>
      <c r="Y31" s="1241"/>
      <c r="Z31" s="1241"/>
      <c r="AA31" s="1241"/>
      <c r="AB31" s="1241"/>
      <c r="AC31" s="1241"/>
      <c r="AD31" s="1241"/>
      <c r="AE31" s="1241"/>
      <c r="AF31" s="1241"/>
      <c r="AG31" s="1241"/>
      <c r="AH31" s="1241"/>
      <c r="AI31" s="1241"/>
      <c r="AJ31" s="1241"/>
      <c r="AK31" s="1241"/>
      <c r="AL31" s="1241"/>
      <c r="AM31" s="1241"/>
      <c r="AN31" s="1241"/>
      <c r="AO31" s="1241"/>
      <c r="AP31" s="1241"/>
      <c r="AQ31" s="1241"/>
      <c r="AR31" s="1242"/>
    </row>
    <row r="32" spans="1:44" ht="28.5" customHeight="1" x14ac:dyDescent="0.2">
      <c r="A32" s="1201"/>
      <c r="B32" s="1202"/>
      <c r="C32" s="1203"/>
      <c r="D32" s="1204"/>
      <c r="E32" s="1205"/>
      <c r="F32" s="1205"/>
      <c r="G32" s="1206"/>
      <c r="H32" s="1307" t="s">
        <v>399</v>
      </c>
      <c r="I32" s="1241"/>
      <c r="J32" s="1241"/>
      <c r="K32" s="1241"/>
      <c r="L32" s="1241"/>
      <c r="M32" s="1241"/>
      <c r="N32" s="1241"/>
      <c r="O32" s="1241"/>
      <c r="P32" s="1241"/>
      <c r="Q32" s="1241"/>
      <c r="R32" s="1241"/>
      <c r="S32" s="1241"/>
      <c r="T32" s="1241"/>
      <c r="U32" s="1241"/>
      <c r="V32" s="1241"/>
      <c r="W32" s="1241"/>
      <c r="X32" s="1241"/>
      <c r="Y32" s="1241"/>
      <c r="Z32" s="1241"/>
      <c r="AA32" s="1241"/>
      <c r="AB32" s="1241"/>
      <c r="AC32" s="1241"/>
      <c r="AD32" s="1241"/>
      <c r="AE32" s="1241"/>
      <c r="AF32" s="1241"/>
      <c r="AG32" s="1241"/>
      <c r="AH32" s="1241"/>
      <c r="AI32" s="1241"/>
      <c r="AJ32" s="1241"/>
      <c r="AK32" s="1241"/>
      <c r="AL32" s="1241"/>
      <c r="AM32" s="1241"/>
      <c r="AN32" s="1241"/>
      <c r="AO32" s="1241"/>
      <c r="AP32" s="1241"/>
      <c r="AQ32" s="1241"/>
      <c r="AR32" s="1242"/>
    </row>
    <row r="33" spans="1:44" ht="23.25" customHeight="1" x14ac:dyDescent="0.2">
      <c r="A33" s="1201"/>
      <c r="B33" s="1202"/>
      <c r="C33" s="1203"/>
      <c r="D33" s="1204"/>
      <c r="E33" s="1205"/>
      <c r="F33" s="1205"/>
      <c r="G33" s="1206"/>
      <c r="H33" s="1304" t="s">
        <v>388</v>
      </c>
      <c r="I33" s="1248"/>
      <c r="J33" s="1248"/>
      <c r="K33" s="1248"/>
      <c r="L33" s="1248"/>
      <c r="M33" s="1248"/>
      <c r="N33" s="1248"/>
      <c r="O33" s="1248"/>
      <c r="P33" s="1248"/>
      <c r="Q33" s="1248"/>
      <c r="R33" s="1248"/>
      <c r="S33" s="1248"/>
      <c r="T33" s="1248"/>
      <c r="U33" s="1248"/>
      <c r="V33" s="1248"/>
      <c r="W33" s="1248"/>
      <c r="X33" s="1248"/>
      <c r="Y33" s="1248"/>
      <c r="Z33" s="1248"/>
      <c r="AA33" s="1248"/>
      <c r="AB33" s="1248"/>
      <c r="AC33" s="1248"/>
      <c r="AD33" s="1248"/>
      <c r="AE33" s="1248"/>
      <c r="AF33" s="1248"/>
      <c r="AG33" s="1248"/>
      <c r="AH33" s="1248"/>
      <c r="AI33" s="1248"/>
      <c r="AJ33" s="1248"/>
      <c r="AK33" s="1248"/>
      <c r="AL33" s="1248"/>
      <c r="AM33" s="1248"/>
      <c r="AN33" s="1248"/>
      <c r="AO33" s="1248"/>
      <c r="AP33" s="1248"/>
      <c r="AQ33" s="1248"/>
      <c r="AR33" s="1249"/>
    </row>
    <row r="34" spans="1:44" ht="137.25" customHeight="1" x14ac:dyDescent="0.25">
      <c r="A34" s="1201"/>
      <c r="B34" s="1202"/>
      <c r="C34" s="1203"/>
      <c r="D34" s="1204"/>
      <c r="E34" s="1205"/>
      <c r="F34" s="1205"/>
      <c r="G34" s="1206"/>
      <c r="H34" s="1308"/>
      <c r="I34" s="1298"/>
      <c r="J34" s="1298"/>
      <c r="K34" s="1298"/>
      <c r="L34" s="1298"/>
      <c r="M34" s="1298"/>
      <c r="N34" s="1298"/>
      <c r="O34" s="1298"/>
      <c r="P34" s="1298"/>
      <c r="Q34" s="1298"/>
      <c r="R34" s="1298"/>
      <c r="S34" s="1298"/>
      <c r="T34" s="1298"/>
      <c r="U34" s="1298"/>
      <c r="V34" s="1298"/>
      <c r="W34" s="1298"/>
      <c r="X34" s="1298"/>
      <c r="Y34" s="1298"/>
      <c r="Z34" s="1298"/>
      <c r="AA34" s="1298"/>
      <c r="AB34" s="1298"/>
      <c r="AC34" s="1298"/>
      <c r="AD34" s="1298"/>
      <c r="AE34" s="1298"/>
      <c r="AF34" s="1298"/>
      <c r="AG34" s="1298"/>
      <c r="AH34" s="1298"/>
      <c r="AI34" s="1298"/>
      <c r="AJ34" s="1298"/>
      <c r="AK34" s="1298"/>
      <c r="AL34" s="1298"/>
      <c r="AM34" s="1298"/>
      <c r="AN34" s="1298"/>
      <c r="AO34" s="1298"/>
      <c r="AP34" s="1298"/>
      <c r="AQ34" s="1298"/>
      <c r="AR34" s="1299"/>
    </row>
    <row r="35" spans="1:44" ht="24" customHeight="1" x14ac:dyDescent="0.2">
      <c r="A35" s="1201"/>
      <c r="B35" s="1202"/>
      <c r="C35" s="1203"/>
      <c r="D35" s="1204"/>
      <c r="E35" s="1205"/>
      <c r="F35" s="1205"/>
      <c r="G35" s="1206"/>
      <c r="H35" s="1304" t="s">
        <v>401</v>
      </c>
      <c r="I35" s="1248"/>
      <c r="J35" s="1248"/>
      <c r="K35" s="1248"/>
      <c r="L35" s="1248"/>
      <c r="M35" s="1248"/>
      <c r="N35" s="1248"/>
      <c r="O35" s="1248"/>
      <c r="P35" s="1248"/>
      <c r="Q35" s="1248"/>
      <c r="R35" s="1248"/>
      <c r="S35" s="1248"/>
      <c r="T35" s="1248"/>
      <c r="U35" s="1248"/>
      <c r="V35" s="1248"/>
      <c r="W35" s="1248"/>
      <c r="X35" s="1248"/>
      <c r="Y35" s="1248"/>
      <c r="Z35" s="1248"/>
      <c r="AA35" s="1248"/>
      <c r="AB35" s="1248"/>
      <c r="AC35" s="1248"/>
      <c r="AD35" s="1248"/>
      <c r="AE35" s="1248"/>
      <c r="AF35" s="1248"/>
      <c r="AG35" s="1248"/>
      <c r="AH35" s="1248"/>
      <c r="AI35" s="1248"/>
      <c r="AJ35" s="1248"/>
      <c r="AK35" s="1248"/>
      <c r="AL35" s="1248"/>
      <c r="AM35" s="1248"/>
      <c r="AN35" s="1248"/>
      <c r="AO35" s="1248"/>
      <c r="AP35" s="1248"/>
      <c r="AQ35" s="1248"/>
      <c r="AR35" s="1249"/>
    </row>
    <row r="36" spans="1:44" ht="16.5" x14ac:dyDescent="0.25">
      <c r="A36" s="1201"/>
      <c r="B36" s="1202"/>
      <c r="C36" s="1203"/>
      <c r="D36" s="1204"/>
      <c r="E36" s="1205"/>
      <c r="F36" s="1205"/>
      <c r="G36" s="1206"/>
      <c r="H36" s="1246" t="s">
        <v>380</v>
      </c>
      <c r="I36" s="1244"/>
      <c r="J36" s="1244"/>
      <c r="K36" s="1244"/>
      <c r="L36" s="1244"/>
      <c r="M36" s="1244"/>
      <c r="N36" s="1244"/>
      <c r="O36" s="1244"/>
      <c r="P36" s="1244"/>
      <c r="Q36" s="1244"/>
      <c r="R36" s="1244"/>
      <c r="S36" s="1244"/>
      <c r="T36" s="1244"/>
      <c r="U36" s="1244"/>
      <c r="V36" s="1244"/>
      <c r="W36" s="1244"/>
      <c r="X36" s="1244"/>
      <c r="Y36" s="1244"/>
      <c r="Z36" s="1244"/>
      <c r="AA36" s="1244"/>
      <c r="AB36" s="1244"/>
      <c r="AC36" s="1244"/>
      <c r="AD36" s="1244"/>
      <c r="AE36" s="1244"/>
      <c r="AF36" s="1244"/>
      <c r="AG36" s="1244"/>
      <c r="AH36" s="1244"/>
      <c r="AI36" s="1244"/>
      <c r="AJ36" s="1244"/>
      <c r="AK36" s="1244"/>
      <c r="AL36" s="1244"/>
      <c r="AM36" s="1244"/>
      <c r="AN36" s="1244"/>
      <c r="AO36" s="1244"/>
      <c r="AP36" s="1244"/>
      <c r="AQ36" s="1244"/>
      <c r="AR36" s="1245"/>
    </row>
    <row r="37" spans="1:44" ht="28.5" customHeight="1" x14ac:dyDescent="0.2">
      <c r="A37" s="1201"/>
      <c r="B37" s="1202"/>
      <c r="C37" s="1203"/>
      <c r="D37" s="1204"/>
      <c r="E37" s="1205"/>
      <c r="F37" s="1205"/>
      <c r="G37" s="1206"/>
      <c r="H37" s="1305" t="s">
        <v>389</v>
      </c>
      <c r="I37" s="1275"/>
      <c r="J37" s="1275"/>
      <c r="K37" s="1275"/>
      <c r="L37" s="1275"/>
      <c r="M37" s="1275"/>
      <c r="N37" s="1275"/>
      <c r="O37" s="1275"/>
      <c r="P37" s="1275"/>
      <c r="Q37" s="1275"/>
      <c r="R37" s="1275"/>
      <c r="S37" s="1275"/>
      <c r="T37" s="1275"/>
      <c r="U37" s="1275"/>
      <c r="V37" s="1275"/>
      <c r="W37" s="1275"/>
      <c r="X37" s="1275"/>
      <c r="Y37" s="1275"/>
      <c r="Z37" s="1275"/>
      <c r="AA37" s="1275"/>
      <c r="AB37" s="1275"/>
      <c r="AC37" s="1275"/>
      <c r="AD37" s="1275"/>
      <c r="AE37" s="1275"/>
      <c r="AF37" s="1275"/>
      <c r="AG37" s="1275"/>
      <c r="AH37" s="1275"/>
      <c r="AI37" s="1275"/>
      <c r="AJ37" s="1275"/>
      <c r="AK37" s="1275"/>
      <c r="AL37" s="1275"/>
      <c r="AM37" s="1275"/>
      <c r="AN37" s="1275"/>
      <c r="AO37" s="1275"/>
      <c r="AP37" s="1275"/>
      <c r="AQ37" s="1275"/>
      <c r="AR37" s="1306"/>
    </row>
    <row r="38" spans="1:44" ht="54" customHeight="1" x14ac:dyDescent="0.2">
      <c r="A38" s="1201"/>
      <c r="B38" s="1202"/>
      <c r="C38" s="1203"/>
      <c r="D38" s="1204"/>
      <c r="E38" s="1205"/>
      <c r="F38" s="1205"/>
      <c r="G38" s="1206"/>
      <c r="H38" s="1300" t="s">
        <v>400</v>
      </c>
      <c r="I38" s="1301"/>
      <c r="J38" s="1301"/>
      <c r="K38" s="1301"/>
      <c r="L38" s="1301"/>
      <c r="M38" s="1301"/>
      <c r="N38" s="1301"/>
      <c r="O38" s="1301"/>
      <c r="P38" s="1301"/>
      <c r="Q38" s="1301"/>
      <c r="R38" s="1301"/>
      <c r="S38" s="1301"/>
      <c r="T38" s="1301"/>
      <c r="U38" s="1301"/>
      <c r="V38" s="1301"/>
      <c r="W38" s="1301"/>
      <c r="X38" s="1301"/>
      <c r="Y38" s="1301"/>
      <c r="Z38" s="1301"/>
      <c r="AA38" s="1301"/>
      <c r="AB38" s="1301"/>
      <c r="AC38" s="1301"/>
      <c r="AD38" s="1301"/>
      <c r="AE38" s="1301"/>
      <c r="AF38" s="1301"/>
      <c r="AG38" s="1301"/>
      <c r="AH38" s="1301"/>
      <c r="AI38" s="1301"/>
      <c r="AJ38" s="1301"/>
      <c r="AK38" s="1301"/>
      <c r="AL38" s="1301"/>
      <c r="AM38" s="1301"/>
      <c r="AN38" s="1301"/>
      <c r="AO38" s="1301"/>
      <c r="AP38" s="1301"/>
      <c r="AQ38" s="1301"/>
      <c r="AR38" s="1302"/>
    </row>
    <row r="39" spans="1:44" ht="16.5" customHeight="1" x14ac:dyDescent="0.25">
      <c r="A39" s="1201"/>
      <c r="B39" s="1202"/>
      <c r="C39" s="1203"/>
      <c r="D39" s="1204"/>
      <c r="E39" s="1205"/>
      <c r="F39" s="1205"/>
      <c r="G39" s="1206"/>
      <c r="H39" s="1243" t="s">
        <v>381</v>
      </c>
      <c r="I39" s="1244"/>
      <c r="J39" s="1244"/>
      <c r="K39" s="1244"/>
      <c r="L39" s="1244"/>
      <c r="M39" s="1244"/>
      <c r="N39" s="1244"/>
      <c r="O39" s="1244"/>
      <c r="P39" s="1244"/>
      <c r="Q39" s="1244"/>
      <c r="R39" s="1244"/>
      <c r="S39" s="1244"/>
      <c r="T39" s="1244"/>
      <c r="U39" s="1244"/>
      <c r="V39" s="1244"/>
      <c r="W39" s="1244"/>
      <c r="X39" s="1244"/>
      <c r="Y39" s="1244"/>
      <c r="Z39" s="1244"/>
      <c r="AA39" s="1244"/>
      <c r="AB39" s="1244"/>
      <c r="AC39" s="1244"/>
      <c r="AD39" s="1244"/>
      <c r="AE39" s="1244"/>
      <c r="AF39" s="1244"/>
      <c r="AG39" s="1244"/>
      <c r="AH39" s="1244"/>
      <c r="AI39" s="1244"/>
      <c r="AJ39" s="1244"/>
      <c r="AK39" s="1244"/>
      <c r="AL39" s="1244"/>
      <c r="AM39" s="1244"/>
      <c r="AN39" s="1244"/>
      <c r="AO39" s="1244"/>
      <c r="AP39" s="1244"/>
      <c r="AQ39" s="1244"/>
      <c r="AR39" s="1245"/>
    </row>
    <row r="40" spans="1:44" ht="19.5" x14ac:dyDescent="0.2">
      <c r="A40" s="1201"/>
      <c r="B40" s="1202"/>
      <c r="C40" s="1203"/>
      <c r="D40" s="1204"/>
      <c r="E40" s="1205"/>
      <c r="F40" s="1205"/>
      <c r="G40" s="1206"/>
      <c r="H40" s="1303" t="s">
        <v>405</v>
      </c>
      <c r="I40" s="1248"/>
      <c r="J40" s="1248"/>
      <c r="K40" s="1248"/>
      <c r="L40" s="1248"/>
      <c r="M40" s="1248"/>
      <c r="N40" s="1248"/>
      <c r="O40" s="1248"/>
      <c r="P40" s="1248"/>
      <c r="Q40" s="1248"/>
      <c r="R40" s="1248"/>
      <c r="S40" s="1248"/>
      <c r="T40" s="1248"/>
      <c r="U40" s="1248"/>
      <c r="V40" s="1248"/>
      <c r="W40" s="1248"/>
      <c r="X40" s="1248"/>
      <c r="Y40" s="1248"/>
      <c r="Z40" s="1248"/>
      <c r="AA40" s="1248"/>
      <c r="AB40" s="1248"/>
      <c r="AC40" s="1248"/>
      <c r="AD40" s="1248"/>
      <c r="AE40" s="1248"/>
      <c r="AF40" s="1248"/>
      <c r="AG40" s="1248"/>
      <c r="AH40" s="1248"/>
      <c r="AI40" s="1248"/>
      <c r="AJ40" s="1248"/>
      <c r="AK40" s="1248"/>
      <c r="AL40" s="1248"/>
      <c r="AM40" s="1248"/>
      <c r="AN40" s="1248"/>
      <c r="AO40" s="1248"/>
      <c r="AP40" s="1248"/>
      <c r="AQ40" s="1248"/>
      <c r="AR40" s="1249"/>
    </row>
    <row r="41" spans="1:44" ht="19.5" x14ac:dyDescent="0.3">
      <c r="A41" s="1201"/>
      <c r="B41" s="1202"/>
      <c r="C41" s="1203"/>
      <c r="D41" s="1204"/>
      <c r="E41" s="1205"/>
      <c r="F41" s="1205"/>
      <c r="G41" s="1206"/>
      <c r="H41" s="1290" t="s">
        <v>384</v>
      </c>
      <c r="I41" s="1291"/>
      <c r="J41" s="1291"/>
      <c r="K41" s="1291"/>
      <c r="L41" s="1291"/>
      <c r="M41" s="1291"/>
      <c r="N41" s="1291"/>
      <c r="O41" s="1291"/>
      <c r="P41" s="1291"/>
      <c r="Q41" s="1291"/>
      <c r="R41" s="1291"/>
      <c r="S41" s="1291"/>
      <c r="T41" s="1291"/>
      <c r="U41" s="1291"/>
      <c r="V41" s="1291"/>
      <c r="W41" s="1291"/>
      <c r="X41" s="1291"/>
      <c r="Y41" s="1291"/>
      <c r="Z41" s="1291"/>
      <c r="AA41" s="1291"/>
      <c r="AB41" s="1291"/>
      <c r="AC41" s="1291"/>
      <c r="AD41" s="1291"/>
      <c r="AE41" s="1291"/>
      <c r="AF41" s="1291"/>
      <c r="AG41" s="1291"/>
      <c r="AH41" s="1291"/>
      <c r="AI41" s="1291"/>
      <c r="AJ41" s="1291"/>
      <c r="AK41" s="1291"/>
      <c r="AL41" s="1291"/>
      <c r="AM41" s="1291"/>
      <c r="AN41" s="1291"/>
      <c r="AO41" s="1291"/>
      <c r="AP41" s="1291"/>
      <c r="AQ41" s="1291"/>
      <c r="AR41" s="1292"/>
    </row>
    <row r="42" spans="1:44" ht="19.5" x14ac:dyDescent="0.3">
      <c r="A42" s="1201"/>
      <c r="B42" s="1202"/>
      <c r="C42" s="1203"/>
      <c r="D42" s="1204"/>
      <c r="E42" s="1205"/>
      <c r="F42" s="1205"/>
      <c r="G42" s="1206"/>
      <c r="H42" s="1290" t="s">
        <v>402</v>
      </c>
      <c r="I42" s="1291"/>
      <c r="J42" s="1291"/>
      <c r="K42" s="1291"/>
      <c r="L42" s="1291"/>
      <c r="M42" s="1291"/>
      <c r="N42" s="1291"/>
      <c r="O42" s="1291"/>
      <c r="P42" s="1291"/>
      <c r="Q42" s="1291"/>
      <c r="R42" s="1291"/>
      <c r="S42" s="1291"/>
      <c r="T42" s="1291"/>
      <c r="U42" s="1291"/>
      <c r="V42" s="1291"/>
      <c r="W42" s="1291"/>
      <c r="X42" s="1291"/>
      <c r="Y42" s="1291"/>
      <c r="Z42" s="1291"/>
      <c r="AA42" s="1291"/>
      <c r="AB42" s="1291"/>
      <c r="AC42" s="1291"/>
      <c r="AD42" s="1291"/>
      <c r="AE42" s="1291"/>
      <c r="AF42" s="1291"/>
      <c r="AG42" s="1291"/>
      <c r="AH42" s="1291"/>
      <c r="AI42" s="1291"/>
      <c r="AJ42" s="1291"/>
      <c r="AK42" s="1291"/>
      <c r="AL42" s="1291"/>
      <c r="AM42" s="1291"/>
      <c r="AN42" s="1291"/>
      <c r="AO42" s="1291"/>
      <c r="AP42" s="1291"/>
      <c r="AQ42" s="1291"/>
      <c r="AR42" s="1292"/>
    </row>
    <row r="43" spans="1:44" ht="153.75" customHeight="1" x14ac:dyDescent="0.25">
      <c r="A43" s="1201"/>
      <c r="B43" s="1202"/>
      <c r="C43" s="1203"/>
      <c r="D43" s="1204"/>
      <c r="E43" s="1205"/>
      <c r="F43" s="1205"/>
      <c r="G43" s="1206"/>
      <c r="H43" s="1297"/>
      <c r="I43" s="1298"/>
      <c r="J43" s="1298"/>
      <c r="K43" s="1298"/>
      <c r="L43" s="1298"/>
      <c r="M43" s="1298"/>
      <c r="N43" s="1298"/>
      <c r="O43" s="1298"/>
      <c r="P43" s="1298"/>
      <c r="Q43" s="1298"/>
      <c r="R43" s="1298"/>
      <c r="S43" s="1298"/>
      <c r="T43" s="1298"/>
      <c r="U43" s="1298"/>
      <c r="V43" s="1298"/>
      <c r="W43" s="1298"/>
      <c r="X43" s="1298"/>
      <c r="Y43" s="1298"/>
      <c r="Z43" s="1298"/>
      <c r="AA43" s="1298"/>
      <c r="AB43" s="1298"/>
      <c r="AC43" s="1298"/>
      <c r="AD43" s="1298"/>
      <c r="AE43" s="1298"/>
      <c r="AF43" s="1298"/>
      <c r="AG43" s="1298"/>
      <c r="AH43" s="1298"/>
      <c r="AI43" s="1298"/>
      <c r="AJ43" s="1298"/>
      <c r="AK43" s="1298"/>
      <c r="AL43" s="1298"/>
      <c r="AM43" s="1298"/>
      <c r="AN43" s="1298"/>
      <c r="AO43" s="1298"/>
      <c r="AP43" s="1298"/>
      <c r="AQ43" s="1298"/>
      <c r="AR43" s="1299"/>
    </row>
    <row r="44" spans="1:44" ht="16.5" customHeight="1" x14ac:dyDescent="0.25">
      <c r="A44" s="1201"/>
      <c r="B44" s="1202"/>
      <c r="C44" s="1203"/>
      <c r="D44" s="1204"/>
      <c r="E44" s="1205"/>
      <c r="F44" s="1205"/>
      <c r="G44" s="1206"/>
      <c r="H44" s="1243" t="s">
        <v>383</v>
      </c>
      <c r="I44" s="1244"/>
      <c r="J44" s="1244"/>
      <c r="K44" s="1244"/>
      <c r="L44" s="1244"/>
      <c r="M44" s="1244"/>
      <c r="N44" s="1244"/>
      <c r="O44" s="1244"/>
      <c r="P44" s="1244"/>
      <c r="Q44" s="1244"/>
      <c r="R44" s="1244"/>
      <c r="S44" s="1244"/>
      <c r="T44" s="1244"/>
      <c r="U44" s="1244"/>
      <c r="V44" s="1244"/>
      <c r="W44" s="1244"/>
      <c r="X44" s="1244"/>
      <c r="Y44" s="1244"/>
      <c r="Z44" s="1244"/>
      <c r="AA44" s="1244"/>
      <c r="AB44" s="1244"/>
      <c r="AC44" s="1244"/>
      <c r="AD44" s="1244"/>
      <c r="AE44" s="1244"/>
      <c r="AF44" s="1244"/>
      <c r="AG44" s="1244"/>
      <c r="AH44" s="1244"/>
      <c r="AI44" s="1244"/>
      <c r="AJ44" s="1244"/>
      <c r="AK44" s="1244"/>
      <c r="AL44" s="1244"/>
      <c r="AM44" s="1244"/>
      <c r="AN44" s="1244"/>
      <c r="AO44" s="1244"/>
      <c r="AP44" s="1244"/>
      <c r="AQ44" s="1244"/>
      <c r="AR44" s="1245"/>
    </row>
    <row r="45" spans="1:44" ht="16.5" customHeight="1" x14ac:dyDescent="0.3">
      <c r="A45" s="1287"/>
      <c r="B45" s="1273"/>
      <c r="C45" s="1273"/>
      <c r="D45" s="1288"/>
      <c r="E45" s="1274"/>
      <c r="F45" s="1274"/>
      <c r="G45" s="1289"/>
      <c r="H45" s="1290" t="s">
        <v>386</v>
      </c>
      <c r="I45" s="1291"/>
      <c r="J45" s="1291"/>
      <c r="K45" s="1291"/>
      <c r="L45" s="1291"/>
      <c r="M45" s="1291"/>
      <c r="N45" s="1291"/>
      <c r="O45" s="1291"/>
      <c r="P45" s="1291"/>
      <c r="Q45" s="1291"/>
      <c r="R45" s="1291"/>
      <c r="S45" s="1291"/>
      <c r="T45" s="1291"/>
      <c r="U45" s="1291"/>
      <c r="V45" s="1291"/>
      <c r="W45" s="1291"/>
      <c r="X45" s="1291"/>
      <c r="Y45" s="1291"/>
      <c r="Z45" s="1291"/>
      <c r="AA45" s="1291"/>
      <c r="AB45" s="1291"/>
      <c r="AC45" s="1291"/>
      <c r="AD45" s="1291"/>
      <c r="AE45" s="1291"/>
      <c r="AF45" s="1291"/>
      <c r="AG45" s="1291"/>
      <c r="AH45" s="1291"/>
      <c r="AI45" s="1291"/>
      <c r="AJ45" s="1291"/>
      <c r="AK45" s="1291"/>
      <c r="AL45" s="1291"/>
      <c r="AM45" s="1291"/>
      <c r="AN45" s="1291"/>
      <c r="AO45" s="1291"/>
      <c r="AP45" s="1291"/>
      <c r="AQ45" s="1291"/>
      <c r="AR45" s="1292"/>
    </row>
    <row r="46" spans="1:44" ht="167.25" customHeight="1" x14ac:dyDescent="0.2">
      <c r="A46" s="376"/>
      <c r="B46" s="374"/>
      <c r="C46" s="374"/>
      <c r="D46" s="377"/>
      <c r="E46" s="375"/>
      <c r="F46" s="375"/>
      <c r="G46" s="378"/>
      <c r="H46" s="1296" t="s">
        <v>387</v>
      </c>
      <c r="I46" s="1248"/>
      <c r="J46" s="1248"/>
      <c r="K46" s="1248"/>
      <c r="L46" s="1248"/>
      <c r="M46" s="1248"/>
      <c r="N46" s="1248"/>
      <c r="O46" s="1248"/>
      <c r="P46" s="1248"/>
      <c r="Q46" s="1248"/>
      <c r="R46" s="1248"/>
      <c r="S46" s="1248"/>
      <c r="T46" s="1248"/>
      <c r="U46" s="1248"/>
      <c r="V46" s="1248"/>
      <c r="W46" s="1248"/>
      <c r="X46" s="1248"/>
      <c r="Y46" s="1248"/>
      <c r="Z46" s="1248"/>
      <c r="AA46" s="1248"/>
      <c r="AB46" s="1248"/>
      <c r="AC46" s="1248"/>
      <c r="AD46" s="1248"/>
      <c r="AE46" s="1248"/>
      <c r="AF46" s="1248"/>
      <c r="AG46" s="1248"/>
      <c r="AH46" s="1248"/>
      <c r="AI46" s="1248"/>
      <c r="AJ46" s="1248"/>
      <c r="AK46" s="1248"/>
      <c r="AL46" s="1248"/>
      <c r="AM46" s="1248"/>
      <c r="AN46" s="1248"/>
      <c r="AO46" s="1248"/>
      <c r="AP46" s="1248"/>
      <c r="AQ46" s="1248"/>
      <c r="AR46" s="1249"/>
    </row>
    <row r="47" spans="1:44" ht="15.75" customHeight="1" x14ac:dyDescent="0.2">
      <c r="A47" s="1287"/>
      <c r="B47" s="1273"/>
      <c r="C47" s="1273"/>
      <c r="D47" s="1288"/>
      <c r="E47" s="1274"/>
      <c r="F47" s="1274"/>
      <c r="G47" s="1289"/>
      <c r="H47" s="1293" t="s">
        <v>382</v>
      </c>
      <c r="I47" s="1294"/>
      <c r="J47" s="1294"/>
      <c r="K47" s="1294"/>
      <c r="L47" s="1294"/>
      <c r="M47" s="1294"/>
      <c r="N47" s="1294"/>
      <c r="O47" s="1294"/>
      <c r="P47" s="1294"/>
      <c r="Q47" s="1294"/>
      <c r="R47" s="1294"/>
      <c r="S47" s="1294"/>
      <c r="T47" s="1294"/>
      <c r="U47" s="1294"/>
      <c r="V47" s="1294"/>
      <c r="W47" s="1294"/>
      <c r="X47" s="1294"/>
      <c r="Y47" s="1294"/>
      <c r="Z47" s="1294"/>
      <c r="AA47" s="1294"/>
      <c r="AB47" s="1294"/>
      <c r="AC47" s="1294"/>
      <c r="AD47" s="1294"/>
      <c r="AE47" s="1294"/>
      <c r="AF47" s="1294"/>
      <c r="AG47" s="1294"/>
      <c r="AH47" s="1294"/>
      <c r="AI47" s="1294"/>
      <c r="AJ47" s="1294"/>
      <c r="AK47" s="1294"/>
      <c r="AL47" s="1294"/>
      <c r="AM47" s="1294"/>
      <c r="AN47" s="1294"/>
      <c r="AO47" s="1294"/>
      <c r="AP47" s="1294"/>
      <c r="AQ47" s="1294"/>
      <c r="AR47" s="1295"/>
    </row>
    <row r="48" spans="1:44" ht="19.5" x14ac:dyDescent="0.2">
      <c r="A48" s="1273"/>
      <c r="B48" s="1273"/>
      <c r="C48" s="1273"/>
      <c r="D48" s="1274"/>
      <c r="E48" s="1274"/>
      <c r="F48" s="1274"/>
      <c r="G48" s="1274"/>
      <c r="H48" s="1275" t="s">
        <v>406</v>
      </c>
      <c r="I48" s="1275"/>
      <c r="J48" s="1275"/>
      <c r="K48" s="1275"/>
      <c r="L48" s="1275"/>
      <c r="M48" s="1275"/>
      <c r="N48" s="1275"/>
      <c r="O48" s="1275"/>
      <c r="P48" s="1275"/>
      <c r="Q48" s="1275"/>
      <c r="R48" s="1275"/>
      <c r="S48" s="1275"/>
      <c r="T48" s="1275"/>
      <c r="U48" s="1275"/>
      <c r="V48" s="1275"/>
      <c r="W48" s="1275"/>
      <c r="X48" s="1275"/>
      <c r="Y48" s="1275"/>
      <c r="Z48" s="1275"/>
      <c r="AA48" s="1275"/>
      <c r="AB48" s="1275"/>
      <c r="AC48" s="1275"/>
      <c r="AD48" s="1275"/>
      <c r="AE48" s="1275"/>
      <c r="AF48" s="1275"/>
      <c r="AG48" s="1275"/>
      <c r="AH48" s="1275"/>
      <c r="AI48" s="1275"/>
      <c r="AJ48" s="1275"/>
      <c r="AK48" s="1275"/>
      <c r="AL48" s="1275"/>
      <c r="AM48" s="1275"/>
      <c r="AN48" s="1275"/>
      <c r="AO48" s="1275"/>
      <c r="AP48" s="1275"/>
      <c r="AQ48" s="1275"/>
      <c r="AR48" s="1275"/>
    </row>
    <row r="49" spans="1:44" ht="16.5" customHeight="1" x14ac:dyDescent="0.25">
      <c r="A49" s="1276">
        <v>42933</v>
      </c>
      <c r="B49" s="1277"/>
      <c r="C49" s="1278"/>
      <c r="D49" s="1279" t="s">
        <v>442</v>
      </c>
      <c r="E49" s="1280"/>
      <c r="F49" s="1280"/>
      <c r="G49" s="1281"/>
      <c r="H49" s="1282" t="s">
        <v>443</v>
      </c>
      <c r="I49" s="1283"/>
      <c r="J49" s="1283"/>
      <c r="K49" s="1283"/>
      <c r="L49" s="1283"/>
      <c r="M49" s="1283"/>
      <c r="N49" s="1283"/>
      <c r="O49" s="1283"/>
      <c r="P49" s="1283"/>
      <c r="Q49" s="1283"/>
      <c r="R49" s="1283"/>
      <c r="S49" s="1283"/>
      <c r="T49" s="1283"/>
      <c r="U49" s="1283"/>
      <c r="V49" s="1283"/>
      <c r="W49" s="1283"/>
      <c r="X49" s="1283"/>
      <c r="Y49" s="1283"/>
      <c r="Z49" s="1283"/>
      <c r="AA49" s="1283"/>
      <c r="AB49" s="1283"/>
      <c r="AC49" s="1283"/>
      <c r="AD49" s="1283"/>
      <c r="AE49" s="1283"/>
      <c r="AF49" s="1283"/>
      <c r="AG49" s="1283"/>
      <c r="AH49" s="1283"/>
      <c r="AI49" s="1283"/>
      <c r="AJ49" s="1283"/>
      <c r="AK49" s="1283"/>
      <c r="AL49" s="1283"/>
      <c r="AM49" s="1283"/>
      <c r="AN49" s="1283"/>
      <c r="AO49" s="1283"/>
      <c r="AP49" s="1283"/>
      <c r="AQ49" s="1283"/>
      <c r="AR49" s="1284"/>
    </row>
    <row r="50" spans="1:44" ht="16.5" customHeight="1" x14ac:dyDescent="0.2">
      <c r="A50" s="1266"/>
      <c r="B50" s="1266"/>
      <c r="C50" s="1266"/>
      <c r="D50" s="1267"/>
      <c r="E50" s="1268"/>
      <c r="F50" s="1268"/>
      <c r="G50" s="1269"/>
      <c r="H50" s="1285"/>
      <c r="I50" s="1286"/>
      <c r="J50" s="1286"/>
      <c r="K50" s="1286"/>
      <c r="L50" s="1286"/>
      <c r="M50" s="1286"/>
      <c r="N50" s="1286"/>
      <c r="O50" s="1286"/>
      <c r="P50" s="1286"/>
      <c r="Q50" s="1286"/>
      <c r="R50" s="1286"/>
      <c r="S50" s="1286"/>
      <c r="T50" s="1286"/>
      <c r="U50" s="1286"/>
      <c r="V50" s="1286"/>
      <c r="W50" s="1286"/>
      <c r="X50" s="1286"/>
      <c r="Y50" s="1286"/>
      <c r="Z50" s="1286"/>
      <c r="AA50" s="1286"/>
      <c r="AB50" s="1286"/>
      <c r="AC50" s="1286"/>
      <c r="AD50" s="1286"/>
      <c r="AE50" s="1286"/>
      <c r="AF50" s="1286"/>
      <c r="AG50" s="1286"/>
      <c r="AH50" s="1286"/>
      <c r="AI50" s="1286"/>
      <c r="AJ50" s="1286"/>
      <c r="AK50" s="1286"/>
      <c r="AL50" s="1286"/>
      <c r="AM50" s="1286"/>
      <c r="AN50" s="1286"/>
      <c r="AO50" s="1286"/>
      <c r="AP50" s="1286"/>
      <c r="AQ50" s="1286"/>
      <c r="AR50" s="1286"/>
    </row>
    <row r="51" spans="1:44" ht="16.5" customHeight="1" x14ac:dyDescent="0.3">
      <c r="A51" s="1266"/>
      <c r="B51" s="1266"/>
      <c r="C51" s="1266"/>
      <c r="D51" s="1267"/>
      <c r="E51" s="1268"/>
      <c r="F51" s="1268"/>
      <c r="G51" s="1269"/>
      <c r="H51" s="1254" t="s">
        <v>28</v>
      </c>
      <c r="I51" s="1255"/>
      <c r="J51" s="1255"/>
      <c r="K51" s="1255"/>
      <c r="L51" s="1255"/>
      <c r="M51" s="1255"/>
      <c r="N51" s="1255"/>
      <c r="O51" s="1255"/>
      <c r="P51" s="1255"/>
      <c r="Q51" s="1255"/>
      <c r="R51" s="1255"/>
      <c r="S51" s="1255"/>
      <c r="T51" s="1255"/>
      <c r="U51" s="1255"/>
      <c r="V51" s="1255"/>
      <c r="W51" s="1255"/>
      <c r="X51" s="1255"/>
      <c r="Y51" s="1255"/>
      <c r="Z51" s="1255"/>
      <c r="AA51" s="1255"/>
      <c r="AB51" s="1255"/>
      <c r="AC51" s="1255"/>
      <c r="AD51" s="1255"/>
      <c r="AE51" s="1255"/>
      <c r="AF51" s="1255"/>
      <c r="AG51" s="1255"/>
      <c r="AH51" s="1255"/>
      <c r="AI51" s="1255"/>
      <c r="AJ51" s="1255"/>
      <c r="AK51" s="1255"/>
      <c r="AL51" s="1255"/>
      <c r="AM51" s="1255"/>
      <c r="AN51" s="1255"/>
      <c r="AO51" s="1255"/>
      <c r="AP51" s="1255"/>
      <c r="AQ51" s="1255"/>
      <c r="AR51" s="1256"/>
    </row>
    <row r="52" spans="1:44" ht="16.5" customHeight="1" x14ac:dyDescent="0.2">
      <c r="A52" s="1266"/>
      <c r="B52" s="1266"/>
      <c r="C52" s="1266"/>
      <c r="D52" s="1267"/>
      <c r="E52" s="1268"/>
      <c r="F52" s="1268"/>
      <c r="G52" s="1269"/>
      <c r="H52" s="1270" t="s">
        <v>444</v>
      </c>
      <c r="I52" s="1271"/>
      <c r="J52" s="1271"/>
      <c r="K52" s="1271"/>
      <c r="L52" s="1271"/>
      <c r="M52" s="1271"/>
      <c r="N52" s="1271"/>
      <c r="O52" s="1271"/>
      <c r="P52" s="1271"/>
      <c r="Q52" s="1271"/>
      <c r="R52" s="1271"/>
      <c r="S52" s="1271"/>
      <c r="T52" s="1271"/>
      <c r="U52" s="1271"/>
      <c r="V52" s="1271"/>
      <c r="W52" s="1271"/>
      <c r="X52" s="1271"/>
      <c r="Y52" s="1271"/>
      <c r="Z52" s="1271"/>
      <c r="AA52" s="1271"/>
      <c r="AB52" s="1271"/>
      <c r="AC52" s="1271"/>
      <c r="AD52" s="1271"/>
      <c r="AE52" s="1271"/>
      <c r="AF52" s="1271"/>
      <c r="AG52" s="1271"/>
      <c r="AH52" s="1271"/>
      <c r="AI52" s="1271"/>
      <c r="AJ52" s="1271"/>
      <c r="AK52" s="1271"/>
      <c r="AL52" s="1271"/>
      <c r="AM52" s="1271"/>
      <c r="AN52" s="1271"/>
      <c r="AO52" s="1271"/>
      <c r="AP52" s="1271"/>
      <c r="AQ52" s="1271"/>
      <c r="AR52" s="1271"/>
    </row>
    <row r="53" spans="1:44" ht="16.5" customHeight="1" x14ac:dyDescent="0.2">
      <c r="A53" s="409"/>
      <c r="B53" s="409"/>
      <c r="C53" s="409"/>
      <c r="D53" s="410"/>
      <c r="E53" s="411"/>
      <c r="F53" s="411"/>
      <c r="G53" s="412"/>
      <c r="H53" s="1270" t="s">
        <v>445</v>
      </c>
      <c r="I53" s="1271"/>
      <c r="J53" s="1271"/>
      <c r="K53" s="1271"/>
      <c r="L53" s="1271"/>
      <c r="M53" s="1271"/>
      <c r="N53" s="1271"/>
      <c r="O53" s="1271"/>
      <c r="P53" s="1271"/>
      <c r="Q53" s="1271"/>
      <c r="R53" s="1271"/>
      <c r="S53" s="1271"/>
      <c r="T53" s="1271"/>
      <c r="U53" s="1271"/>
      <c r="V53" s="1271"/>
      <c r="W53" s="1271"/>
      <c r="X53" s="1271"/>
      <c r="Y53" s="1271"/>
      <c r="Z53" s="1271"/>
      <c r="AA53" s="1271"/>
      <c r="AB53" s="1271"/>
      <c r="AC53" s="1271"/>
      <c r="AD53" s="1271"/>
      <c r="AE53" s="1271"/>
      <c r="AF53" s="1271"/>
      <c r="AG53" s="1271"/>
      <c r="AH53" s="1271"/>
      <c r="AI53" s="1271"/>
      <c r="AJ53" s="1271"/>
      <c r="AK53" s="1271"/>
      <c r="AL53" s="1271"/>
      <c r="AM53" s="1271"/>
      <c r="AN53" s="1271"/>
      <c r="AO53" s="1271"/>
      <c r="AP53" s="1271"/>
      <c r="AQ53" s="1271"/>
      <c r="AR53" s="1271"/>
    </row>
    <row r="54" spans="1:44" ht="16.5" customHeight="1" x14ac:dyDescent="0.2">
      <c r="A54" s="409"/>
      <c r="B54" s="409"/>
      <c r="C54" s="409"/>
      <c r="D54" s="410"/>
      <c r="E54" s="411"/>
      <c r="F54" s="411"/>
      <c r="G54" s="412"/>
      <c r="H54" s="1270" t="s">
        <v>446</v>
      </c>
      <c r="I54" s="1271"/>
      <c r="J54" s="1271"/>
      <c r="K54" s="1271"/>
      <c r="L54" s="1271"/>
      <c r="M54" s="1271"/>
      <c r="N54" s="1271"/>
      <c r="O54" s="1271"/>
      <c r="P54" s="1271"/>
      <c r="Q54" s="1271"/>
      <c r="R54" s="1271"/>
      <c r="S54" s="1271"/>
      <c r="T54" s="1271"/>
      <c r="U54" s="1271"/>
      <c r="V54" s="1271"/>
      <c r="W54" s="1271"/>
      <c r="X54" s="1271"/>
      <c r="Y54" s="1271"/>
      <c r="Z54" s="1271"/>
      <c r="AA54" s="1271"/>
      <c r="AB54" s="1271"/>
      <c r="AC54" s="1271"/>
      <c r="AD54" s="1271"/>
      <c r="AE54" s="1271"/>
      <c r="AF54" s="1271"/>
      <c r="AG54" s="1271"/>
      <c r="AH54" s="1271"/>
      <c r="AI54" s="1271"/>
      <c r="AJ54" s="1271"/>
      <c r="AK54" s="1271"/>
      <c r="AL54" s="1271"/>
      <c r="AM54" s="1271"/>
      <c r="AN54" s="1271"/>
      <c r="AO54" s="1271"/>
      <c r="AP54" s="1271"/>
      <c r="AQ54" s="1271"/>
      <c r="AR54" s="1271"/>
    </row>
    <row r="55" spans="1:44" ht="16.5" customHeight="1" x14ac:dyDescent="0.2">
      <c r="A55" s="1266"/>
      <c r="B55" s="1266"/>
      <c r="C55" s="1266"/>
      <c r="D55" s="1267"/>
      <c r="E55" s="1268"/>
      <c r="F55" s="1268"/>
      <c r="G55" s="1269"/>
      <c r="H55" s="1272"/>
      <c r="I55" s="1272"/>
      <c r="J55" s="1272"/>
      <c r="K55" s="1272"/>
      <c r="L55" s="1272"/>
      <c r="M55" s="1272"/>
      <c r="N55" s="1272"/>
      <c r="O55" s="1272"/>
      <c r="P55" s="1272"/>
      <c r="Q55" s="1272"/>
      <c r="R55" s="1272"/>
      <c r="S55" s="1272"/>
      <c r="T55" s="1272"/>
      <c r="U55" s="1272"/>
      <c r="V55" s="1272"/>
      <c r="W55" s="1272"/>
      <c r="X55" s="1272"/>
      <c r="Y55" s="1272"/>
      <c r="Z55" s="1272"/>
      <c r="AA55" s="1272"/>
      <c r="AB55" s="1272"/>
      <c r="AC55" s="1272"/>
      <c r="AD55" s="1272"/>
      <c r="AE55" s="1272"/>
      <c r="AF55" s="1272"/>
      <c r="AG55" s="1272"/>
      <c r="AH55" s="1272"/>
      <c r="AI55" s="1272"/>
      <c r="AJ55" s="1272"/>
      <c r="AK55" s="1272"/>
      <c r="AL55" s="1272"/>
      <c r="AM55" s="1272"/>
      <c r="AN55" s="1272"/>
      <c r="AO55" s="1272"/>
      <c r="AP55" s="1272"/>
      <c r="AQ55" s="1272"/>
      <c r="AR55" s="1272"/>
    </row>
    <row r="56" spans="1:44" ht="16.5" customHeight="1" x14ac:dyDescent="0.3">
      <c r="A56" s="1266"/>
      <c r="B56" s="1266"/>
      <c r="C56" s="1266"/>
      <c r="D56" s="1267"/>
      <c r="E56" s="1268"/>
      <c r="F56" s="1268"/>
      <c r="G56" s="1269"/>
      <c r="H56" s="1254" t="s">
        <v>379</v>
      </c>
      <c r="I56" s="1255"/>
      <c r="J56" s="1255"/>
      <c r="K56" s="1255"/>
      <c r="L56" s="1255"/>
      <c r="M56" s="1255"/>
      <c r="N56" s="1255"/>
      <c r="O56" s="1255"/>
      <c r="P56" s="1255"/>
      <c r="Q56" s="1255"/>
      <c r="R56" s="1255"/>
      <c r="S56" s="1255"/>
      <c r="T56" s="1255"/>
      <c r="U56" s="1255"/>
      <c r="V56" s="1255"/>
      <c r="W56" s="1255"/>
      <c r="X56" s="1255"/>
      <c r="Y56" s="1255"/>
      <c r="Z56" s="1255"/>
      <c r="AA56" s="1255"/>
      <c r="AB56" s="1255"/>
      <c r="AC56" s="1255"/>
      <c r="AD56" s="1255"/>
      <c r="AE56" s="1255"/>
      <c r="AF56" s="1255"/>
      <c r="AG56" s="1255"/>
      <c r="AH56" s="1255"/>
      <c r="AI56" s="1255"/>
      <c r="AJ56" s="1255"/>
      <c r="AK56" s="1255"/>
      <c r="AL56" s="1255"/>
      <c r="AM56" s="1255"/>
      <c r="AN56" s="1255"/>
      <c r="AO56" s="1255"/>
      <c r="AP56" s="1255"/>
      <c r="AQ56" s="1255"/>
      <c r="AR56" s="1256"/>
    </row>
    <row r="57" spans="1:44" ht="19.5" x14ac:dyDescent="0.2">
      <c r="A57" s="413"/>
      <c r="B57" s="413"/>
      <c r="C57" s="413"/>
      <c r="D57" s="414"/>
      <c r="E57" s="415"/>
      <c r="F57" s="415"/>
      <c r="G57" s="416"/>
      <c r="H57" s="1329" t="s">
        <v>447</v>
      </c>
      <c r="I57" s="1270"/>
      <c r="J57" s="1270"/>
      <c r="K57" s="1270"/>
      <c r="L57" s="1270"/>
      <c r="M57" s="1270"/>
      <c r="N57" s="1270"/>
      <c r="O57" s="1270"/>
      <c r="P57" s="1270"/>
      <c r="Q57" s="1270"/>
      <c r="R57" s="1270"/>
      <c r="S57" s="1270"/>
      <c r="T57" s="1270"/>
      <c r="U57" s="1270"/>
      <c r="V57" s="1270"/>
      <c r="W57" s="1270"/>
      <c r="X57" s="1270"/>
      <c r="Y57" s="1270"/>
      <c r="Z57" s="1270"/>
      <c r="AA57" s="1270"/>
      <c r="AB57" s="1270"/>
      <c r="AC57" s="1270"/>
      <c r="AD57" s="1270"/>
      <c r="AE57" s="1270"/>
      <c r="AF57" s="1270"/>
      <c r="AG57" s="1270"/>
      <c r="AH57" s="1270"/>
      <c r="AI57" s="1270"/>
      <c r="AJ57" s="1270"/>
      <c r="AK57" s="1270"/>
      <c r="AL57" s="1270"/>
      <c r="AM57" s="1270"/>
      <c r="AN57" s="1270"/>
      <c r="AO57" s="1270"/>
      <c r="AP57" s="1270"/>
      <c r="AQ57" s="1270"/>
      <c r="AR57" s="1270"/>
    </row>
    <row r="58" spans="1:44" ht="19.5" x14ac:dyDescent="0.2">
      <c r="A58" s="413"/>
      <c r="B58" s="413"/>
      <c r="C58" s="413"/>
      <c r="D58" s="414"/>
      <c r="E58" s="415"/>
      <c r="F58" s="415"/>
      <c r="G58" s="416"/>
      <c r="H58" s="1330" t="s">
        <v>448</v>
      </c>
      <c r="I58" s="1331"/>
      <c r="J58" s="1331"/>
      <c r="K58" s="1331"/>
      <c r="L58" s="1331"/>
      <c r="M58" s="1331"/>
      <c r="N58" s="1331"/>
      <c r="O58" s="1331"/>
      <c r="P58" s="1331"/>
      <c r="Q58" s="1331"/>
      <c r="R58" s="1331"/>
      <c r="S58" s="1331"/>
      <c r="T58" s="1331"/>
      <c r="U58" s="1331"/>
      <c r="V58" s="1331"/>
      <c r="W58" s="1331"/>
      <c r="X58" s="1331"/>
      <c r="Y58" s="1331"/>
      <c r="Z58" s="1331"/>
      <c r="AA58" s="1331"/>
      <c r="AB58" s="1331"/>
      <c r="AC58" s="1331"/>
      <c r="AD58" s="1331"/>
      <c r="AE58" s="1331"/>
      <c r="AF58" s="1331"/>
      <c r="AG58" s="1331"/>
      <c r="AH58" s="1331"/>
      <c r="AI58" s="1331"/>
      <c r="AJ58" s="1331"/>
      <c r="AK58" s="1331"/>
      <c r="AL58" s="1331"/>
      <c r="AM58" s="1331"/>
      <c r="AN58" s="1331"/>
      <c r="AO58" s="1331"/>
      <c r="AP58" s="1331"/>
      <c r="AQ58" s="1331"/>
      <c r="AR58" s="1331"/>
    </row>
    <row r="59" spans="1:44" ht="14.25" x14ac:dyDescent="0.2">
      <c r="A59" s="141"/>
      <c r="B59" s="141"/>
      <c r="C59" s="141"/>
      <c r="D59" s="141"/>
      <c r="E59" s="141"/>
      <c r="F59" s="28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</row>
    <row r="60" spans="1:44" ht="14.25" x14ac:dyDescent="0.2">
      <c r="A60" s="141"/>
      <c r="B60" s="141"/>
      <c r="C60" s="141"/>
      <c r="D60" s="141"/>
      <c r="E60" s="141"/>
      <c r="F60" s="28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</row>
    <row r="61" spans="1:44" ht="14.25" x14ac:dyDescent="0.2">
      <c r="A61" s="141"/>
      <c r="B61" s="141"/>
      <c r="C61" s="141"/>
      <c r="D61" s="141"/>
      <c r="E61" s="141"/>
      <c r="F61" s="28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</row>
    <row r="62" spans="1:44" ht="14.25" x14ac:dyDescent="0.2">
      <c r="A62" s="141"/>
      <c r="B62" s="141"/>
      <c r="C62" s="141"/>
      <c r="D62" s="141"/>
      <c r="E62" s="141"/>
      <c r="F62" s="28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</row>
    <row r="63" spans="1:44" ht="14.25" x14ac:dyDescent="0.2">
      <c r="A63" s="141"/>
      <c r="B63" s="141"/>
      <c r="C63" s="141"/>
      <c r="D63" s="141"/>
      <c r="E63" s="141"/>
      <c r="F63" s="28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</row>
    <row r="64" spans="1:44" ht="19.5" x14ac:dyDescent="0.3">
      <c r="A64" s="1260">
        <v>42957</v>
      </c>
      <c r="B64" s="1261"/>
      <c r="C64" s="1262"/>
      <c r="D64" s="1263" t="s">
        <v>377</v>
      </c>
      <c r="E64" s="1264"/>
      <c r="F64" s="1264"/>
      <c r="G64" s="1265"/>
      <c r="H64" s="1257" t="s">
        <v>463</v>
      </c>
      <c r="I64" s="1258"/>
      <c r="J64" s="1258"/>
      <c r="K64" s="1258"/>
      <c r="L64" s="1258"/>
      <c r="M64" s="1258"/>
      <c r="N64" s="1258"/>
      <c r="O64" s="1258"/>
      <c r="P64" s="1258"/>
      <c r="Q64" s="1258"/>
      <c r="R64" s="1258"/>
      <c r="S64" s="1258"/>
      <c r="T64" s="1258"/>
      <c r="U64" s="1258"/>
      <c r="V64" s="1258"/>
      <c r="W64" s="1258"/>
      <c r="X64" s="1258"/>
      <c r="Y64" s="1258"/>
      <c r="Z64" s="1258"/>
      <c r="AA64" s="1258"/>
      <c r="AB64" s="1258"/>
      <c r="AC64" s="1258"/>
      <c r="AD64" s="1258"/>
      <c r="AE64" s="1258"/>
      <c r="AF64" s="1258"/>
      <c r="AG64" s="1258"/>
      <c r="AH64" s="1258"/>
      <c r="AI64" s="1258"/>
      <c r="AJ64" s="1258"/>
      <c r="AK64" s="1258"/>
      <c r="AL64" s="1258"/>
      <c r="AM64" s="1258"/>
      <c r="AN64" s="1258"/>
      <c r="AO64" s="1258"/>
      <c r="AP64" s="1258"/>
      <c r="AQ64" s="1258"/>
      <c r="AR64" s="1259"/>
    </row>
    <row r="65" spans="1:44" ht="19.5" x14ac:dyDescent="0.2">
      <c r="A65" s="141"/>
      <c r="B65" s="141"/>
      <c r="C65" s="141"/>
      <c r="D65" s="442"/>
      <c r="E65" s="28"/>
      <c r="F65" s="28"/>
      <c r="G65" s="443"/>
      <c r="H65" s="1247"/>
      <c r="I65" s="1248"/>
      <c r="J65" s="1248"/>
      <c r="K65" s="1248"/>
      <c r="L65" s="1248"/>
      <c r="M65" s="1248"/>
      <c r="N65" s="1248"/>
      <c r="O65" s="1248"/>
      <c r="P65" s="1248"/>
      <c r="Q65" s="1248"/>
      <c r="R65" s="1248"/>
      <c r="S65" s="1248"/>
      <c r="T65" s="1248"/>
      <c r="U65" s="1248"/>
      <c r="V65" s="1248"/>
      <c r="W65" s="1248"/>
      <c r="X65" s="1248"/>
      <c r="Y65" s="1248"/>
      <c r="Z65" s="1248"/>
      <c r="AA65" s="1248"/>
      <c r="AB65" s="1248"/>
      <c r="AC65" s="1248"/>
      <c r="AD65" s="1248"/>
      <c r="AE65" s="1248"/>
      <c r="AF65" s="1248"/>
      <c r="AG65" s="1248"/>
      <c r="AH65" s="1248"/>
      <c r="AI65" s="1248"/>
      <c r="AJ65" s="1248"/>
      <c r="AK65" s="1248"/>
      <c r="AL65" s="1248"/>
      <c r="AM65" s="1248"/>
      <c r="AN65" s="1248"/>
      <c r="AO65" s="1248"/>
      <c r="AP65" s="1248"/>
      <c r="AQ65" s="1248"/>
      <c r="AR65" s="1249"/>
    </row>
    <row r="66" spans="1:44" ht="19.5" x14ac:dyDescent="0.3">
      <c r="A66" s="141"/>
      <c r="B66" s="141"/>
      <c r="C66" s="141"/>
      <c r="D66" s="442"/>
      <c r="E66" s="28"/>
      <c r="F66" s="28"/>
      <c r="G66" s="443"/>
      <c r="H66" s="1254" t="s">
        <v>28</v>
      </c>
      <c r="I66" s="1255"/>
      <c r="J66" s="1255"/>
      <c r="K66" s="1255"/>
      <c r="L66" s="1255"/>
      <c r="M66" s="1255"/>
      <c r="N66" s="1255"/>
      <c r="O66" s="1255"/>
      <c r="P66" s="1255"/>
      <c r="Q66" s="1255"/>
      <c r="R66" s="1255"/>
      <c r="S66" s="1255"/>
      <c r="T66" s="1255"/>
      <c r="U66" s="1255"/>
      <c r="V66" s="1255"/>
      <c r="W66" s="1255"/>
      <c r="X66" s="1255"/>
      <c r="Y66" s="1255"/>
      <c r="Z66" s="1255"/>
      <c r="AA66" s="1255"/>
      <c r="AB66" s="1255"/>
      <c r="AC66" s="1255"/>
      <c r="AD66" s="1255"/>
      <c r="AE66" s="1255"/>
      <c r="AF66" s="1255"/>
      <c r="AG66" s="1255"/>
      <c r="AH66" s="1255"/>
      <c r="AI66" s="1255"/>
      <c r="AJ66" s="1255"/>
      <c r="AK66" s="1255"/>
      <c r="AL66" s="1255"/>
      <c r="AM66" s="1255"/>
      <c r="AN66" s="1255"/>
      <c r="AO66" s="1255"/>
      <c r="AP66" s="1255"/>
      <c r="AQ66" s="1255"/>
      <c r="AR66" s="1256"/>
    </row>
    <row r="67" spans="1:44" ht="19.5" customHeight="1" x14ac:dyDescent="0.2">
      <c r="A67" s="141"/>
      <c r="B67" s="141"/>
      <c r="C67" s="141"/>
      <c r="D67" s="442"/>
      <c r="E67" s="28"/>
      <c r="F67" s="28"/>
      <c r="G67" s="443"/>
      <c r="H67" s="1247" t="s">
        <v>473</v>
      </c>
      <c r="I67" s="1248"/>
      <c r="J67" s="1248"/>
      <c r="K67" s="1248"/>
      <c r="L67" s="1248"/>
      <c r="M67" s="1248"/>
      <c r="N67" s="1248"/>
      <c r="O67" s="1248"/>
      <c r="P67" s="1248"/>
      <c r="Q67" s="1248"/>
      <c r="R67" s="1248"/>
      <c r="S67" s="1248"/>
      <c r="T67" s="1248"/>
      <c r="U67" s="1248"/>
      <c r="V67" s="1248"/>
      <c r="W67" s="1248"/>
      <c r="X67" s="1248"/>
      <c r="Y67" s="1248"/>
      <c r="Z67" s="1248"/>
      <c r="AA67" s="1248"/>
      <c r="AB67" s="1248"/>
      <c r="AC67" s="1248"/>
      <c r="AD67" s="1248"/>
      <c r="AE67" s="1248"/>
      <c r="AF67" s="1248"/>
      <c r="AG67" s="1248"/>
      <c r="AH67" s="1248"/>
      <c r="AI67" s="1248"/>
      <c r="AJ67" s="1248"/>
      <c r="AK67" s="1248"/>
      <c r="AL67" s="1248"/>
      <c r="AM67" s="1248"/>
      <c r="AN67" s="1248"/>
      <c r="AO67" s="1248"/>
      <c r="AP67" s="1248"/>
      <c r="AQ67" s="1248"/>
      <c r="AR67" s="1249"/>
    </row>
    <row r="68" spans="1:44" ht="19.5" x14ac:dyDescent="0.2">
      <c r="A68" s="141"/>
      <c r="B68" s="141"/>
      <c r="C68" s="141"/>
      <c r="D68" s="442"/>
      <c r="E68" s="28"/>
      <c r="F68" s="28"/>
      <c r="G68" s="443"/>
      <c r="H68" s="1247" t="s">
        <v>466</v>
      </c>
      <c r="I68" s="1248"/>
      <c r="J68" s="1248"/>
      <c r="K68" s="1248"/>
      <c r="L68" s="1248"/>
      <c r="M68" s="1248"/>
      <c r="N68" s="1248"/>
      <c r="O68" s="1248"/>
      <c r="P68" s="1248"/>
      <c r="Q68" s="1248"/>
      <c r="R68" s="1248"/>
      <c r="S68" s="1248"/>
      <c r="T68" s="1248"/>
      <c r="U68" s="1248"/>
      <c r="V68" s="1248"/>
      <c r="W68" s="1248"/>
      <c r="X68" s="1248"/>
      <c r="Y68" s="1248"/>
      <c r="Z68" s="1248"/>
      <c r="AA68" s="1248"/>
      <c r="AB68" s="1248"/>
      <c r="AC68" s="1248"/>
      <c r="AD68" s="1248"/>
      <c r="AE68" s="1248"/>
      <c r="AF68" s="1248"/>
      <c r="AG68" s="1248"/>
      <c r="AH68" s="1248"/>
      <c r="AI68" s="1248"/>
      <c r="AJ68" s="1248"/>
      <c r="AK68" s="1248"/>
      <c r="AL68" s="1248"/>
      <c r="AM68" s="1248"/>
      <c r="AN68" s="1248"/>
      <c r="AO68" s="1248"/>
      <c r="AP68" s="1248"/>
      <c r="AQ68" s="1248"/>
      <c r="AR68" s="1249"/>
    </row>
    <row r="69" spans="1:44" ht="19.5" x14ac:dyDescent="0.2">
      <c r="A69" s="141"/>
      <c r="B69" s="141"/>
      <c r="C69" s="141"/>
      <c r="D69" s="442"/>
      <c r="E69" s="28"/>
      <c r="F69" s="28"/>
      <c r="G69" s="443"/>
      <c r="H69" s="1247"/>
      <c r="I69" s="1248"/>
      <c r="J69" s="1248"/>
      <c r="K69" s="1248"/>
      <c r="L69" s="1248"/>
      <c r="M69" s="1248"/>
      <c r="N69" s="1248"/>
      <c r="O69" s="1248"/>
      <c r="P69" s="1248"/>
      <c r="Q69" s="1248"/>
      <c r="R69" s="1248"/>
      <c r="S69" s="1248"/>
      <c r="T69" s="1248"/>
      <c r="U69" s="1248"/>
      <c r="V69" s="1248"/>
      <c r="W69" s="1248"/>
      <c r="X69" s="1248"/>
      <c r="Y69" s="1248"/>
      <c r="Z69" s="1248"/>
      <c r="AA69" s="1248"/>
      <c r="AB69" s="1248"/>
      <c r="AC69" s="1248"/>
      <c r="AD69" s="1248"/>
      <c r="AE69" s="1248"/>
      <c r="AF69" s="1248"/>
      <c r="AG69" s="1248"/>
      <c r="AH69" s="1248"/>
      <c r="AI69" s="1248"/>
      <c r="AJ69" s="1248"/>
      <c r="AK69" s="1248"/>
      <c r="AL69" s="1248"/>
      <c r="AM69" s="1248"/>
      <c r="AN69" s="1248"/>
      <c r="AO69" s="1248"/>
      <c r="AP69" s="1248"/>
      <c r="AQ69" s="1248"/>
      <c r="AR69" s="1249"/>
    </row>
    <row r="70" spans="1:44" ht="19.5" x14ac:dyDescent="0.3">
      <c r="A70" s="141"/>
      <c r="B70" s="141"/>
      <c r="C70" s="141"/>
      <c r="D70" s="442"/>
      <c r="E70" s="28"/>
      <c r="F70" s="28"/>
      <c r="G70" s="443"/>
      <c r="H70" s="1254" t="s">
        <v>379</v>
      </c>
      <c r="I70" s="1255"/>
      <c r="J70" s="1255"/>
      <c r="K70" s="1255"/>
      <c r="L70" s="1255"/>
      <c r="M70" s="1255"/>
      <c r="N70" s="1255"/>
      <c r="O70" s="1255"/>
      <c r="P70" s="1255"/>
      <c r="Q70" s="1255"/>
      <c r="R70" s="1255"/>
      <c r="S70" s="1255"/>
      <c r="T70" s="1255"/>
      <c r="U70" s="1255"/>
      <c r="V70" s="1255"/>
      <c r="W70" s="1255"/>
      <c r="X70" s="1255"/>
      <c r="Y70" s="1255"/>
      <c r="Z70" s="1255"/>
      <c r="AA70" s="1255"/>
      <c r="AB70" s="1255"/>
      <c r="AC70" s="1255"/>
      <c r="AD70" s="1255"/>
      <c r="AE70" s="1255"/>
      <c r="AF70" s="1255"/>
      <c r="AG70" s="1255"/>
      <c r="AH70" s="1255"/>
      <c r="AI70" s="1255"/>
      <c r="AJ70" s="1255"/>
      <c r="AK70" s="1255"/>
      <c r="AL70" s="1255"/>
      <c r="AM70" s="1255"/>
      <c r="AN70" s="1255"/>
      <c r="AO70" s="1255"/>
      <c r="AP70" s="1255"/>
      <c r="AQ70" s="1255"/>
      <c r="AR70" s="1256"/>
    </row>
    <row r="71" spans="1:44" ht="14.25" x14ac:dyDescent="0.2">
      <c r="A71" s="141"/>
      <c r="B71" s="141"/>
      <c r="C71" s="141"/>
      <c r="D71" s="442"/>
      <c r="E71" s="28"/>
      <c r="F71" s="28"/>
      <c r="G71" s="443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</row>
    <row r="72" spans="1:44" ht="19.5" x14ac:dyDescent="0.2">
      <c r="A72" s="141"/>
      <c r="B72" s="141"/>
      <c r="C72" s="141"/>
      <c r="D72" s="442"/>
      <c r="E72" s="28"/>
      <c r="F72" s="28"/>
      <c r="G72" s="443"/>
      <c r="H72" s="1241" t="s">
        <v>467</v>
      </c>
      <c r="I72" s="1241"/>
      <c r="J72" s="1241"/>
      <c r="K72" s="1241"/>
      <c r="L72" s="1241"/>
      <c r="M72" s="1241"/>
      <c r="N72" s="1241"/>
      <c r="O72" s="1241"/>
      <c r="P72" s="1241"/>
      <c r="Q72" s="1241"/>
      <c r="R72" s="1241"/>
      <c r="S72" s="1241"/>
      <c r="T72" s="1241"/>
      <c r="U72" s="1241"/>
      <c r="V72" s="1241"/>
      <c r="W72" s="1241"/>
      <c r="X72" s="1241"/>
      <c r="Y72" s="1241"/>
      <c r="Z72" s="1241"/>
      <c r="AA72" s="1241"/>
      <c r="AB72" s="1241"/>
      <c r="AC72" s="1241"/>
      <c r="AD72" s="1241"/>
      <c r="AE72" s="1241"/>
      <c r="AF72" s="1241"/>
      <c r="AG72" s="1241"/>
      <c r="AH72" s="1241"/>
      <c r="AI72" s="1241"/>
      <c r="AJ72" s="1241"/>
      <c r="AK72" s="1241"/>
      <c r="AL72" s="1241"/>
      <c r="AM72" s="1241"/>
      <c r="AN72" s="1241"/>
      <c r="AO72" s="1241"/>
      <c r="AP72" s="1241"/>
      <c r="AQ72" s="1241"/>
      <c r="AR72" s="1242"/>
    </row>
    <row r="73" spans="1:44" ht="19.5" x14ac:dyDescent="0.2">
      <c r="A73" s="141"/>
      <c r="B73" s="141"/>
      <c r="C73" s="141"/>
      <c r="D73" s="442"/>
      <c r="E73" s="28"/>
      <c r="F73" s="28"/>
      <c r="G73" s="443"/>
      <c r="H73" s="1247" t="s">
        <v>475</v>
      </c>
      <c r="I73" s="1248"/>
      <c r="J73" s="1248"/>
      <c r="K73" s="1248"/>
      <c r="L73" s="1248"/>
      <c r="M73" s="1248"/>
      <c r="N73" s="1248"/>
      <c r="O73" s="1248"/>
      <c r="P73" s="1248"/>
      <c r="Q73" s="1248"/>
      <c r="R73" s="1248"/>
      <c r="S73" s="1248"/>
      <c r="T73" s="1248"/>
      <c r="U73" s="1248"/>
      <c r="V73" s="1248"/>
      <c r="W73" s="1248"/>
      <c r="X73" s="1248"/>
      <c r="Y73" s="1248"/>
      <c r="Z73" s="1248"/>
      <c r="AA73" s="1248"/>
      <c r="AB73" s="1248"/>
      <c r="AC73" s="1248"/>
      <c r="AD73" s="1248"/>
      <c r="AE73" s="1248"/>
      <c r="AF73" s="1248"/>
      <c r="AG73" s="1248"/>
      <c r="AH73" s="1248"/>
      <c r="AI73" s="1248"/>
      <c r="AJ73" s="1248"/>
      <c r="AK73" s="1248"/>
      <c r="AL73" s="1248"/>
      <c r="AM73" s="1248"/>
      <c r="AN73" s="1248"/>
      <c r="AO73" s="1248"/>
      <c r="AP73" s="1248"/>
      <c r="AQ73" s="1248"/>
      <c r="AR73" s="1249"/>
    </row>
    <row r="74" spans="1:44" ht="19.5" x14ac:dyDescent="0.2">
      <c r="A74" s="141"/>
      <c r="B74" s="141"/>
      <c r="C74" s="141"/>
      <c r="D74" s="442"/>
      <c r="E74" s="28"/>
      <c r="F74" s="28"/>
      <c r="G74" s="443"/>
      <c r="H74" s="1253" t="s">
        <v>472</v>
      </c>
      <c r="I74" s="1253"/>
      <c r="J74" s="1253"/>
      <c r="K74" s="1253"/>
      <c r="L74" s="1253"/>
      <c r="M74" s="1253"/>
      <c r="N74" s="1253"/>
      <c r="O74" s="1253"/>
      <c r="P74" s="1253"/>
      <c r="Q74" s="1253"/>
      <c r="R74" s="1253"/>
      <c r="S74" s="1253"/>
      <c r="T74" s="1253"/>
      <c r="U74" s="1253"/>
      <c r="V74" s="1253"/>
      <c r="W74" s="1253"/>
      <c r="X74" s="1253"/>
      <c r="Y74" s="1253"/>
      <c r="Z74" s="1253"/>
      <c r="AA74" s="1253"/>
      <c r="AB74" s="1253"/>
      <c r="AC74" s="1253"/>
      <c r="AD74" s="1253"/>
      <c r="AE74" s="1253"/>
      <c r="AF74" s="1253"/>
      <c r="AG74" s="1253"/>
      <c r="AH74" s="1253"/>
      <c r="AI74" s="1253"/>
      <c r="AJ74" s="1253"/>
      <c r="AK74" s="1253"/>
      <c r="AL74" s="1253"/>
      <c r="AM74" s="1253"/>
      <c r="AN74" s="1253"/>
      <c r="AO74" s="1253"/>
      <c r="AP74" s="1253"/>
      <c r="AQ74" s="1253"/>
      <c r="AR74" s="1253"/>
    </row>
    <row r="75" spans="1:44" ht="19.5" x14ac:dyDescent="0.2">
      <c r="A75" s="141"/>
      <c r="B75" s="141"/>
      <c r="C75" s="141"/>
      <c r="D75" s="442"/>
      <c r="E75" s="28"/>
      <c r="F75" s="28"/>
      <c r="G75" s="443"/>
      <c r="H75" s="1247" t="s">
        <v>477</v>
      </c>
      <c r="I75" s="1248"/>
      <c r="J75" s="1248"/>
      <c r="K75" s="1248"/>
      <c r="L75" s="1248"/>
      <c r="M75" s="1248"/>
      <c r="N75" s="1248"/>
      <c r="O75" s="1248"/>
      <c r="P75" s="1248"/>
      <c r="Q75" s="1248"/>
      <c r="R75" s="1248"/>
      <c r="S75" s="1248"/>
      <c r="T75" s="1248"/>
      <c r="U75" s="1248"/>
      <c r="V75" s="1248"/>
      <c r="W75" s="1248"/>
      <c r="X75" s="1248"/>
      <c r="Y75" s="1248"/>
      <c r="Z75" s="1248"/>
      <c r="AA75" s="1248"/>
      <c r="AB75" s="1248"/>
      <c r="AC75" s="1248"/>
      <c r="AD75" s="1248"/>
      <c r="AE75" s="1248"/>
      <c r="AF75" s="1248"/>
      <c r="AG75" s="1248"/>
      <c r="AH75" s="1248"/>
      <c r="AI75" s="1248"/>
      <c r="AJ75" s="1248"/>
      <c r="AK75" s="1248"/>
      <c r="AL75" s="1248"/>
      <c r="AM75" s="1248"/>
      <c r="AN75" s="1248"/>
      <c r="AO75" s="1248"/>
      <c r="AP75" s="1248"/>
      <c r="AQ75" s="1248"/>
      <c r="AR75" s="1249"/>
    </row>
    <row r="76" spans="1:44" ht="16.5" x14ac:dyDescent="0.25">
      <c r="A76" s="141"/>
      <c r="B76" s="141"/>
      <c r="C76" s="141"/>
      <c r="D76" s="442"/>
      <c r="E76" s="28"/>
      <c r="F76" s="28"/>
      <c r="G76" s="443"/>
      <c r="H76" s="1243" t="s">
        <v>381</v>
      </c>
      <c r="I76" s="1244"/>
      <c r="J76" s="1244"/>
      <c r="K76" s="1244"/>
      <c r="L76" s="1244"/>
      <c r="M76" s="1244"/>
      <c r="N76" s="1244"/>
      <c r="O76" s="1244"/>
      <c r="P76" s="1244"/>
      <c r="Q76" s="1244"/>
      <c r="R76" s="1244"/>
      <c r="S76" s="1244"/>
      <c r="T76" s="1244"/>
      <c r="U76" s="1244"/>
      <c r="V76" s="1244"/>
      <c r="W76" s="1244"/>
      <c r="X76" s="1244"/>
      <c r="Y76" s="1244"/>
      <c r="Z76" s="1244"/>
      <c r="AA76" s="1244"/>
      <c r="AB76" s="1244"/>
      <c r="AC76" s="1244"/>
      <c r="AD76" s="1244"/>
      <c r="AE76" s="1244"/>
      <c r="AF76" s="1244"/>
      <c r="AG76" s="1244"/>
      <c r="AH76" s="1244"/>
      <c r="AI76" s="1244"/>
      <c r="AJ76" s="1244"/>
      <c r="AK76" s="1244"/>
      <c r="AL76" s="1244"/>
      <c r="AM76" s="1244"/>
      <c r="AN76" s="1244"/>
      <c r="AO76" s="1244"/>
      <c r="AP76" s="1244"/>
      <c r="AQ76" s="1244"/>
      <c r="AR76" s="1245"/>
    </row>
    <row r="77" spans="1:44" ht="19.5" x14ac:dyDescent="0.2">
      <c r="A77" s="141"/>
      <c r="B77" s="141"/>
      <c r="C77" s="141"/>
      <c r="D77" s="442"/>
      <c r="E77" s="28"/>
      <c r="F77" s="28"/>
      <c r="G77" s="443"/>
      <c r="H77" s="1241" t="s">
        <v>468</v>
      </c>
      <c r="I77" s="1241"/>
      <c r="J77" s="1241"/>
      <c r="K77" s="1241"/>
      <c r="L77" s="1241"/>
      <c r="M77" s="1241"/>
      <c r="N77" s="1241"/>
      <c r="O77" s="1241"/>
      <c r="P77" s="1241"/>
      <c r="Q77" s="1241"/>
      <c r="R77" s="1241"/>
      <c r="S77" s="1241"/>
      <c r="T77" s="1241"/>
      <c r="U77" s="1241"/>
      <c r="V77" s="1241"/>
      <c r="W77" s="1241"/>
      <c r="X77" s="1241"/>
      <c r="Y77" s="1241"/>
      <c r="Z77" s="1241"/>
      <c r="AA77" s="1241"/>
      <c r="AB77" s="1241"/>
      <c r="AC77" s="1241"/>
      <c r="AD77" s="1241"/>
      <c r="AE77" s="1241"/>
      <c r="AF77" s="1241"/>
      <c r="AG77" s="1241"/>
      <c r="AH77" s="1241"/>
      <c r="AI77" s="1241"/>
      <c r="AJ77" s="1241"/>
      <c r="AK77" s="1241"/>
      <c r="AL77" s="1241"/>
      <c r="AM77" s="1241"/>
      <c r="AN77" s="1241"/>
      <c r="AO77" s="1241"/>
      <c r="AP77" s="1241"/>
      <c r="AQ77" s="1241"/>
      <c r="AR77" s="1242"/>
    </row>
    <row r="78" spans="1:44" ht="19.5" x14ac:dyDescent="0.2">
      <c r="A78" s="141"/>
      <c r="B78" s="141"/>
      <c r="C78" s="141"/>
      <c r="D78" s="442"/>
      <c r="E78" s="28"/>
      <c r="F78" s="28"/>
      <c r="G78" s="443"/>
      <c r="H78" s="1250" t="s">
        <v>471</v>
      </c>
      <c r="I78" s="1251"/>
      <c r="J78" s="1251"/>
      <c r="K78" s="1251"/>
      <c r="L78" s="1251"/>
      <c r="M78" s="1251"/>
      <c r="N78" s="1251"/>
      <c r="O78" s="1251"/>
      <c r="P78" s="1251"/>
      <c r="Q78" s="1251"/>
      <c r="R78" s="1251"/>
      <c r="S78" s="1251"/>
      <c r="T78" s="1251"/>
      <c r="U78" s="1251"/>
      <c r="V78" s="1251"/>
      <c r="W78" s="1251"/>
      <c r="X78" s="1251"/>
      <c r="Y78" s="1251"/>
      <c r="Z78" s="1251"/>
      <c r="AA78" s="1251"/>
      <c r="AB78" s="1251"/>
      <c r="AC78" s="1251"/>
      <c r="AD78" s="1251"/>
      <c r="AE78" s="1251"/>
      <c r="AF78" s="1251"/>
      <c r="AG78" s="1251"/>
      <c r="AH78" s="1251"/>
      <c r="AI78" s="1251"/>
      <c r="AJ78" s="1251"/>
      <c r="AK78" s="1251"/>
      <c r="AL78" s="1251"/>
      <c r="AM78" s="1251"/>
      <c r="AN78" s="1251"/>
      <c r="AO78" s="1251"/>
      <c r="AP78" s="1251"/>
      <c r="AQ78" s="1251"/>
      <c r="AR78" s="1252"/>
    </row>
    <row r="79" spans="1:44" ht="19.5" x14ac:dyDescent="0.2">
      <c r="A79" s="141"/>
      <c r="B79" s="141"/>
      <c r="C79" s="141"/>
      <c r="D79" s="442"/>
      <c r="E79" s="28"/>
      <c r="F79" s="28"/>
      <c r="G79" s="443"/>
      <c r="H79" s="1247" t="s">
        <v>464</v>
      </c>
      <c r="I79" s="1248"/>
      <c r="J79" s="1248"/>
      <c r="K79" s="1248"/>
      <c r="L79" s="1248"/>
      <c r="M79" s="1248"/>
      <c r="N79" s="1248"/>
      <c r="O79" s="1248"/>
      <c r="P79" s="1248"/>
      <c r="Q79" s="1248"/>
      <c r="R79" s="1248"/>
      <c r="S79" s="1248"/>
      <c r="T79" s="1248"/>
      <c r="U79" s="1248"/>
      <c r="V79" s="1248"/>
      <c r="W79" s="1248"/>
      <c r="X79" s="1248"/>
      <c r="Y79" s="1248"/>
      <c r="Z79" s="1248"/>
      <c r="AA79" s="1248"/>
      <c r="AB79" s="1248"/>
      <c r="AC79" s="1248"/>
      <c r="AD79" s="1248"/>
      <c r="AE79" s="1248"/>
      <c r="AF79" s="1248"/>
      <c r="AG79" s="1248"/>
      <c r="AH79" s="1248"/>
      <c r="AI79" s="1248"/>
      <c r="AJ79" s="1248"/>
      <c r="AK79" s="1248"/>
      <c r="AL79" s="1248"/>
      <c r="AM79" s="1248"/>
      <c r="AN79" s="1248"/>
      <c r="AO79" s="1248"/>
      <c r="AP79" s="1248"/>
      <c r="AQ79" s="1248"/>
      <c r="AR79" s="1249"/>
    </row>
    <row r="80" spans="1:44" ht="14.25" x14ac:dyDescent="0.2">
      <c r="A80" s="141"/>
      <c r="B80" s="141"/>
      <c r="C80" s="141"/>
      <c r="D80" s="442"/>
      <c r="E80" s="28"/>
      <c r="F80" s="28"/>
      <c r="G80" s="443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</row>
    <row r="81" spans="1:44" ht="14.25" x14ac:dyDescent="0.2">
      <c r="A81" s="141"/>
      <c r="B81" s="141"/>
      <c r="C81" s="141"/>
      <c r="D81" s="442"/>
      <c r="E81" s="28"/>
      <c r="F81" s="28"/>
      <c r="G81" s="443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</row>
    <row r="82" spans="1:44" ht="16.5" x14ac:dyDescent="0.25">
      <c r="A82" s="141"/>
      <c r="B82" s="141"/>
      <c r="C82" s="141"/>
      <c r="D82" s="442"/>
      <c r="E82" s="28"/>
      <c r="F82" s="28"/>
      <c r="G82" s="443"/>
      <c r="H82" s="1246" t="s">
        <v>380</v>
      </c>
      <c r="I82" s="1244"/>
      <c r="J82" s="1244"/>
      <c r="K82" s="1244"/>
      <c r="L82" s="1244"/>
      <c r="M82" s="1244"/>
      <c r="N82" s="1244"/>
      <c r="O82" s="1244"/>
      <c r="P82" s="1244"/>
      <c r="Q82" s="1244"/>
      <c r="R82" s="1244"/>
      <c r="S82" s="1244"/>
      <c r="T82" s="1244"/>
      <c r="U82" s="1244"/>
      <c r="V82" s="1244"/>
      <c r="W82" s="1244"/>
      <c r="X82" s="1244"/>
      <c r="Y82" s="1244"/>
      <c r="Z82" s="1244"/>
      <c r="AA82" s="1244"/>
      <c r="AB82" s="1244"/>
      <c r="AC82" s="1244"/>
      <c r="AD82" s="1244"/>
      <c r="AE82" s="1244"/>
      <c r="AF82" s="1244"/>
      <c r="AG82" s="1244"/>
      <c r="AH82" s="1244"/>
      <c r="AI82" s="1244"/>
      <c r="AJ82" s="1244"/>
      <c r="AK82" s="1244"/>
      <c r="AL82" s="1244"/>
      <c r="AM82" s="1244"/>
      <c r="AN82" s="1244"/>
      <c r="AO82" s="1244"/>
      <c r="AP82" s="1244"/>
      <c r="AQ82" s="1244"/>
      <c r="AR82" s="1245"/>
    </row>
    <row r="83" spans="1:44" ht="19.5" x14ac:dyDescent="0.2">
      <c r="A83" s="141"/>
      <c r="B83" s="141"/>
      <c r="C83" s="141"/>
      <c r="D83" s="442"/>
      <c r="E83" s="28"/>
      <c r="F83" s="28"/>
      <c r="G83" s="443"/>
      <c r="H83" s="1247" t="s">
        <v>474</v>
      </c>
      <c r="I83" s="1248"/>
      <c r="J83" s="1248"/>
      <c r="K83" s="1248"/>
      <c r="L83" s="1248"/>
      <c r="M83" s="1248"/>
      <c r="N83" s="1248"/>
      <c r="O83" s="1248"/>
      <c r="P83" s="1248"/>
      <c r="Q83" s="1248"/>
      <c r="R83" s="1248"/>
      <c r="S83" s="1248"/>
      <c r="T83" s="1248"/>
      <c r="U83" s="1248"/>
      <c r="V83" s="1248"/>
      <c r="W83" s="1248"/>
      <c r="X83" s="1248"/>
      <c r="Y83" s="1248"/>
      <c r="Z83" s="1248"/>
      <c r="AA83" s="1248"/>
      <c r="AB83" s="1248"/>
      <c r="AC83" s="1248"/>
      <c r="AD83" s="1248"/>
      <c r="AE83" s="1248"/>
      <c r="AF83" s="1248"/>
      <c r="AG83" s="1248"/>
      <c r="AH83" s="1248"/>
      <c r="AI83" s="1248"/>
      <c r="AJ83" s="1248"/>
      <c r="AK83" s="1248"/>
      <c r="AL83" s="1248"/>
      <c r="AM83" s="1248"/>
      <c r="AN83" s="1248"/>
      <c r="AO83" s="1248"/>
      <c r="AP83" s="1248"/>
      <c r="AQ83" s="1248"/>
      <c r="AR83" s="1249"/>
    </row>
    <row r="84" spans="1:44" ht="14.25" x14ac:dyDescent="0.2">
      <c r="A84" s="141"/>
      <c r="B84" s="141"/>
      <c r="C84" s="141"/>
      <c r="D84" s="442"/>
      <c r="E84" s="28"/>
      <c r="F84" s="28"/>
      <c r="G84" s="443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</row>
    <row r="85" spans="1:44" ht="14.25" x14ac:dyDescent="0.2">
      <c r="A85" s="141"/>
      <c r="B85" s="141"/>
      <c r="C85" s="141"/>
      <c r="D85" s="442"/>
      <c r="E85" s="28"/>
      <c r="F85" s="28"/>
      <c r="G85" s="443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</row>
    <row r="86" spans="1:44" ht="16.5" x14ac:dyDescent="0.25">
      <c r="A86" s="141"/>
      <c r="B86" s="141"/>
      <c r="C86" s="141"/>
      <c r="D86" s="442"/>
      <c r="E86" s="28"/>
      <c r="F86" s="28"/>
      <c r="G86" s="443"/>
      <c r="H86" s="1243" t="s">
        <v>470</v>
      </c>
      <c r="I86" s="1244"/>
      <c r="J86" s="1244"/>
      <c r="K86" s="1244"/>
      <c r="L86" s="1244"/>
      <c r="M86" s="1244"/>
      <c r="N86" s="1244"/>
      <c r="O86" s="1244"/>
      <c r="P86" s="1244"/>
      <c r="Q86" s="1244"/>
      <c r="R86" s="1244"/>
      <c r="S86" s="1244"/>
      <c r="T86" s="1244"/>
      <c r="U86" s="1244"/>
      <c r="V86" s="1244"/>
      <c r="W86" s="1244"/>
      <c r="X86" s="1244"/>
      <c r="Y86" s="1244"/>
      <c r="Z86" s="1244"/>
      <c r="AA86" s="1244"/>
      <c r="AB86" s="1244"/>
      <c r="AC86" s="1244"/>
      <c r="AD86" s="1244"/>
      <c r="AE86" s="1244"/>
      <c r="AF86" s="1244"/>
      <c r="AG86" s="1244"/>
      <c r="AH86" s="1244"/>
      <c r="AI86" s="1244"/>
      <c r="AJ86" s="1244"/>
      <c r="AK86" s="1244"/>
      <c r="AL86" s="1244"/>
      <c r="AM86" s="1244"/>
      <c r="AN86" s="1244"/>
      <c r="AO86" s="1244"/>
      <c r="AP86" s="1244"/>
      <c r="AQ86" s="1244"/>
      <c r="AR86" s="1245"/>
    </row>
    <row r="87" spans="1:44" ht="19.5" x14ac:dyDescent="0.2">
      <c r="A87" s="141"/>
      <c r="B87" s="141"/>
      <c r="C87" s="141"/>
      <c r="D87" s="442"/>
      <c r="E87" s="28"/>
      <c r="F87" s="28"/>
      <c r="G87" s="443"/>
      <c r="H87" s="1241" t="s">
        <v>469</v>
      </c>
      <c r="I87" s="1241"/>
      <c r="J87" s="1241"/>
      <c r="K87" s="1241"/>
      <c r="L87" s="1241"/>
      <c r="M87" s="1241"/>
      <c r="N87" s="1241"/>
      <c r="O87" s="1241"/>
      <c r="P87" s="1241"/>
      <c r="Q87" s="1241"/>
      <c r="R87" s="1241"/>
      <c r="S87" s="1241"/>
      <c r="T87" s="1241"/>
      <c r="U87" s="1241"/>
      <c r="V87" s="1241"/>
      <c r="W87" s="1241"/>
      <c r="X87" s="1241"/>
      <c r="Y87" s="1241"/>
      <c r="Z87" s="1241"/>
      <c r="AA87" s="1241"/>
      <c r="AB87" s="1241"/>
      <c r="AC87" s="1241"/>
      <c r="AD87" s="1241"/>
      <c r="AE87" s="1241"/>
      <c r="AF87" s="1241"/>
      <c r="AG87" s="1241"/>
      <c r="AH87" s="1241"/>
      <c r="AI87" s="1241"/>
      <c r="AJ87" s="1241"/>
      <c r="AK87" s="1241"/>
      <c r="AL87" s="1241"/>
      <c r="AM87" s="1241"/>
      <c r="AN87" s="1241"/>
      <c r="AO87" s="1241"/>
      <c r="AP87" s="1241"/>
      <c r="AQ87" s="1241"/>
      <c r="AR87" s="1242"/>
    </row>
    <row r="88" spans="1:44" ht="14.25" x14ac:dyDescent="0.2">
      <c r="A88" s="141"/>
      <c r="B88" s="141"/>
      <c r="C88" s="141"/>
      <c r="D88" s="442"/>
      <c r="E88" s="28"/>
      <c r="F88" s="28"/>
      <c r="G88" s="443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</row>
    <row r="89" spans="1:44" ht="14.25" x14ac:dyDescent="0.2">
      <c r="A89" s="141"/>
      <c r="B89" s="141"/>
      <c r="C89" s="141"/>
      <c r="D89" s="442"/>
      <c r="E89" s="28"/>
      <c r="F89" s="28"/>
      <c r="G89" s="443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</row>
    <row r="90" spans="1:44" ht="15" customHeight="1" x14ac:dyDescent="0.2">
      <c r="A90" s="1239">
        <v>42985</v>
      </c>
      <c r="B90" s="1239"/>
      <c r="C90" s="1240"/>
      <c r="D90" s="452"/>
      <c r="E90" s="453"/>
      <c r="F90" s="453" t="s">
        <v>479</v>
      </c>
      <c r="G90" s="454"/>
      <c r="H90" s="455" t="s">
        <v>480</v>
      </c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  <c r="AA90" s="455"/>
      <c r="AB90" s="455"/>
      <c r="AC90" s="456"/>
      <c r="AD90" s="456"/>
      <c r="AE90" s="456"/>
      <c r="AF90" s="456"/>
      <c r="AG90" s="456"/>
      <c r="AH90" s="456"/>
      <c r="AI90" s="456"/>
      <c r="AJ90" s="456"/>
      <c r="AK90" s="456"/>
      <c r="AL90" s="456"/>
      <c r="AM90" s="456"/>
      <c r="AN90" s="456"/>
      <c r="AO90" s="456"/>
      <c r="AP90" s="456"/>
      <c r="AQ90" s="456"/>
      <c r="AR90" s="456"/>
    </row>
    <row r="91" spans="1:44" ht="14.25" x14ac:dyDescent="0.2">
      <c r="A91" s="271"/>
      <c r="B91" s="271"/>
      <c r="C91" s="271"/>
      <c r="D91" s="457"/>
      <c r="E91" s="2"/>
      <c r="G91" s="458"/>
      <c r="H91" s="459" t="s">
        <v>481</v>
      </c>
      <c r="I91" s="460"/>
      <c r="J91" s="460"/>
      <c r="K91" s="460"/>
      <c r="L91" s="460"/>
      <c r="M91" s="460"/>
      <c r="N91" s="460"/>
      <c r="O91" s="460"/>
      <c r="P91" s="460"/>
      <c r="Q91" s="460"/>
      <c r="R91" s="460"/>
      <c r="S91" s="460"/>
      <c r="T91" s="460"/>
      <c r="U91" s="460"/>
      <c r="V91" s="460"/>
      <c r="W91" s="460"/>
      <c r="X91" s="460"/>
      <c r="Y91" s="460"/>
      <c r="Z91" s="460"/>
      <c r="AA91" s="460"/>
      <c r="AB91" s="460"/>
      <c r="AC91" s="461"/>
      <c r="AD91" s="461"/>
      <c r="AE91" s="461"/>
      <c r="AF91" s="461"/>
      <c r="AG91" s="461"/>
      <c r="AH91" s="461"/>
      <c r="AI91" s="461"/>
      <c r="AJ91" s="461"/>
      <c r="AK91" s="461"/>
      <c r="AL91" s="461"/>
      <c r="AM91" s="461"/>
      <c r="AN91" s="461"/>
      <c r="AO91" s="461"/>
      <c r="AP91" s="461"/>
      <c r="AQ91" s="461"/>
      <c r="AR91" s="461"/>
    </row>
    <row r="92" spans="1:44" ht="14.25" x14ac:dyDescent="0.2">
      <c r="A92" s="271"/>
      <c r="B92" s="271"/>
      <c r="C92" s="271"/>
      <c r="D92" s="457"/>
      <c r="E92" s="2"/>
      <c r="G92" s="458"/>
      <c r="H92" s="141" t="s">
        <v>482</v>
      </c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</row>
    <row r="93" spans="1:44" ht="14.25" x14ac:dyDescent="0.2">
      <c r="A93" s="271"/>
      <c r="B93" s="271"/>
      <c r="C93" s="271"/>
      <c r="D93" s="457"/>
      <c r="E93" s="2"/>
      <c r="G93" s="458"/>
      <c r="H93" s="141" t="s">
        <v>483</v>
      </c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</row>
    <row r="94" spans="1:44" ht="14.25" x14ac:dyDescent="0.2">
      <c r="A94" s="271"/>
      <c r="B94" s="271"/>
      <c r="C94" s="271"/>
      <c r="D94" s="457"/>
      <c r="E94" s="2"/>
      <c r="G94" s="458"/>
      <c r="H94" s="141" t="s">
        <v>484</v>
      </c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</row>
    <row r="95" spans="1:44" ht="378.75" customHeight="1" x14ac:dyDescent="0.2">
      <c r="A95" s="271"/>
      <c r="B95" s="271"/>
      <c r="C95" s="271"/>
      <c r="D95" s="457"/>
      <c r="E95" s="2"/>
      <c r="G95" s="458"/>
      <c r="H95" s="463" t="s">
        <v>485</v>
      </c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</row>
    <row r="96" spans="1:44" ht="14.25" x14ac:dyDescent="0.2">
      <c r="A96" s="271"/>
      <c r="B96" s="271"/>
      <c r="C96" s="271"/>
      <c r="D96" s="457"/>
      <c r="E96" s="2"/>
      <c r="G96" s="458"/>
      <c r="H96" s="141" t="s">
        <v>486</v>
      </c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</row>
    <row r="97" spans="1:44" ht="14.25" x14ac:dyDescent="0.2">
      <c r="A97" s="271"/>
      <c r="B97" s="271"/>
      <c r="C97" s="271"/>
      <c r="D97" s="457"/>
      <c r="E97" s="2"/>
      <c r="G97" s="458"/>
      <c r="H97" s="141" t="s">
        <v>487</v>
      </c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</row>
    <row r="98" spans="1:44" ht="14.25" x14ac:dyDescent="0.2">
      <c r="A98" s="271"/>
      <c r="B98" s="271"/>
      <c r="C98" s="271"/>
      <c r="D98" s="457"/>
      <c r="E98" s="2"/>
      <c r="G98" s="458"/>
      <c r="H98" s="462" t="s">
        <v>488</v>
      </c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</row>
    <row r="99" spans="1:44" ht="14.25" x14ac:dyDescent="0.2">
      <c r="A99" s="271"/>
      <c r="B99" s="271"/>
      <c r="C99" s="271"/>
      <c r="D99" s="457"/>
      <c r="E99" s="2"/>
      <c r="G99" s="458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</row>
    <row r="100" spans="1:44" ht="16.5" x14ac:dyDescent="0.25">
      <c r="A100" s="271"/>
      <c r="B100" s="271"/>
      <c r="C100" s="271"/>
      <c r="D100" s="457"/>
      <c r="E100" s="2"/>
      <c r="G100" s="458"/>
      <c r="H100" s="464" t="s">
        <v>382</v>
      </c>
      <c r="I100" s="464"/>
      <c r="J100" s="464"/>
      <c r="K100" s="464"/>
      <c r="L100" s="464"/>
      <c r="M100" s="464"/>
      <c r="N100" s="464"/>
      <c r="O100" s="464"/>
      <c r="P100" s="464"/>
      <c r="Q100" s="464"/>
      <c r="R100" s="464"/>
      <c r="S100" s="464"/>
      <c r="T100" s="464"/>
      <c r="U100" s="464"/>
      <c r="V100" s="464"/>
      <c r="W100" s="464"/>
      <c r="X100" s="464"/>
      <c r="Y100" s="464"/>
      <c r="Z100" s="464"/>
      <c r="AA100" s="464"/>
      <c r="AB100" s="464"/>
      <c r="AC100" s="464"/>
      <c r="AD100" s="464"/>
      <c r="AE100" s="464"/>
      <c r="AF100" s="464"/>
      <c r="AG100" s="464"/>
      <c r="AH100" s="464"/>
      <c r="AI100" s="464"/>
      <c r="AJ100" s="464"/>
      <c r="AK100" s="464"/>
      <c r="AL100" s="464"/>
      <c r="AM100" s="464"/>
      <c r="AN100" s="464"/>
      <c r="AO100" s="464"/>
      <c r="AP100" s="464"/>
      <c r="AQ100" s="464"/>
      <c r="AR100" s="465"/>
    </row>
    <row r="101" spans="1:44" ht="18" customHeight="1" x14ac:dyDescent="0.2">
      <c r="A101" s="141"/>
      <c r="B101" s="141"/>
      <c r="C101" s="141"/>
      <c r="D101" s="442"/>
      <c r="E101" s="28"/>
      <c r="F101" s="28"/>
      <c r="G101" s="466"/>
      <c r="H101" s="141" t="s">
        <v>489</v>
      </c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</row>
    <row r="102" spans="1:44" ht="63.75" customHeight="1" x14ac:dyDescent="0.2">
      <c r="A102" s="141"/>
      <c r="B102" s="141"/>
      <c r="C102" s="141"/>
      <c r="D102" s="141"/>
      <c r="E102" s="141"/>
      <c r="F102" s="28"/>
      <c r="G102" s="141"/>
      <c r="H102" s="1238"/>
      <c r="I102" s="1238"/>
      <c r="J102" s="1238"/>
      <c r="K102" s="1238"/>
      <c r="L102" s="1238"/>
      <c r="M102" s="1238"/>
      <c r="N102" s="1238"/>
      <c r="O102" s="1238"/>
      <c r="P102" s="1238"/>
      <c r="Q102" s="1238"/>
      <c r="R102" s="1238"/>
      <c r="S102" s="1238"/>
      <c r="T102" s="1238"/>
      <c r="U102" s="1238"/>
      <c r="V102" s="1238"/>
      <c r="W102" s="1238"/>
      <c r="X102" s="1238"/>
      <c r="Y102" s="1238"/>
      <c r="Z102" s="1238"/>
      <c r="AA102" s="1238"/>
      <c r="AB102" s="1238"/>
      <c r="AC102" s="1238"/>
      <c r="AD102" s="1238"/>
      <c r="AE102" s="1238"/>
      <c r="AF102" s="1238"/>
      <c r="AG102" s="1238"/>
      <c r="AH102" s="1238"/>
      <c r="AI102" s="1238"/>
      <c r="AJ102" s="1238"/>
      <c r="AK102" s="1238"/>
      <c r="AL102" s="1238"/>
      <c r="AM102" s="1238"/>
      <c r="AN102" s="1238"/>
      <c r="AO102" s="1238"/>
      <c r="AP102" s="1238"/>
      <c r="AQ102" s="1238"/>
      <c r="AR102" s="1238"/>
    </row>
    <row r="103" spans="1:44" ht="14.25" x14ac:dyDescent="0.2">
      <c r="A103" s="1341">
        <v>43122</v>
      </c>
      <c r="B103" s="1341"/>
      <c r="C103" s="1342"/>
      <c r="D103" s="1353" t="s">
        <v>479</v>
      </c>
      <c r="E103" s="1354"/>
      <c r="F103" s="1354"/>
      <c r="G103" s="1355"/>
      <c r="H103" s="474" t="s">
        <v>498</v>
      </c>
      <c r="I103" s="474"/>
      <c r="J103" s="474"/>
      <c r="K103" s="474"/>
      <c r="L103" s="474"/>
      <c r="M103" s="474"/>
      <c r="N103" s="474"/>
      <c r="O103" s="474"/>
      <c r="P103" s="474"/>
      <c r="Q103" s="474"/>
      <c r="R103" s="474"/>
      <c r="S103" s="474"/>
      <c r="T103" s="474"/>
      <c r="U103" s="474"/>
      <c r="V103" s="474"/>
      <c r="W103" s="474"/>
      <c r="X103" s="474"/>
      <c r="Y103" s="474"/>
      <c r="Z103" s="474"/>
      <c r="AA103" s="474"/>
      <c r="AB103" s="474"/>
      <c r="AC103" s="475"/>
      <c r="AD103" s="475"/>
      <c r="AE103" s="475"/>
      <c r="AF103" s="475"/>
      <c r="AG103" s="475"/>
      <c r="AH103" s="475"/>
      <c r="AI103" s="475"/>
      <c r="AJ103" s="475"/>
      <c r="AK103" s="475"/>
      <c r="AL103" s="475"/>
      <c r="AM103" s="475"/>
      <c r="AN103" s="475"/>
      <c r="AO103" s="475"/>
      <c r="AP103" s="475"/>
      <c r="AQ103" s="475"/>
      <c r="AR103" s="475"/>
    </row>
    <row r="104" spans="1:44" ht="15.75" x14ac:dyDescent="0.2">
      <c r="A104" s="141"/>
      <c r="B104" s="141"/>
      <c r="C104" s="141"/>
      <c r="D104" s="442"/>
      <c r="E104" s="28"/>
      <c r="F104" s="28"/>
      <c r="G104" s="478"/>
      <c r="H104" s="470" t="s">
        <v>496</v>
      </c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</row>
    <row r="105" spans="1:44" ht="15.75" x14ac:dyDescent="0.2">
      <c r="A105" s="141"/>
      <c r="B105" s="141"/>
      <c r="C105" s="141"/>
      <c r="D105" s="442"/>
      <c r="E105" s="28"/>
      <c r="F105" s="28"/>
      <c r="G105" s="478"/>
      <c r="H105" s="473">
        <v>8633</v>
      </c>
      <c r="I105" s="1352" t="s">
        <v>413</v>
      </c>
      <c r="J105" s="1352"/>
      <c r="K105" s="1352"/>
      <c r="L105" s="1352"/>
      <c r="M105" s="141" t="s">
        <v>497</v>
      </c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</row>
    <row r="106" spans="1:44" ht="19.5" x14ac:dyDescent="0.3">
      <c r="A106" s="141"/>
      <c r="B106" s="141"/>
      <c r="C106" s="141"/>
      <c r="D106" s="442"/>
      <c r="E106" s="28"/>
      <c r="F106" s="28"/>
      <c r="G106" s="478"/>
      <c r="H106" s="1343" t="s">
        <v>41</v>
      </c>
      <c r="I106" s="1343"/>
      <c r="J106" s="1343"/>
      <c r="K106" s="1343"/>
      <c r="L106" s="1343"/>
      <c r="M106" s="1343"/>
      <c r="N106" s="1343"/>
      <c r="O106" s="1343"/>
      <c r="P106" s="1343"/>
      <c r="Q106" s="1343"/>
      <c r="R106" s="1343"/>
      <c r="S106" s="1343"/>
      <c r="T106" s="1343"/>
      <c r="U106" s="1343"/>
      <c r="V106" s="1343"/>
      <c r="W106" s="1343"/>
      <c r="X106" s="1343"/>
      <c r="Y106" s="1343"/>
      <c r="Z106" s="1343"/>
      <c r="AA106" s="1343"/>
      <c r="AB106" s="1343"/>
      <c r="AC106" s="1343"/>
      <c r="AD106" s="1343"/>
      <c r="AE106" s="1343"/>
      <c r="AF106" s="1343"/>
      <c r="AG106" s="1343"/>
      <c r="AH106" s="1343"/>
      <c r="AI106" s="1343"/>
      <c r="AJ106" s="1343"/>
      <c r="AK106" s="1343"/>
      <c r="AL106" s="1343"/>
      <c r="AM106" s="1343"/>
      <c r="AN106" s="1343"/>
      <c r="AO106" s="1343"/>
      <c r="AP106" s="1343"/>
      <c r="AQ106" s="1343"/>
      <c r="AR106" s="1344"/>
    </row>
    <row r="107" spans="1:44" ht="15.75" x14ac:dyDescent="0.2">
      <c r="A107" s="141"/>
      <c r="B107" s="141"/>
      <c r="C107" s="141"/>
      <c r="D107" s="442"/>
      <c r="E107" s="28"/>
      <c r="F107" s="28"/>
      <c r="G107" s="478"/>
      <c r="H107" s="476" t="s">
        <v>527</v>
      </c>
      <c r="I107" s="476"/>
      <c r="J107" s="460"/>
      <c r="K107" s="460"/>
      <c r="L107" s="460"/>
      <c r="M107" s="460"/>
      <c r="N107" s="460"/>
      <c r="O107" s="460"/>
      <c r="P107" s="460"/>
      <c r="Q107" s="460"/>
      <c r="R107" s="460"/>
      <c r="S107" s="460"/>
      <c r="T107" s="460"/>
      <c r="U107" s="460"/>
      <c r="V107" s="460"/>
      <c r="W107" s="460"/>
      <c r="X107" s="460"/>
      <c r="Y107" s="460"/>
      <c r="Z107" s="460"/>
      <c r="AA107" s="460"/>
      <c r="AB107" s="460"/>
      <c r="AC107" s="461"/>
      <c r="AD107" s="461"/>
      <c r="AE107" s="461"/>
      <c r="AF107" s="461"/>
      <c r="AG107" s="461"/>
      <c r="AH107" s="461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</row>
    <row r="108" spans="1:44" ht="19.5" x14ac:dyDescent="0.3">
      <c r="A108" s="141"/>
      <c r="B108" s="141"/>
      <c r="C108" s="141"/>
      <c r="D108" s="442"/>
      <c r="E108" s="28"/>
      <c r="F108" s="28"/>
      <c r="G108" s="478"/>
      <c r="H108" s="1345" t="s">
        <v>379</v>
      </c>
      <c r="I108" s="1346"/>
      <c r="J108" s="1346"/>
      <c r="K108" s="1346"/>
      <c r="L108" s="1346"/>
      <c r="M108" s="1346"/>
      <c r="N108" s="1346"/>
      <c r="O108" s="1346"/>
      <c r="P108" s="1346"/>
      <c r="Q108" s="1346"/>
      <c r="R108" s="1346"/>
      <c r="S108" s="1346"/>
      <c r="T108" s="1346"/>
      <c r="U108" s="1346"/>
      <c r="V108" s="1346"/>
      <c r="W108" s="1346"/>
      <c r="X108" s="1346"/>
      <c r="Y108" s="1346"/>
      <c r="Z108" s="1346"/>
      <c r="AA108" s="1346"/>
      <c r="AB108" s="1346"/>
      <c r="AC108" s="1346"/>
      <c r="AD108" s="1346"/>
      <c r="AE108" s="1346"/>
      <c r="AF108" s="1346"/>
      <c r="AG108" s="1346"/>
      <c r="AH108" s="1346"/>
      <c r="AI108" s="1346"/>
      <c r="AJ108" s="1346"/>
      <c r="AK108" s="1346"/>
      <c r="AL108" s="1346"/>
      <c r="AM108" s="1346"/>
      <c r="AN108" s="1346"/>
      <c r="AO108" s="1346"/>
      <c r="AP108" s="1346"/>
      <c r="AQ108" s="1346"/>
      <c r="AR108" s="1347"/>
    </row>
    <row r="109" spans="1:44" ht="16.5" x14ac:dyDescent="0.2">
      <c r="A109" s="141"/>
      <c r="B109" s="141"/>
      <c r="C109" s="141"/>
      <c r="D109" s="442"/>
      <c r="E109" s="28"/>
      <c r="F109" s="28"/>
      <c r="G109" s="478"/>
      <c r="H109" s="477" t="s">
        <v>499</v>
      </c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</row>
    <row r="110" spans="1:44" ht="45.75" customHeight="1" x14ac:dyDescent="0.2">
      <c r="A110" s="141"/>
      <c r="B110" s="141"/>
      <c r="C110" s="141"/>
      <c r="D110" s="442"/>
      <c r="E110" s="28"/>
      <c r="F110" s="28"/>
      <c r="G110" s="478"/>
      <c r="H110" s="1350" t="s">
        <v>525</v>
      </c>
      <c r="I110" s="1351"/>
      <c r="J110" s="1351"/>
      <c r="K110" s="1351"/>
      <c r="L110" s="1351"/>
      <c r="M110" s="1351"/>
      <c r="N110" s="1351"/>
      <c r="O110" s="1351"/>
      <c r="P110" s="1351"/>
      <c r="Q110" s="1351"/>
      <c r="R110" s="1351"/>
      <c r="S110" s="1351"/>
      <c r="T110" s="1351"/>
      <c r="U110" s="1351"/>
      <c r="V110" s="1351"/>
      <c r="W110" s="1351"/>
      <c r="X110" s="1351"/>
      <c r="Y110" s="1351"/>
      <c r="Z110" s="1351"/>
      <c r="AA110" s="1351"/>
      <c r="AB110" s="1351"/>
      <c r="AC110" s="1351"/>
      <c r="AD110" s="1351"/>
      <c r="AE110" s="1351"/>
      <c r="AF110" s="1351"/>
      <c r="AG110" s="1351"/>
      <c r="AH110" s="1351"/>
      <c r="AI110" s="1351"/>
      <c r="AJ110" s="1351"/>
      <c r="AK110" s="1351"/>
      <c r="AL110" s="1351"/>
      <c r="AM110" s="1351"/>
      <c r="AN110" s="1351"/>
      <c r="AO110" s="1351"/>
      <c r="AP110" s="1351"/>
      <c r="AQ110" s="1351"/>
      <c r="AR110" s="1351"/>
    </row>
    <row r="111" spans="1:44" ht="15.75" x14ac:dyDescent="0.2">
      <c r="A111" s="141"/>
      <c r="B111" s="141"/>
      <c r="C111" s="141"/>
      <c r="D111" s="442"/>
      <c r="E111" s="28"/>
      <c r="F111" s="28"/>
      <c r="G111" s="478"/>
      <c r="H111" s="1348" t="s">
        <v>531</v>
      </c>
      <c r="I111" s="1348"/>
      <c r="J111" s="1348"/>
      <c r="K111" s="1348"/>
      <c r="L111" s="1348"/>
      <c r="M111" s="1348"/>
      <c r="N111" s="1348"/>
      <c r="O111" s="1348"/>
      <c r="P111" s="1348"/>
      <c r="Q111" s="1348"/>
      <c r="R111" s="1348"/>
      <c r="S111" s="1348"/>
      <c r="T111" s="1348"/>
      <c r="U111" s="1348"/>
      <c r="V111" s="1348"/>
      <c r="W111" s="1348"/>
      <c r="X111" s="1348"/>
      <c r="Y111" s="1348"/>
      <c r="Z111" s="1348"/>
      <c r="AA111" s="1348"/>
      <c r="AB111" s="1348"/>
      <c r="AC111" s="1348"/>
      <c r="AD111" s="1348"/>
      <c r="AE111" s="1348"/>
      <c r="AF111" s="1348"/>
      <c r="AG111" s="1348"/>
      <c r="AH111" s="1348"/>
      <c r="AI111" s="1348"/>
      <c r="AJ111" s="1348"/>
      <c r="AK111" s="1348"/>
      <c r="AL111" s="1348"/>
      <c r="AM111" s="1348"/>
      <c r="AN111" s="1348"/>
      <c r="AO111" s="1348"/>
      <c r="AP111" s="1348"/>
      <c r="AQ111" s="1348"/>
      <c r="AR111" s="1348"/>
    </row>
    <row r="112" spans="1:44" ht="14.25" x14ac:dyDescent="0.2">
      <c r="A112" s="141"/>
      <c r="B112" s="141"/>
      <c r="C112" s="141"/>
      <c r="D112" s="442"/>
      <c r="E112" s="28"/>
      <c r="F112" s="28"/>
      <c r="G112" s="478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</row>
    <row r="113" spans="1:44" ht="19.5" x14ac:dyDescent="0.3">
      <c r="A113" s="141"/>
      <c r="B113" s="141"/>
      <c r="C113" s="141"/>
      <c r="D113" s="442"/>
      <c r="E113" s="28"/>
      <c r="F113" s="28"/>
      <c r="G113" s="478"/>
      <c r="H113" s="1345" t="s">
        <v>500</v>
      </c>
      <c r="I113" s="1346"/>
      <c r="J113" s="1346"/>
      <c r="K113" s="1346"/>
      <c r="L113" s="1346"/>
      <c r="M113" s="1346"/>
      <c r="N113" s="1346"/>
      <c r="O113" s="1346"/>
      <c r="P113" s="1346"/>
      <c r="Q113" s="1346"/>
      <c r="R113" s="1346"/>
      <c r="S113" s="1346"/>
      <c r="T113" s="1346"/>
      <c r="U113" s="1346"/>
      <c r="V113" s="1346"/>
      <c r="W113" s="1346"/>
      <c r="X113" s="1346"/>
      <c r="Y113" s="1346"/>
      <c r="Z113" s="1346"/>
      <c r="AA113" s="1346"/>
      <c r="AB113" s="1346"/>
      <c r="AC113" s="1346"/>
      <c r="AD113" s="1346"/>
      <c r="AE113" s="1346"/>
      <c r="AF113" s="1346"/>
      <c r="AG113" s="1346"/>
      <c r="AH113" s="1346"/>
      <c r="AI113" s="1346"/>
      <c r="AJ113" s="1346"/>
      <c r="AK113" s="1346"/>
      <c r="AL113" s="1346"/>
      <c r="AM113" s="1346"/>
      <c r="AN113" s="1346"/>
      <c r="AO113" s="1346"/>
      <c r="AP113" s="1346"/>
      <c r="AQ113" s="1346"/>
      <c r="AR113" s="1347"/>
    </row>
    <row r="114" spans="1:44" ht="16.5" x14ac:dyDescent="0.2">
      <c r="A114" s="141"/>
      <c r="B114" s="141"/>
      <c r="C114" s="141"/>
      <c r="D114" s="442"/>
      <c r="E114" s="28"/>
      <c r="F114" s="28"/>
      <c r="G114" s="478"/>
      <c r="H114" s="1349" t="s">
        <v>530</v>
      </c>
      <c r="I114" s="1349"/>
      <c r="J114" s="1349"/>
      <c r="K114" s="1349"/>
      <c r="L114" s="1349"/>
      <c r="M114" s="1349"/>
      <c r="N114" s="1349"/>
      <c r="O114" s="1349"/>
      <c r="P114" s="1349"/>
      <c r="Q114" s="1349"/>
      <c r="R114" s="1349"/>
      <c r="S114" s="1349"/>
      <c r="T114" s="1349"/>
      <c r="U114" s="1349"/>
      <c r="V114" s="1349"/>
      <c r="W114" s="1349"/>
      <c r="X114" s="1349"/>
      <c r="Y114" s="1349"/>
      <c r="Z114" s="1349"/>
      <c r="AA114" s="1349"/>
      <c r="AB114" s="1349"/>
      <c r="AC114" s="1349"/>
      <c r="AD114" s="1349"/>
      <c r="AE114" s="1349"/>
      <c r="AF114" s="1349"/>
      <c r="AG114" s="1349"/>
      <c r="AH114" s="1349"/>
      <c r="AI114" s="1349"/>
      <c r="AJ114" s="1349"/>
      <c r="AK114" s="1349"/>
      <c r="AL114" s="1349"/>
      <c r="AM114" s="1349"/>
      <c r="AN114" s="1349"/>
      <c r="AO114" s="1349"/>
      <c r="AP114" s="1349"/>
      <c r="AQ114" s="1349"/>
      <c r="AR114" s="1349"/>
    </row>
    <row r="115" spans="1:44" ht="14.25" x14ac:dyDescent="0.2">
      <c r="A115" s="141"/>
      <c r="B115" s="141"/>
      <c r="C115" s="141"/>
      <c r="D115" s="442"/>
      <c r="E115" s="28"/>
      <c r="F115" s="28"/>
      <c r="G115" s="478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</row>
    <row r="116" spans="1:44" ht="19.5" x14ac:dyDescent="0.3">
      <c r="A116" s="141"/>
      <c r="B116" s="141"/>
      <c r="C116" s="141"/>
      <c r="D116" s="442"/>
      <c r="E116" s="28"/>
      <c r="F116" s="28"/>
      <c r="G116" s="478"/>
      <c r="H116" s="1345" t="s">
        <v>381</v>
      </c>
      <c r="I116" s="1346"/>
      <c r="J116" s="1346"/>
      <c r="K116" s="1346"/>
      <c r="L116" s="1346"/>
      <c r="M116" s="1346"/>
      <c r="N116" s="1346"/>
      <c r="O116" s="1346"/>
      <c r="P116" s="1346"/>
      <c r="Q116" s="1346"/>
      <c r="R116" s="1346"/>
      <c r="S116" s="1346"/>
      <c r="T116" s="1346"/>
      <c r="U116" s="1346"/>
      <c r="V116" s="1346"/>
      <c r="W116" s="1346"/>
      <c r="X116" s="1346"/>
      <c r="Y116" s="1346"/>
      <c r="Z116" s="1346"/>
      <c r="AA116" s="1346"/>
      <c r="AB116" s="1346"/>
      <c r="AC116" s="1346"/>
      <c r="AD116" s="1346"/>
      <c r="AE116" s="1346"/>
      <c r="AF116" s="1346"/>
      <c r="AG116" s="1346"/>
      <c r="AH116" s="1346"/>
      <c r="AI116" s="1346"/>
      <c r="AJ116" s="1346"/>
      <c r="AK116" s="1346"/>
      <c r="AL116" s="1346"/>
      <c r="AM116" s="1346"/>
      <c r="AN116" s="1346"/>
      <c r="AO116" s="1346"/>
      <c r="AP116" s="1346"/>
      <c r="AQ116" s="1346"/>
      <c r="AR116" s="1347"/>
    </row>
    <row r="117" spans="1:44" ht="16.5" x14ac:dyDescent="0.2">
      <c r="A117" s="141"/>
      <c r="B117" s="141"/>
      <c r="C117" s="141"/>
      <c r="D117" s="442"/>
      <c r="E117" s="28"/>
      <c r="F117" s="28"/>
      <c r="G117" s="478"/>
      <c r="H117" s="477" t="s">
        <v>526</v>
      </c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</row>
    <row r="118" spans="1:44" ht="16.5" x14ac:dyDescent="0.2">
      <c r="A118" s="141"/>
      <c r="B118" s="141"/>
      <c r="C118" s="141"/>
      <c r="D118" s="442"/>
      <c r="E118" s="28"/>
      <c r="F118" s="28"/>
      <c r="G118" s="478"/>
      <c r="H118" s="477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</row>
    <row r="119" spans="1:44" ht="16.5" x14ac:dyDescent="0.2">
      <c r="A119" s="141"/>
      <c r="B119" s="141"/>
      <c r="C119" s="141"/>
      <c r="D119" s="442"/>
      <c r="E119" s="28"/>
      <c r="F119" s="28"/>
      <c r="G119" s="478"/>
      <c r="H119" s="477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</row>
    <row r="120" spans="1:44" ht="19.5" x14ac:dyDescent="0.3">
      <c r="A120" s="141"/>
      <c r="B120" s="141"/>
      <c r="C120" s="141"/>
      <c r="D120" s="442"/>
      <c r="E120" s="28"/>
      <c r="F120" s="28"/>
      <c r="G120" s="478"/>
      <c r="H120" s="1345" t="s">
        <v>382</v>
      </c>
      <c r="I120" s="1346"/>
      <c r="J120" s="1346"/>
      <c r="K120" s="1346"/>
      <c r="L120" s="1346"/>
      <c r="M120" s="1346"/>
      <c r="N120" s="1346"/>
      <c r="O120" s="1346"/>
      <c r="P120" s="1346"/>
      <c r="Q120" s="1346"/>
      <c r="R120" s="1346"/>
      <c r="S120" s="1346"/>
      <c r="T120" s="1346"/>
      <c r="U120" s="1346"/>
      <c r="V120" s="1346"/>
      <c r="W120" s="1346"/>
      <c r="X120" s="1346"/>
      <c r="Y120" s="1346"/>
      <c r="Z120" s="1346"/>
      <c r="AA120" s="1346"/>
      <c r="AB120" s="1346"/>
      <c r="AC120" s="1346"/>
      <c r="AD120" s="1346"/>
      <c r="AE120" s="1346"/>
      <c r="AF120" s="1346"/>
      <c r="AG120" s="1346"/>
      <c r="AH120" s="1346"/>
      <c r="AI120" s="1346"/>
      <c r="AJ120" s="1346"/>
      <c r="AK120" s="1346"/>
      <c r="AL120" s="1346"/>
      <c r="AM120" s="1346"/>
      <c r="AN120" s="1346"/>
      <c r="AO120" s="1346"/>
      <c r="AP120" s="1346"/>
      <c r="AQ120" s="1346"/>
      <c r="AR120" s="1347"/>
    </row>
    <row r="121" spans="1:44" ht="16.5" x14ac:dyDescent="0.2">
      <c r="A121" s="141"/>
      <c r="B121" s="141"/>
      <c r="C121" s="141"/>
      <c r="D121" s="141"/>
      <c r="E121" s="141"/>
      <c r="F121" s="28"/>
      <c r="G121" s="141"/>
      <c r="H121" s="477" t="s">
        <v>528</v>
      </c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</row>
    <row r="122" spans="1:44" ht="14.25" x14ac:dyDescent="0.2">
      <c r="A122" s="141"/>
      <c r="B122" s="141"/>
      <c r="C122" s="141"/>
      <c r="D122" s="141"/>
      <c r="E122" s="141"/>
      <c r="F122" s="28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</row>
    <row r="123" spans="1:44" ht="14.25" x14ac:dyDescent="0.2">
      <c r="A123" s="141"/>
      <c r="B123" s="141"/>
      <c r="C123" s="141"/>
      <c r="D123" s="141"/>
      <c r="E123" s="141"/>
      <c r="F123" s="28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</row>
    <row r="124" spans="1:44" ht="14.25" x14ac:dyDescent="0.2">
      <c r="A124" s="141"/>
      <c r="B124" s="141"/>
      <c r="C124" s="141"/>
      <c r="D124" s="141"/>
      <c r="E124" s="141"/>
      <c r="F124" s="28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</row>
    <row r="125" spans="1:44" ht="14.25" x14ac:dyDescent="0.2">
      <c r="A125" s="141"/>
      <c r="B125" s="141"/>
      <c r="C125" s="141"/>
      <c r="D125" s="141"/>
      <c r="E125" s="141"/>
      <c r="F125" s="28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</row>
    <row r="126" spans="1:44" ht="14.25" x14ac:dyDescent="0.2">
      <c r="A126" s="141"/>
      <c r="B126" s="141"/>
      <c r="C126" s="141"/>
      <c r="D126" s="141"/>
      <c r="E126" s="141"/>
      <c r="F126" s="28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</row>
    <row r="127" spans="1:44" ht="14.25" x14ac:dyDescent="0.2">
      <c r="A127" s="141"/>
      <c r="B127" s="141"/>
      <c r="C127" s="141"/>
      <c r="D127" s="141"/>
      <c r="E127" s="141"/>
      <c r="F127" s="28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</row>
    <row r="128" spans="1:44" ht="14.25" x14ac:dyDescent="0.2">
      <c r="A128" s="141"/>
      <c r="B128" s="141"/>
      <c r="C128" s="141"/>
      <c r="D128" s="141"/>
      <c r="E128" s="141"/>
      <c r="F128" s="28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</row>
    <row r="129" spans="1:44" ht="14.25" x14ac:dyDescent="0.2">
      <c r="A129" s="141"/>
      <c r="B129" s="141"/>
      <c r="C129" s="141"/>
      <c r="D129" s="141"/>
      <c r="E129" s="141"/>
      <c r="F129" s="28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</row>
    <row r="130" spans="1:44" ht="14.25" x14ac:dyDescent="0.2">
      <c r="A130" s="141"/>
      <c r="B130" s="141"/>
      <c r="C130" s="141"/>
      <c r="D130" s="141"/>
      <c r="E130" s="141"/>
      <c r="F130" s="28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</row>
    <row r="131" spans="1:44" ht="14.25" x14ac:dyDescent="0.2">
      <c r="A131" s="141"/>
      <c r="B131" s="141"/>
      <c r="C131" s="141"/>
      <c r="D131" s="141"/>
      <c r="E131" s="141"/>
      <c r="F131" s="28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</row>
    <row r="132" spans="1:44" ht="14.25" x14ac:dyDescent="0.2">
      <c r="A132" s="141"/>
      <c r="B132" s="141"/>
      <c r="C132" s="141"/>
      <c r="D132" s="141"/>
      <c r="E132" s="141"/>
      <c r="F132" s="28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</row>
    <row r="133" spans="1:44" ht="14.25" x14ac:dyDescent="0.2">
      <c r="A133" s="141"/>
      <c r="B133" s="141"/>
      <c r="C133" s="141"/>
      <c r="D133" s="141"/>
      <c r="E133" s="141"/>
      <c r="F133" s="28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</row>
    <row r="134" spans="1:44" ht="14.25" x14ac:dyDescent="0.2">
      <c r="A134" s="141"/>
      <c r="B134" s="141"/>
      <c r="C134" s="141"/>
      <c r="D134" s="141"/>
      <c r="E134" s="141"/>
      <c r="F134" s="28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</row>
    <row r="135" spans="1:44" ht="14.25" x14ac:dyDescent="0.2">
      <c r="A135" s="141"/>
      <c r="B135" s="141"/>
      <c r="C135" s="141"/>
      <c r="D135" s="141"/>
      <c r="E135" s="141"/>
      <c r="F135" s="28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</row>
    <row r="136" spans="1:44" ht="14.25" x14ac:dyDescent="0.2">
      <c r="A136" s="141"/>
      <c r="B136" s="141"/>
      <c r="C136" s="141"/>
      <c r="D136" s="141"/>
      <c r="E136" s="141"/>
      <c r="F136" s="28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</row>
    <row r="137" spans="1:44" ht="14.25" x14ac:dyDescent="0.2">
      <c r="A137" s="141"/>
      <c r="B137" s="141"/>
      <c r="C137" s="141"/>
      <c r="D137" s="141"/>
      <c r="E137" s="141"/>
      <c r="F137" s="28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</row>
    <row r="138" spans="1:44" ht="14.25" x14ac:dyDescent="0.2">
      <c r="A138" s="141"/>
      <c r="B138" s="141"/>
      <c r="C138" s="141"/>
      <c r="D138" s="141"/>
      <c r="E138" s="141"/>
      <c r="F138" s="28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</row>
    <row r="139" spans="1:44" ht="14.25" x14ac:dyDescent="0.2">
      <c r="A139" s="141"/>
      <c r="B139" s="141"/>
      <c r="C139" s="141"/>
      <c r="D139" s="141"/>
      <c r="E139" s="141"/>
      <c r="F139" s="28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</row>
    <row r="140" spans="1:44" ht="14.25" x14ac:dyDescent="0.2">
      <c r="A140" s="141"/>
      <c r="B140" s="141"/>
      <c r="C140" s="141"/>
      <c r="D140" s="141"/>
      <c r="E140" s="141"/>
      <c r="F140" s="28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</row>
    <row r="141" spans="1:44" ht="14.25" x14ac:dyDescent="0.2">
      <c r="A141" s="141"/>
      <c r="B141" s="141"/>
      <c r="C141" s="141"/>
      <c r="D141" s="141"/>
      <c r="E141" s="141"/>
      <c r="F141" s="28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</row>
    <row r="142" spans="1:44" ht="14.25" x14ac:dyDescent="0.2">
      <c r="A142" s="141"/>
      <c r="B142" s="141"/>
      <c r="C142" s="141"/>
      <c r="D142" s="141"/>
      <c r="E142" s="141"/>
      <c r="F142" s="28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</row>
    <row r="143" spans="1:44" ht="14.25" x14ac:dyDescent="0.2">
      <c r="A143" s="141"/>
      <c r="B143" s="141"/>
      <c r="C143" s="141"/>
      <c r="D143" s="141"/>
      <c r="E143" s="141"/>
      <c r="F143" s="28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</row>
    <row r="144" spans="1:44" ht="14.25" x14ac:dyDescent="0.2">
      <c r="A144" s="141"/>
      <c r="B144" s="141"/>
      <c r="C144" s="141"/>
      <c r="D144" s="141"/>
      <c r="E144" s="141"/>
      <c r="F144" s="28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</row>
    <row r="145" spans="1:44" ht="14.25" x14ac:dyDescent="0.2">
      <c r="A145" s="141"/>
      <c r="B145" s="141"/>
      <c r="C145" s="141"/>
      <c r="D145" s="141"/>
      <c r="E145" s="141"/>
      <c r="F145" s="28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</row>
    <row r="146" spans="1:44" ht="14.25" x14ac:dyDescent="0.2">
      <c r="A146" s="141"/>
      <c r="B146" s="141"/>
      <c r="C146" s="141"/>
      <c r="D146" s="141"/>
      <c r="E146" s="141"/>
      <c r="F146" s="28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</row>
    <row r="147" spans="1:44" ht="14.25" x14ac:dyDescent="0.2">
      <c r="A147" s="141"/>
      <c r="B147" s="141"/>
      <c r="C147" s="141"/>
      <c r="D147" s="141"/>
      <c r="E147" s="141"/>
      <c r="F147" s="28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</row>
    <row r="148" spans="1:44" ht="14.25" x14ac:dyDescent="0.2">
      <c r="A148" s="141"/>
      <c r="B148" s="141"/>
      <c r="C148" s="141"/>
      <c r="D148" s="141"/>
      <c r="E148" s="141"/>
      <c r="F148" s="28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</row>
    <row r="149" spans="1:44" ht="14.25" x14ac:dyDescent="0.2">
      <c r="A149" s="141"/>
      <c r="B149" s="141"/>
      <c r="C149" s="141"/>
      <c r="D149" s="141"/>
      <c r="E149" s="141"/>
      <c r="F149" s="28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</row>
    <row r="150" spans="1:44" ht="14.25" x14ac:dyDescent="0.2">
      <c r="A150" s="141"/>
      <c r="B150" s="141"/>
      <c r="C150" s="141"/>
      <c r="D150" s="141"/>
      <c r="E150" s="141"/>
      <c r="F150" s="28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</row>
    <row r="151" spans="1:44" ht="14.25" x14ac:dyDescent="0.2">
      <c r="A151" s="141"/>
      <c r="B151" s="141"/>
      <c r="C151" s="141"/>
      <c r="D151" s="141"/>
      <c r="E151" s="141"/>
      <c r="F151" s="28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</row>
    <row r="152" spans="1:44" ht="14.25" x14ac:dyDescent="0.2">
      <c r="A152" s="141"/>
      <c r="B152" s="141"/>
      <c r="C152" s="141"/>
      <c r="D152" s="141"/>
      <c r="E152" s="141"/>
      <c r="F152" s="28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</row>
    <row r="153" spans="1:44" ht="14.25" x14ac:dyDescent="0.2">
      <c r="A153" s="141"/>
      <c r="B153" s="141"/>
      <c r="C153" s="141"/>
      <c r="D153" s="141"/>
      <c r="E153" s="141"/>
      <c r="F153" s="28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</row>
    <row r="154" spans="1:44" ht="14.25" x14ac:dyDescent="0.2">
      <c r="A154" s="141"/>
      <c r="B154" s="141"/>
      <c r="C154" s="141"/>
      <c r="D154" s="141"/>
      <c r="E154" s="141"/>
      <c r="F154" s="28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</row>
    <row r="155" spans="1:44" ht="14.25" x14ac:dyDescent="0.2">
      <c r="A155" s="141"/>
      <c r="B155" s="141"/>
      <c r="C155" s="141"/>
      <c r="D155" s="141"/>
      <c r="E155" s="141"/>
      <c r="F155" s="28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</row>
    <row r="156" spans="1:44" ht="14.25" x14ac:dyDescent="0.2">
      <c r="A156" s="141"/>
      <c r="B156" s="141"/>
      <c r="C156" s="141"/>
      <c r="D156" s="141"/>
      <c r="E156" s="141"/>
      <c r="F156" s="28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</row>
    <row r="157" spans="1:44" ht="14.25" x14ac:dyDescent="0.2">
      <c r="A157" s="141"/>
      <c r="B157" s="141"/>
      <c r="C157" s="141"/>
      <c r="D157" s="141"/>
      <c r="E157" s="141"/>
      <c r="F157" s="28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</row>
    <row r="158" spans="1:44" ht="14.25" x14ac:dyDescent="0.2">
      <c r="A158" s="141"/>
      <c r="B158" s="141"/>
      <c r="C158" s="141"/>
      <c r="D158" s="141"/>
      <c r="E158" s="141"/>
      <c r="F158" s="28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</row>
    <row r="159" spans="1:44" ht="14.25" x14ac:dyDescent="0.2">
      <c r="A159" s="141"/>
      <c r="B159" s="141"/>
      <c r="C159" s="141"/>
      <c r="D159" s="141"/>
      <c r="E159" s="141"/>
      <c r="F159" s="28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</row>
    <row r="160" spans="1:44" ht="14.25" x14ac:dyDescent="0.2">
      <c r="A160" s="141"/>
      <c r="B160" s="141"/>
      <c r="C160" s="141"/>
      <c r="D160" s="141"/>
      <c r="E160" s="141"/>
      <c r="F160" s="28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</row>
    <row r="161" spans="1:44" ht="14.25" x14ac:dyDescent="0.2">
      <c r="A161" s="141"/>
      <c r="B161" s="141"/>
      <c r="C161" s="141"/>
      <c r="D161" s="141"/>
      <c r="E161" s="141"/>
      <c r="F161" s="28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</row>
    <row r="162" spans="1:44" ht="14.25" x14ac:dyDescent="0.2">
      <c r="A162" s="141"/>
      <c r="B162" s="141"/>
      <c r="C162" s="141"/>
      <c r="D162" s="141"/>
      <c r="E162" s="141"/>
      <c r="F162" s="28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</row>
    <row r="163" spans="1:44" ht="14.25" x14ac:dyDescent="0.2">
      <c r="A163" s="141"/>
      <c r="B163" s="141"/>
      <c r="C163" s="141"/>
      <c r="D163" s="141"/>
      <c r="E163" s="141"/>
      <c r="F163" s="28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</row>
    <row r="164" spans="1:44" ht="14.25" x14ac:dyDescent="0.2">
      <c r="A164" s="141"/>
      <c r="B164" s="141"/>
      <c r="C164" s="141"/>
      <c r="D164" s="141"/>
      <c r="E164" s="141"/>
      <c r="F164" s="28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</row>
    <row r="165" spans="1:44" ht="14.25" x14ac:dyDescent="0.2">
      <c r="A165" s="141"/>
      <c r="B165" s="141"/>
      <c r="C165" s="141"/>
      <c r="D165" s="141"/>
      <c r="E165" s="141"/>
      <c r="F165" s="28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</row>
    <row r="166" spans="1:44" ht="14.25" x14ac:dyDescent="0.2">
      <c r="A166" s="141"/>
      <c r="B166" s="141"/>
      <c r="C166" s="141"/>
      <c r="D166" s="141"/>
      <c r="E166" s="141"/>
      <c r="F166" s="28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</row>
    <row r="167" spans="1:44" ht="14.25" x14ac:dyDescent="0.2">
      <c r="A167" s="141"/>
      <c r="B167" s="141"/>
      <c r="C167" s="141"/>
      <c r="D167" s="141"/>
      <c r="E167" s="141"/>
      <c r="F167" s="28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</row>
    <row r="168" spans="1:44" ht="14.25" x14ac:dyDescent="0.2">
      <c r="A168" s="141"/>
      <c r="B168" s="141"/>
      <c r="C168" s="141"/>
      <c r="D168" s="141"/>
      <c r="E168" s="141"/>
      <c r="F168" s="28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</row>
    <row r="169" spans="1:44" ht="14.25" x14ac:dyDescent="0.2">
      <c r="A169" s="141"/>
      <c r="B169" s="141"/>
      <c r="C169" s="141"/>
      <c r="D169" s="141"/>
      <c r="E169" s="141"/>
      <c r="F169" s="28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</row>
    <row r="170" spans="1:44" ht="14.25" x14ac:dyDescent="0.2">
      <c r="A170" s="141"/>
      <c r="B170" s="141"/>
      <c r="C170" s="141"/>
      <c r="D170" s="141"/>
      <c r="E170" s="141"/>
      <c r="F170" s="28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</row>
    <row r="171" spans="1:44" ht="14.25" x14ac:dyDescent="0.2">
      <c r="A171" s="141"/>
      <c r="B171" s="141"/>
      <c r="C171" s="141"/>
      <c r="D171" s="141"/>
      <c r="E171" s="141"/>
      <c r="F171" s="28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</row>
    <row r="172" spans="1:44" ht="14.25" x14ac:dyDescent="0.2">
      <c r="A172" s="141"/>
      <c r="B172" s="141"/>
      <c r="C172" s="141"/>
      <c r="D172" s="141"/>
      <c r="E172" s="141"/>
      <c r="F172" s="28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</row>
    <row r="173" spans="1:44" ht="14.25" x14ac:dyDescent="0.2">
      <c r="A173" s="141"/>
      <c r="B173" s="141"/>
      <c r="C173" s="141"/>
      <c r="D173" s="141"/>
      <c r="E173" s="141"/>
      <c r="F173" s="28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</row>
    <row r="174" spans="1:44" ht="14.25" x14ac:dyDescent="0.2">
      <c r="A174" s="141"/>
      <c r="B174" s="141"/>
      <c r="C174" s="141"/>
      <c r="D174" s="141"/>
      <c r="E174" s="141"/>
      <c r="F174" s="28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</row>
    <row r="175" spans="1:44" ht="14.25" x14ac:dyDescent="0.2">
      <c r="A175" s="141"/>
      <c r="B175" s="141"/>
      <c r="C175" s="141"/>
      <c r="D175" s="141"/>
      <c r="E175" s="141"/>
      <c r="F175" s="28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</row>
    <row r="176" spans="1:44" ht="14.25" x14ac:dyDescent="0.2">
      <c r="A176" s="141"/>
      <c r="B176" s="141"/>
      <c r="C176" s="141"/>
      <c r="D176" s="141"/>
      <c r="E176" s="141"/>
      <c r="F176" s="28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</row>
    <row r="177" spans="1:44" ht="14.25" x14ac:dyDescent="0.2">
      <c r="A177" s="141"/>
      <c r="B177" s="141"/>
      <c r="C177" s="141"/>
      <c r="D177" s="141"/>
      <c r="E177" s="141"/>
      <c r="F177" s="28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</row>
    <row r="178" spans="1:44" ht="14.25" x14ac:dyDescent="0.2">
      <c r="A178" s="141"/>
      <c r="B178" s="141"/>
      <c r="C178" s="141"/>
      <c r="D178" s="141"/>
      <c r="E178" s="141"/>
      <c r="F178" s="28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</row>
    <row r="179" spans="1:44" ht="14.25" x14ac:dyDescent="0.2">
      <c r="A179" s="141"/>
      <c r="B179" s="141"/>
      <c r="C179" s="141"/>
      <c r="D179" s="141"/>
      <c r="E179" s="141"/>
      <c r="F179" s="28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</row>
    <row r="180" spans="1:44" ht="14.25" x14ac:dyDescent="0.2">
      <c r="A180" s="141"/>
      <c r="B180" s="141"/>
      <c r="C180" s="141"/>
      <c r="D180" s="141"/>
      <c r="E180" s="141"/>
      <c r="F180" s="28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</row>
    <row r="181" spans="1:44" ht="14.25" x14ac:dyDescent="0.2">
      <c r="A181" s="141"/>
      <c r="B181" s="141"/>
      <c r="C181" s="141"/>
      <c r="D181" s="141"/>
      <c r="E181" s="141"/>
      <c r="F181" s="28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</row>
    <row r="182" spans="1:44" ht="14.25" x14ac:dyDescent="0.2">
      <c r="A182" s="141"/>
      <c r="B182" s="141"/>
      <c r="C182" s="141"/>
      <c r="D182" s="141"/>
      <c r="E182" s="141"/>
      <c r="F182" s="28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</row>
    <row r="183" spans="1:44" ht="14.25" x14ac:dyDescent="0.2">
      <c r="A183" s="141"/>
      <c r="B183" s="141"/>
      <c r="C183" s="141"/>
      <c r="D183" s="141"/>
      <c r="E183" s="141"/>
      <c r="F183" s="28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</row>
    <row r="184" spans="1:44" ht="14.25" x14ac:dyDescent="0.2">
      <c r="A184" s="141"/>
      <c r="B184" s="141"/>
      <c r="C184" s="141"/>
      <c r="D184" s="141"/>
      <c r="E184" s="141"/>
      <c r="F184" s="28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</row>
    <row r="185" spans="1:44" ht="14.25" x14ac:dyDescent="0.2">
      <c r="A185" s="141"/>
      <c r="B185" s="141"/>
      <c r="C185" s="141"/>
      <c r="D185" s="141"/>
      <c r="E185" s="141"/>
      <c r="F185" s="28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</row>
    <row r="186" spans="1:44" ht="14.25" x14ac:dyDescent="0.2">
      <c r="A186" s="141"/>
      <c r="B186" s="141"/>
      <c r="C186" s="141"/>
      <c r="D186" s="141"/>
      <c r="E186" s="141"/>
      <c r="F186" s="28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</row>
    <row r="187" spans="1:44" ht="14.25" x14ac:dyDescent="0.2">
      <c r="A187" s="141"/>
      <c r="B187" s="141"/>
      <c r="C187" s="141"/>
      <c r="D187" s="141"/>
      <c r="E187" s="141"/>
      <c r="F187" s="28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</row>
    <row r="188" spans="1:44" ht="14.25" x14ac:dyDescent="0.2">
      <c r="A188" s="141"/>
      <c r="B188" s="141"/>
      <c r="C188" s="141"/>
      <c r="D188" s="141"/>
      <c r="E188" s="141"/>
      <c r="F188" s="28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</row>
    <row r="189" spans="1:44" ht="14.25" x14ac:dyDescent="0.2">
      <c r="A189" s="141"/>
      <c r="B189" s="141"/>
      <c r="C189" s="141"/>
      <c r="D189" s="141"/>
      <c r="E189" s="141"/>
      <c r="F189" s="28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</row>
    <row r="190" spans="1:44" ht="14.25" x14ac:dyDescent="0.2">
      <c r="A190" s="141"/>
      <c r="B190" s="141"/>
      <c r="C190" s="141"/>
      <c r="D190" s="141"/>
      <c r="E190" s="141"/>
      <c r="F190" s="28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</row>
    <row r="191" spans="1:44" ht="14.25" x14ac:dyDescent="0.2">
      <c r="A191" s="141"/>
      <c r="B191" s="141"/>
      <c r="C191" s="141"/>
      <c r="D191" s="141"/>
      <c r="E191" s="141"/>
      <c r="F191" s="28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</row>
    <row r="192" spans="1:44" ht="14.25" x14ac:dyDescent="0.2">
      <c r="A192" s="141"/>
      <c r="B192" s="141"/>
      <c r="C192" s="141"/>
      <c r="D192" s="141"/>
      <c r="E192" s="141"/>
      <c r="F192" s="28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</row>
    <row r="193" spans="1:44" ht="14.25" x14ac:dyDescent="0.2">
      <c r="A193" s="141"/>
      <c r="B193" s="141"/>
      <c r="C193" s="141"/>
      <c r="D193" s="141"/>
      <c r="E193" s="141"/>
      <c r="F193" s="28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</row>
    <row r="194" spans="1:44" ht="14.25" x14ac:dyDescent="0.2">
      <c r="A194" s="141"/>
      <c r="B194" s="141"/>
      <c r="C194" s="141"/>
      <c r="D194" s="141"/>
      <c r="E194" s="141"/>
      <c r="F194" s="28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</row>
    <row r="195" spans="1:44" ht="14.25" x14ac:dyDescent="0.2">
      <c r="A195" s="141"/>
      <c r="B195" s="141"/>
      <c r="C195" s="141"/>
      <c r="D195" s="141"/>
      <c r="E195" s="141"/>
      <c r="F195" s="28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</row>
    <row r="196" spans="1:44" ht="14.25" x14ac:dyDescent="0.2">
      <c r="A196" s="141"/>
      <c r="B196" s="141"/>
      <c r="C196" s="141"/>
      <c r="D196" s="141"/>
      <c r="E196" s="141"/>
      <c r="F196" s="28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</row>
    <row r="197" spans="1:44" ht="14.25" x14ac:dyDescent="0.2">
      <c r="A197" s="141"/>
      <c r="B197" s="141"/>
      <c r="C197" s="141"/>
      <c r="D197" s="141"/>
      <c r="E197" s="141"/>
      <c r="F197" s="28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</row>
    <row r="198" spans="1:44" ht="14.25" x14ac:dyDescent="0.2">
      <c r="A198" s="141"/>
      <c r="B198" s="141"/>
      <c r="C198" s="141"/>
      <c r="D198" s="141"/>
      <c r="E198" s="141"/>
      <c r="F198" s="28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</row>
    <row r="199" spans="1:44" ht="14.25" x14ac:dyDescent="0.2">
      <c r="A199" s="141"/>
      <c r="B199" s="141"/>
      <c r="C199" s="141"/>
      <c r="D199" s="141"/>
      <c r="E199" s="141"/>
      <c r="F199" s="28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</row>
    <row r="200" spans="1:44" ht="14.25" x14ac:dyDescent="0.2">
      <c r="A200" s="141"/>
      <c r="B200" s="141"/>
      <c r="C200" s="141"/>
      <c r="D200" s="141"/>
      <c r="E200" s="141"/>
      <c r="F200" s="28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</row>
    <row r="201" spans="1:44" ht="14.25" x14ac:dyDescent="0.2">
      <c r="A201" s="141"/>
      <c r="B201" s="141"/>
      <c r="C201" s="141"/>
      <c r="D201" s="141"/>
      <c r="E201" s="141"/>
      <c r="F201" s="28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</row>
    <row r="202" spans="1:44" ht="14.25" x14ac:dyDescent="0.2">
      <c r="A202" s="141"/>
      <c r="B202" s="141"/>
      <c r="C202" s="141"/>
      <c r="D202" s="141"/>
      <c r="E202" s="141"/>
      <c r="F202" s="28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</row>
    <row r="203" spans="1:44" ht="14.25" x14ac:dyDescent="0.2">
      <c r="A203" s="141"/>
      <c r="B203" s="141"/>
      <c r="C203" s="141"/>
      <c r="D203" s="141"/>
      <c r="E203" s="141"/>
      <c r="F203" s="28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</row>
    <row r="204" spans="1:44" ht="14.25" x14ac:dyDescent="0.2">
      <c r="A204" s="141"/>
      <c r="B204" s="141"/>
      <c r="C204" s="141"/>
      <c r="D204" s="141"/>
      <c r="E204" s="141"/>
      <c r="F204" s="28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</row>
    <row r="205" spans="1:44" ht="14.25" x14ac:dyDescent="0.2">
      <c r="A205" s="141"/>
      <c r="B205" s="141"/>
      <c r="C205" s="141"/>
      <c r="D205" s="141"/>
      <c r="E205" s="141"/>
      <c r="F205" s="28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</row>
    <row r="206" spans="1:44" ht="14.25" x14ac:dyDescent="0.2">
      <c r="A206" s="141"/>
      <c r="B206" s="141"/>
      <c r="C206" s="141"/>
      <c r="D206" s="141"/>
      <c r="E206" s="141"/>
      <c r="F206" s="28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</row>
    <row r="207" spans="1:44" ht="14.25" x14ac:dyDescent="0.2">
      <c r="A207" s="141"/>
      <c r="B207" s="141"/>
      <c r="C207" s="141"/>
      <c r="D207" s="141"/>
      <c r="E207" s="141"/>
      <c r="F207" s="28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</row>
    <row r="208" spans="1:44" ht="14.25" x14ac:dyDescent="0.2">
      <c r="A208" s="141"/>
      <c r="B208" s="141"/>
      <c r="C208" s="141"/>
      <c r="D208" s="141"/>
      <c r="E208" s="141"/>
      <c r="F208" s="28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</row>
    <row r="209" spans="1:44" ht="14.25" x14ac:dyDescent="0.2">
      <c r="A209" s="141"/>
      <c r="B209" s="141"/>
      <c r="C209" s="141"/>
      <c r="D209" s="141"/>
      <c r="E209" s="141"/>
      <c r="F209" s="28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</row>
    <row r="210" spans="1:44" ht="14.25" x14ac:dyDescent="0.2">
      <c r="A210" s="141"/>
      <c r="B210" s="141"/>
      <c r="C210" s="141"/>
      <c r="D210" s="141"/>
      <c r="E210" s="141"/>
      <c r="F210" s="28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</row>
    <row r="211" spans="1:44" ht="14.25" x14ac:dyDescent="0.2">
      <c r="A211" s="141"/>
      <c r="B211" s="141"/>
      <c r="C211" s="141"/>
      <c r="D211" s="141"/>
      <c r="E211" s="141"/>
      <c r="F211" s="28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</row>
    <row r="212" spans="1:44" ht="14.25" x14ac:dyDescent="0.2">
      <c r="A212" s="141"/>
      <c r="B212" s="141"/>
      <c r="C212" s="141"/>
      <c r="D212" s="141"/>
      <c r="E212" s="141"/>
      <c r="F212" s="28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</row>
    <row r="213" spans="1:44" ht="14.25" x14ac:dyDescent="0.2">
      <c r="A213" s="141"/>
      <c r="B213" s="141"/>
      <c r="C213" s="141"/>
      <c r="D213" s="141"/>
      <c r="E213" s="141"/>
      <c r="F213" s="28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</row>
    <row r="214" spans="1:44" ht="14.25" x14ac:dyDescent="0.2">
      <c r="A214" s="141"/>
      <c r="B214" s="141"/>
      <c r="C214" s="141"/>
      <c r="D214" s="141"/>
      <c r="E214" s="141"/>
      <c r="F214" s="28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</row>
    <row r="215" spans="1:44" ht="14.25" x14ac:dyDescent="0.2">
      <c r="A215" s="141"/>
      <c r="B215" s="141"/>
      <c r="C215" s="141"/>
      <c r="D215" s="141"/>
      <c r="E215" s="141"/>
      <c r="F215" s="28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</row>
    <row r="216" spans="1:44" ht="14.25" x14ac:dyDescent="0.2">
      <c r="A216" s="141"/>
      <c r="B216" s="141"/>
      <c r="C216" s="141"/>
      <c r="D216" s="141"/>
      <c r="E216" s="141"/>
      <c r="F216" s="28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</row>
    <row r="217" spans="1:44" ht="14.25" x14ac:dyDescent="0.2">
      <c r="A217" s="141"/>
      <c r="B217" s="141"/>
      <c r="C217" s="141"/>
      <c r="D217" s="141"/>
      <c r="E217" s="141"/>
      <c r="F217" s="28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</row>
    <row r="218" spans="1:44" ht="14.25" x14ac:dyDescent="0.2">
      <c r="A218" s="141"/>
      <c r="B218" s="141"/>
      <c r="C218" s="141"/>
      <c r="D218" s="141"/>
      <c r="E218" s="141"/>
      <c r="F218" s="28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</row>
    <row r="219" spans="1:44" ht="14.25" x14ac:dyDescent="0.2">
      <c r="A219" s="141"/>
      <c r="B219" s="141"/>
      <c r="C219" s="141"/>
      <c r="D219" s="141"/>
      <c r="E219" s="141"/>
      <c r="F219" s="28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</row>
    <row r="220" spans="1:44" ht="14.25" x14ac:dyDescent="0.2">
      <c r="A220" s="141"/>
      <c r="B220" s="141"/>
      <c r="C220" s="141"/>
      <c r="D220" s="141"/>
      <c r="E220" s="141"/>
      <c r="F220" s="28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</row>
    <row r="221" spans="1:44" ht="14.25" x14ac:dyDescent="0.2">
      <c r="A221" s="141"/>
      <c r="B221" s="141"/>
      <c r="C221" s="141"/>
      <c r="D221" s="141"/>
      <c r="E221" s="141"/>
      <c r="F221" s="28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</row>
    <row r="222" spans="1:44" ht="14.25" x14ac:dyDescent="0.2">
      <c r="A222" s="141"/>
      <c r="B222" s="141"/>
      <c r="C222" s="141"/>
      <c r="D222" s="141"/>
      <c r="E222" s="141"/>
      <c r="F222" s="28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</row>
    <row r="223" spans="1:44" ht="14.25" x14ac:dyDescent="0.2">
      <c r="A223" s="141"/>
      <c r="B223" s="141"/>
      <c r="C223" s="141"/>
      <c r="D223" s="141"/>
      <c r="E223" s="141"/>
      <c r="F223" s="28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</row>
    <row r="224" spans="1:44" ht="14.25" x14ac:dyDescent="0.2">
      <c r="A224" s="141"/>
      <c r="B224" s="141"/>
      <c r="C224" s="141"/>
      <c r="D224" s="141"/>
      <c r="E224" s="141"/>
      <c r="F224" s="28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</row>
    <row r="225" spans="1:44" ht="14.25" x14ac:dyDescent="0.2">
      <c r="A225" s="141"/>
      <c r="B225" s="141"/>
      <c r="C225" s="141"/>
      <c r="D225" s="141"/>
      <c r="E225" s="141"/>
      <c r="F225" s="28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</row>
    <row r="226" spans="1:44" ht="14.25" x14ac:dyDescent="0.2">
      <c r="A226" s="141"/>
      <c r="B226" s="141"/>
      <c r="C226" s="141"/>
      <c r="D226" s="141"/>
      <c r="E226" s="141"/>
      <c r="F226" s="28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</row>
    <row r="227" spans="1:44" ht="14.25" x14ac:dyDescent="0.2">
      <c r="A227" s="141"/>
      <c r="B227" s="141"/>
      <c r="C227" s="141"/>
      <c r="D227" s="141"/>
      <c r="E227" s="141"/>
      <c r="F227" s="28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</row>
    <row r="228" spans="1:44" ht="14.25" x14ac:dyDescent="0.2">
      <c r="A228" s="141"/>
      <c r="B228" s="141"/>
      <c r="C228" s="141"/>
      <c r="D228" s="141"/>
      <c r="E228" s="141"/>
      <c r="F228" s="28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</row>
    <row r="229" spans="1:44" ht="14.25" x14ac:dyDescent="0.2">
      <c r="A229" s="141"/>
      <c r="B229" s="141"/>
      <c r="C229" s="141"/>
      <c r="D229" s="141"/>
      <c r="E229" s="141"/>
      <c r="F229" s="28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</row>
    <row r="230" spans="1:44" ht="14.25" x14ac:dyDescent="0.2">
      <c r="A230" s="141"/>
      <c r="B230" s="141"/>
      <c r="C230" s="141"/>
      <c r="D230" s="141"/>
      <c r="E230" s="141"/>
      <c r="F230" s="28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</row>
    <row r="231" spans="1:44" ht="14.25" x14ac:dyDescent="0.2">
      <c r="A231" s="141"/>
      <c r="B231" s="141"/>
      <c r="C231" s="141"/>
      <c r="D231" s="141"/>
      <c r="E231" s="141"/>
      <c r="F231" s="28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</row>
    <row r="232" spans="1:44" ht="14.25" x14ac:dyDescent="0.2">
      <c r="A232" s="141"/>
      <c r="B232" s="141"/>
      <c r="C232" s="141"/>
      <c r="D232" s="141"/>
      <c r="E232" s="141"/>
      <c r="F232" s="28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</row>
    <row r="233" spans="1:44" ht="14.25" x14ac:dyDescent="0.2">
      <c r="A233" s="141"/>
      <c r="B233" s="141"/>
      <c r="C233" s="141"/>
      <c r="D233" s="141"/>
      <c r="E233" s="141"/>
      <c r="F233" s="28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</row>
    <row r="234" spans="1:44" ht="14.25" x14ac:dyDescent="0.2">
      <c r="A234" s="141"/>
      <c r="B234" s="141"/>
      <c r="C234" s="141"/>
      <c r="D234" s="141"/>
      <c r="E234" s="141"/>
      <c r="F234" s="28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</row>
    <row r="235" spans="1:44" ht="14.25" x14ac:dyDescent="0.2">
      <c r="A235" s="141"/>
      <c r="B235" s="141"/>
      <c r="C235" s="141"/>
      <c r="D235" s="141"/>
      <c r="E235" s="141"/>
      <c r="F235" s="28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</row>
    <row r="236" spans="1:44" ht="14.25" x14ac:dyDescent="0.2">
      <c r="A236" s="141"/>
      <c r="B236" s="141"/>
      <c r="C236" s="141"/>
      <c r="D236" s="141"/>
      <c r="E236" s="141"/>
      <c r="F236" s="28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</row>
    <row r="237" spans="1:44" ht="14.25" x14ac:dyDescent="0.2">
      <c r="A237" s="141"/>
      <c r="B237" s="141"/>
      <c r="C237" s="141"/>
      <c r="D237" s="141"/>
      <c r="E237" s="141"/>
      <c r="F237" s="28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</row>
    <row r="238" spans="1:44" ht="14.25" x14ac:dyDescent="0.2">
      <c r="A238" s="141"/>
      <c r="B238" s="141"/>
      <c r="C238" s="141"/>
      <c r="D238" s="141"/>
      <c r="E238" s="141"/>
      <c r="F238" s="28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</row>
    <row r="239" spans="1:44" ht="14.25" x14ac:dyDescent="0.2">
      <c r="A239" s="141"/>
      <c r="B239" s="141"/>
      <c r="C239" s="141"/>
      <c r="D239" s="141"/>
      <c r="E239" s="141"/>
      <c r="F239" s="28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</row>
    <row r="240" spans="1:44" ht="14.25" x14ac:dyDescent="0.2">
      <c r="A240" s="141"/>
      <c r="B240" s="141"/>
      <c r="C240" s="141"/>
      <c r="D240" s="141"/>
      <c r="E240" s="141"/>
      <c r="F240" s="28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</row>
    <row r="241" spans="1:44" ht="14.25" x14ac:dyDescent="0.2">
      <c r="A241" s="141"/>
      <c r="B241" s="141"/>
      <c r="C241" s="141"/>
      <c r="D241" s="141"/>
      <c r="E241" s="141"/>
      <c r="F241" s="28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</row>
    <row r="242" spans="1:44" ht="14.25" x14ac:dyDescent="0.2">
      <c r="A242" s="141"/>
      <c r="B242" s="141"/>
      <c r="C242" s="141"/>
      <c r="D242" s="141"/>
      <c r="E242" s="141"/>
      <c r="F242" s="28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</row>
    <row r="243" spans="1:44" ht="14.25" x14ac:dyDescent="0.2">
      <c r="A243" s="141"/>
      <c r="B243" s="141"/>
      <c r="C243" s="141"/>
      <c r="D243" s="141"/>
      <c r="E243" s="141"/>
      <c r="F243" s="28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</row>
    <row r="244" spans="1:44" ht="14.25" x14ac:dyDescent="0.2">
      <c r="A244" s="141"/>
      <c r="B244" s="141"/>
      <c r="C244" s="141"/>
      <c r="D244" s="141"/>
      <c r="E244" s="141"/>
      <c r="F244" s="28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</row>
    <row r="245" spans="1:44" ht="14.25" x14ac:dyDescent="0.2">
      <c r="A245" s="141"/>
      <c r="B245" s="141"/>
      <c r="C245" s="141"/>
      <c r="D245" s="141"/>
      <c r="E245" s="141"/>
      <c r="F245" s="28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</row>
    <row r="246" spans="1:44" ht="14.25" x14ac:dyDescent="0.2">
      <c r="A246" s="141"/>
      <c r="B246" s="141"/>
      <c r="C246" s="141"/>
      <c r="D246" s="141"/>
      <c r="E246" s="141"/>
      <c r="F246" s="28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</row>
    <row r="247" spans="1:44" ht="14.25" x14ac:dyDescent="0.2">
      <c r="A247" s="141"/>
      <c r="B247" s="141"/>
      <c r="C247" s="141"/>
      <c r="D247" s="141"/>
      <c r="E247" s="141"/>
      <c r="F247" s="28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</row>
    <row r="248" spans="1:44" ht="14.25" x14ac:dyDescent="0.2">
      <c r="A248" s="141"/>
      <c r="B248" s="141"/>
      <c r="C248" s="141"/>
      <c r="D248" s="141"/>
      <c r="E248" s="141"/>
      <c r="F248" s="28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</row>
    <row r="249" spans="1:44" ht="14.25" x14ac:dyDescent="0.2">
      <c r="A249" s="141"/>
      <c r="B249" s="141"/>
      <c r="C249" s="141"/>
      <c r="D249" s="141"/>
      <c r="E249" s="141"/>
      <c r="F249" s="28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</row>
    <row r="250" spans="1:44" ht="14.25" x14ac:dyDescent="0.2">
      <c r="A250" s="141"/>
      <c r="B250" s="141"/>
      <c r="C250" s="141"/>
      <c r="D250" s="141"/>
      <c r="E250" s="141"/>
      <c r="F250" s="28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</row>
    <row r="251" spans="1:44" ht="14.25" x14ac:dyDescent="0.2">
      <c r="A251" s="141"/>
      <c r="B251" s="141"/>
      <c r="C251" s="141"/>
      <c r="D251" s="141"/>
      <c r="E251" s="141"/>
      <c r="F251" s="28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</row>
    <row r="252" spans="1:44" ht="14.25" x14ac:dyDescent="0.2">
      <c r="A252" s="141"/>
      <c r="B252" s="141"/>
      <c r="C252" s="141"/>
      <c r="D252" s="141"/>
      <c r="E252" s="141"/>
      <c r="F252" s="28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</row>
    <row r="253" spans="1:44" ht="14.25" x14ac:dyDescent="0.2">
      <c r="A253" s="141"/>
      <c r="B253" s="141"/>
      <c r="C253" s="141"/>
      <c r="D253" s="141"/>
      <c r="E253" s="141"/>
      <c r="F253" s="28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</row>
    <row r="254" spans="1:44" ht="14.25" x14ac:dyDescent="0.2">
      <c r="A254" s="141"/>
      <c r="B254" s="141"/>
      <c r="C254" s="141"/>
      <c r="D254" s="141"/>
      <c r="E254" s="141"/>
      <c r="F254" s="28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</row>
    <row r="255" spans="1:44" ht="14.25" x14ac:dyDescent="0.2">
      <c r="A255" s="141"/>
      <c r="B255" s="141"/>
      <c r="C255" s="141"/>
      <c r="D255" s="141"/>
      <c r="E255" s="141"/>
      <c r="F255" s="28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</row>
    <row r="256" spans="1:44" ht="14.25" x14ac:dyDescent="0.2">
      <c r="A256" s="141"/>
      <c r="B256" s="141"/>
      <c r="C256" s="141"/>
      <c r="D256" s="141"/>
      <c r="E256" s="141"/>
      <c r="F256" s="28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</row>
    <row r="257" spans="1:44" ht="14.25" x14ac:dyDescent="0.2">
      <c r="A257" s="141"/>
      <c r="B257" s="141"/>
      <c r="C257" s="141"/>
      <c r="D257" s="141"/>
      <c r="E257" s="141"/>
      <c r="F257" s="28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</row>
    <row r="258" spans="1:44" ht="14.25" x14ac:dyDescent="0.2">
      <c r="A258" s="141"/>
      <c r="B258" s="141"/>
      <c r="C258" s="141"/>
      <c r="D258" s="141"/>
      <c r="E258" s="141"/>
      <c r="F258" s="28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</row>
    <row r="259" spans="1:44" ht="14.25" x14ac:dyDescent="0.2">
      <c r="A259" s="141"/>
      <c r="B259" s="141"/>
      <c r="C259" s="141"/>
      <c r="D259" s="141"/>
      <c r="E259" s="141"/>
      <c r="F259" s="28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</row>
    <row r="260" spans="1:44" ht="14.25" x14ac:dyDescent="0.2">
      <c r="A260" s="141"/>
      <c r="B260" s="141"/>
      <c r="C260" s="141"/>
      <c r="D260" s="141"/>
      <c r="E260" s="141"/>
      <c r="F260" s="28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</row>
    <row r="261" spans="1:44" ht="14.25" x14ac:dyDescent="0.2">
      <c r="A261" s="141"/>
      <c r="B261" s="141"/>
      <c r="C261" s="141"/>
      <c r="D261" s="141"/>
      <c r="E261" s="141"/>
      <c r="F261" s="28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</row>
    <row r="262" spans="1:44" ht="14.25" x14ac:dyDescent="0.2">
      <c r="A262" s="141"/>
      <c r="B262" s="141"/>
      <c r="C262" s="141"/>
      <c r="D262" s="141"/>
      <c r="E262" s="141"/>
      <c r="F262" s="28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</row>
    <row r="263" spans="1:44" ht="14.25" x14ac:dyDescent="0.2">
      <c r="A263" s="141"/>
      <c r="B263" s="141"/>
      <c r="C263" s="141"/>
      <c r="D263" s="141"/>
      <c r="E263" s="141"/>
      <c r="F263" s="28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</row>
    <row r="264" spans="1:44" ht="14.25" x14ac:dyDescent="0.2">
      <c r="A264" s="141"/>
      <c r="B264" s="141"/>
      <c r="C264" s="141"/>
      <c r="D264" s="141"/>
      <c r="E264" s="141"/>
      <c r="F264" s="28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</row>
    <row r="265" spans="1:44" ht="14.25" x14ac:dyDescent="0.2">
      <c r="A265" s="141"/>
      <c r="B265" s="141"/>
      <c r="C265" s="141"/>
      <c r="D265" s="141"/>
      <c r="E265" s="141"/>
      <c r="F265" s="28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</row>
    <row r="266" spans="1:44" ht="14.25" x14ac:dyDescent="0.2">
      <c r="A266" s="141"/>
      <c r="B266" s="141"/>
      <c r="C266" s="141"/>
      <c r="D266" s="141"/>
      <c r="E266" s="141"/>
      <c r="F266" s="28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</row>
    <row r="267" spans="1:44" ht="14.25" x14ac:dyDescent="0.2">
      <c r="A267" s="141"/>
      <c r="B267" s="141"/>
      <c r="C267" s="141"/>
      <c r="D267" s="141"/>
      <c r="E267" s="141"/>
      <c r="F267" s="28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</row>
    <row r="268" spans="1:44" ht="14.25" x14ac:dyDescent="0.2">
      <c r="A268" s="141"/>
      <c r="B268" s="141"/>
      <c r="C268" s="141"/>
      <c r="D268" s="141"/>
      <c r="E268" s="141"/>
      <c r="F268" s="28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</row>
    <row r="269" spans="1:44" ht="14.25" x14ac:dyDescent="0.2">
      <c r="A269" s="141"/>
      <c r="B269" s="141"/>
      <c r="C269" s="141"/>
      <c r="D269" s="141"/>
      <c r="E269" s="141"/>
      <c r="F269" s="28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</row>
    <row r="270" spans="1:44" ht="14.25" x14ac:dyDescent="0.2">
      <c r="A270" s="141"/>
      <c r="B270" s="141"/>
      <c r="C270" s="141"/>
      <c r="D270" s="141"/>
      <c r="E270" s="141"/>
      <c r="F270" s="28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</row>
    <row r="271" spans="1:44" ht="14.25" x14ac:dyDescent="0.2">
      <c r="A271" s="141"/>
      <c r="B271" s="141"/>
      <c r="C271" s="141"/>
      <c r="D271" s="141"/>
      <c r="E271" s="141"/>
      <c r="F271" s="28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</row>
    <row r="272" spans="1:44" ht="14.25" x14ac:dyDescent="0.2">
      <c r="A272" s="141"/>
      <c r="B272" s="141"/>
      <c r="C272" s="141"/>
      <c r="D272" s="141"/>
      <c r="E272" s="141"/>
      <c r="F272" s="28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</row>
    <row r="273" spans="1:44" ht="14.25" x14ac:dyDescent="0.2">
      <c r="A273" s="141"/>
      <c r="B273" s="141"/>
      <c r="C273" s="141"/>
      <c r="D273" s="141"/>
      <c r="E273" s="141"/>
      <c r="F273" s="28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</row>
    <row r="274" spans="1:44" ht="14.25" x14ac:dyDescent="0.2">
      <c r="A274" s="141"/>
      <c r="B274" s="141"/>
      <c r="C274" s="141"/>
      <c r="D274" s="141"/>
      <c r="E274" s="141"/>
      <c r="F274" s="28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</row>
    <row r="275" spans="1:44" ht="14.25" x14ac:dyDescent="0.2">
      <c r="A275" s="141"/>
      <c r="B275" s="141"/>
      <c r="C275" s="141"/>
      <c r="D275" s="141"/>
      <c r="E275" s="141"/>
      <c r="F275" s="28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</row>
    <row r="276" spans="1:44" ht="14.25" x14ac:dyDescent="0.2">
      <c r="A276" s="141"/>
      <c r="B276" s="141"/>
      <c r="C276" s="141"/>
      <c r="D276" s="141"/>
      <c r="E276" s="141"/>
      <c r="F276" s="28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</row>
    <row r="277" spans="1:44" ht="14.25" x14ac:dyDescent="0.2">
      <c r="A277" s="141"/>
      <c r="B277" s="141"/>
      <c r="C277" s="141"/>
      <c r="D277" s="141"/>
      <c r="E277" s="141"/>
      <c r="F277" s="28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</row>
    <row r="278" spans="1:44" ht="14.25" x14ac:dyDescent="0.2">
      <c r="A278" s="141"/>
      <c r="B278" s="141"/>
      <c r="C278" s="141"/>
      <c r="D278" s="141"/>
      <c r="E278" s="141"/>
      <c r="F278" s="28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</row>
    <row r="279" spans="1:44" ht="14.25" x14ac:dyDescent="0.2">
      <c r="A279" s="141"/>
      <c r="B279" s="141"/>
      <c r="C279" s="141"/>
      <c r="D279" s="141"/>
      <c r="E279" s="141"/>
      <c r="F279" s="28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</row>
    <row r="280" spans="1:44" ht="14.25" x14ac:dyDescent="0.2">
      <c r="A280" s="141"/>
      <c r="B280" s="141"/>
      <c r="C280" s="141"/>
      <c r="D280" s="141"/>
      <c r="E280" s="141"/>
      <c r="F280" s="28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</row>
    <row r="281" spans="1:44" ht="14.25" x14ac:dyDescent="0.2">
      <c r="A281" s="141"/>
      <c r="B281" s="141"/>
      <c r="C281" s="141"/>
      <c r="D281" s="141"/>
      <c r="E281" s="141"/>
      <c r="F281" s="28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</row>
    <row r="282" spans="1:44" ht="14.25" x14ac:dyDescent="0.2">
      <c r="A282" s="141"/>
      <c r="B282" s="141"/>
      <c r="C282" s="141"/>
      <c r="D282" s="141"/>
      <c r="E282" s="141"/>
      <c r="F282" s="28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</row>
    <row r="283" spans="1:44" ht="14.25" x14ac:dyDescent="0.2">
      <c r="A283" s="141"/>
      <c r="B283" s="141"/>
      <c r="C283" s="141"/>
      <c r="D283" s="141"/>
      <c r="E283" s="141"/>
      <c r="F283" s="28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</row>
    <row r="284" spans="1:44" ht="14.25" x14ac:dyDescent="0.2">
      <c r="A284" s="141"/>
      <c r="B284" s="141"/>
      <c r="C284" s="141"/>
      <c r="D284" s="141"/>
      <c r="E284" s="141"/>
      <c r="F284" s="28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</row>
    <row r="285" spans="1:44" ht="14.25" x14ac:dyDescent="0.2">
      <c r="A285" s="141"/>
      <c r="B285" s="141"/>
      <c r="C285" s="141"/>
      <c r="D285" s="141"/>
      <c r="E285" s="141"/>
      <c r="F285" s="28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</row>
    <row r="286" spans="1:44" ht="14.25" x14ac:dyDescent="0.2">
      <c r="A286" s="141"/>
      <c r="B286" s="141"/>
      <c r="C286" s="141"/>
      <c r="D286" s="141"/>
      <c r="E286" s="141"/>
      <c r="F286" s="28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</row>
    <row r="287" spans="1:44" ht="14.25" x14ac:dyDescent="0.2">
      <c r="A287" s="141"/>
      <c r="B287" s="141"/>
      <c r="C287" s="141"/>
      <c r="D287" s="141"/>
      <c r="E287" s="141"/>
      <c r="F287" s="28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</row>
    <row r="288" spans="1:44" ht="14.25" x14ac:dyDescent="0.2">
      <c r="A288" s="141"/>
      <c r="B288" s="141"/>
      <c r="C288" s="141"/>
      <c r="D288" s="141"/>
      <c r="E288" s="141"/>
      <c r="F288" s="28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</row>
    <row r="289" spans="1:44" ht="14.25" x14ac:dyDescent="0.2">
      <c r="A289" s="141"/>
      <c r="B289" s="141"/>
      <c r="C289" s="141"/>
      <c r="D289" s="141"/>
      <c r="E289" s="141"/>
      <c r="F289" s="28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</row>
    <row r="290" spans="1:44" ht="14.25" x14ac:dyDescent="0.2">
      <c r="A290" s="141"/>
      <c r="B290" s="141"/>
      <c r="C290" s="141"/>
      <c r="D290" s="141"/>
      <c r="E290" s="141"/>
      <c r="F290" s="28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</row>
    <row r="291" spans="1:44" ht="14.25" x14ac:dyDescent="0.2">
      <c r="A291" s="141"/>
      <c r="B291" s="141"/>
      <c r="C291" s="141"/>
      <c r="D291" s="141"/>
      <c r="E291" s="141"/>
      <c r="F291" s="28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</row>
    <row r="292" spans="1:44" ht="14.25" x14ac:dyDescent="0.2">
      <c r="A292" s="141"/>
      <c r="B292" s="141"/>
      <c r="C292" s="141"/>
      <c r="D292" s="141"/>
      <c r="E292" s="141"/>
      <c r="F292" s="28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</row>
    <row r="293" spans="1:44" ht="14.25" x14ac:dyDescent="0.2">
      <c r="A293" s="141"/>
      <c r="B293" s="141"/>
      <c r="C293" s="141"/>
      <c r="D293" s="141"/>
      <c r="E293" s="141"/>
      <c r="F293" s="28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</row>
    <row r="294" spans="1:44" ht="14.25" x14ac:dyDescent="0.2">
      <c r="A294" s="141"/>
      <c r="B294" s="141"/>
      <c r="C294" s="141"/>
      <c r="D294" s="141"/>
      <c r="E294" s="141"/>
      <c r="F294" s="28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</row>
    <row r="295" spans="1:44" ht="14.25" x14ac:dyDescent="0.2">
      <c r="A295" s="141"/>
      <c r="B295" s="141"/>
      <c r="C295" s="141"/>
      <c r="D295" s="141"/>
      <c r="E295" s="141"/>
      <c r="F295" s="28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</row>
    <row r="296" spans="1:44" ht="14.25" x14ac:dyDescent="0.2">
      <c r="A296" s="141"/>
      <c r="B296" s="141"/>
      <c r="C296" s="141"/>
      <c r="D296" s="141"/>
      <c r="E296" s="141"/>
      <c r="F296" s="28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</row>
    <row r="297" spans="1:44" ht="14.25" x14ac:dyDescent="0.2">
      <c r="A297" s="141"/>
      <c r="B297" s="141"/>
      <c r="C297" s="141"/>
      <c r="D297" s="141"/>
      <c r="E297" s="141"/>
      <c r="F297" s="28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</row>
    <row r="298" spans="1:44" ht="14.25" x14ac:dyDescent="0.2">
      <c r="A298" s="141"/>
      <c r="B298" s="141"/>
      <c r="C298" s="141"/>
      <c r="D298" s="141"/>
      <c r="E298" s="141"/>
      <c r="F298" s="28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</row>
    <row r="299" spans="1:44" ht="14.25" x14ac:dyDescent="0.2">
      <c r="A299" s="141"/>
      <c r="B299" s="141"/>
      <c r="C299" s="141"/>
      <c r="D299" s="141"/>
      <c r="E299" s="141"/>
      <c r="F299" s="28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</row>
    <row r="300" spans="1:44" ht="14.25" x14ac:dyDescent="0.2">
      <c r="A300" s="141"/>
      <c r="B300" s="141"/>
      <c r="C300" s="141"/>
      <c r="D300" s="141"/>
      <c r="E300" s="141"/>
      <c r="F300" s="28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</row>
    <row r="301" spans="1:44" ht="14.25" x14ac:dyDescent="0.2">
      <c r="A301" s="141"/>
      <c r="B301" s="141"/>
      <c r="C301" s="141"/>
      <c r="D301" s="141"/>
      <c r="E301" s="141"/>
      <c r="F301" s="28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</row>
    <row r="302" spans="1:44" ht="14.25" x14ac:dyDescent="0.2">
      <c r="A302" s="141"/>
      <c r="B302" s="141"/>
      <c r="C302" s="141"/>
      <c r="D302" s="141"/>
      <c r="E302" s="141"/>
      <c r="F302" s="28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</row>
    <row r="303" spans="1:44" ht="14.25" x14ac:dyDescent="0.2">
      <c r="A303" s="141"/>
      <c r="B303" s="141"/>
      <c r="C303" s="141"/>
      <c r="D303" s="141"/>
      <c r="E303" s="141"/>
      <c r="F303" s="28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</row>
    <row r="304" spans="1:44" ht="14.25" x14ac:dyDescent="0.2">
      <c r="A304" s="141"/>
      <c r="B304" s="141"/>
      <c r="C304" s="141"/>
      <c r="D304" s="141"/>
      <c r="E304" s="141"/>
      <c r="F304" s="28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</row>
    <row r="305" spans="1:44" ht="14.25" x14ac:dyDescent="0.2">
      <c r="A305" s="141"/>
      <c r="B305" s="141"/>
      <c r="C305" s="141"/>
      <c r="D305" s="141"/>
      <c r="E305" s="141"/>
      <c r="F305" s="28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</row>
    <row r="306" spans="1:44" ht="14.25" x14ac:dyDescent="0.2">
      <c r="A306" s="141"/>
      <c r="B306" s="141"/>
      <c r="C306" s="141"/>
      <c r="D306" s="141"/>
      <c r="E306" s="141"/>
      <c r="F306" s="28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</row>
    <row r="307" spans="1:44" ht="14.25" x14ac:dyDescent="0.2">
      <c r="A307" s="141"/>
      <c r="B307" s="141"/>
      <c r="C307" s="141"/>
      <c r="D307" s="141"/>
      <c r="E307" s="141"/>
      <c r="F307" s="28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</row>
    <row r="308" spans="1:44" ht="14.25" x14ac:dyDescent="0.2">
      <c r="A308" s="141"/>
      <c r="B308" s="141"/>
      <c r="C308" s="141"/>
      <c r="D308" s="141"/>
      <c r="E308" s="141"/>
      <c r="F308" s="28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</row>
    <row r="309" spans="1:44" ht="14.25" x14ac:dyDescent="0.2">
      <c r="A309" s="141"/>
      <c r="B309" s="141"/>
      <c r="C309" s="141"/>
      <c r="D309" s="141"/>
      <c r="E309" s="141"/>
      <c r="F309" s="28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</row>
    <row r="310" spans="1:44" ht="14.25" x14ac:dyDescent="0.2">
      <c r="A310" s="141"/>
      <c r="B310" s="141"/>
      <c r="C310" s="141"/>
      <c r="D310" s="141"/>
      <c r="E310" s="141"/>
      <c r="F310" s="28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</row>
    <row r="311" spans="1:44" ht="14.25" x14ac:dyDescent="0.2">
      <c r="A311" s="141"/>
      <c r="B311" s="141"/>
      <c r="C311" s="141"/>
      <c r="D311" s="141"/>
      <c r="E311" s="141"/>
      <c r="F311" s="28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</row>
    <row r="312" spans="1:44" ht="14.25" x14ac:dyDescent="0.2">
      <c r="A312" s="141"/>
      <c r="B312" s="141"/>
      <c r="C312" s="141"/>
      <c r="D312" s="141"/>
      <c r="E312" s="141"/>
      <c r="F312" s="28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</row>
    <row r="313" spans="1:44" ht="14.25" x14ac:dyDescent="0.2">
      <c r="A313" s="141"/>
      <c r="B313" s="141"/>
      <c r="C313" s="141"/>
      <c r="D313" s="141"/>
      <c r="E313" s="141"/>
      <c r="F313" s="28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</row>
    <row r="314" spans="1:44" ht="14.25" x14ac:dyDescent="0.2">
      <c r="A314" s="141"/>
      <c r="B314" s="141"/>
      <c r="C314" s="141"/>
      <c r="D314" s="141"/>
      <c r="E314" s="141"/>
      <c r="F314" s="28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</row>
    <row r="315" spans="1:44" ht="14.25" x14ac:dyDescent="0.2">
      <c r="A315" s="141"/>
      <c r="B315" s="141"/>
      <c r="C315" s="141"/>
      <c r="D315" s="141"/>
      <c r="E315" s="141"/>
      <c r="F315" s="28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</row>
    <row r="316" spans="1:44" ht="14.25" x14ac:dyDescent="0.2">
      <c r="A316" s="141"/>
      <c r="B316" s="141"/>
      <c r="C316" s="141"/>
      <c r="D316" s="141"/>
      <c r="E316" s="141"/>
      <c r="F316" s="28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</row>
    <row r="317" spans="1:44" ht="14.25" x14ac:dyDescent="0.2">
      <c r="A317" s="141"/>
      <c r="B317" s="141"/>
      <c r="C317" s="141"/>
      <c r="D317" s="141"/>
      <c r="E317" s="141"/>
      <c r="F317" s="28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</row>
    <row r="318" spans="1:44" ht="14.25" x14ac:dyDescent="0.2">
      <c r="A318" s="141"/>
      <c r="B318" s="141"/>
      <c r="C318" s="141"/>
      <c r="D318" s="141"/>
      <c r="E318" s="141"/>
      <c r="F318" s="28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</row>
    <row r="319" spans="1:44" ht="14.25" x14ac:dyDescent="0.2">
      <c r="A319" s="141"/>
      <c r="B319" s="141"/>
      <c r="C319" s="141"/>
      <c r="D319" s="141"/>
      <c r="E319" s="141"/>
      <c r="F319" s="28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</row>
    <row r="320" spans="1:44" ht="14.25" x14ac:dyDescent="0.2">
      <c r="A320" s="141"/>
      <c r="B320" s="141"/>
      <c r="C320" s="141"/>
      <c r="D320" s="141"/>
      <c r="E320" s="141"/>
      <c r="F320" s="28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</row>
    <row r="321" spans="1:44" ht="14.25" x14ac:dyDescent="0.2">
      <c r="A321" s="141"/>
      <c r="B321" s="141"/>
      <c r="C321" s="141"/>
      <c r="D321" s="141"/>
      <c r="E321" s="141"/>
      <c r="F321" s="28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</row>
    <row r="322" spans="1:44" ht="14.25" x14ac:dyDescent="0.2">
      <c r="A322" s="141"/>
      <c r="B322" s="141"/>
      <c r="C322" s="141"/>
      <c r="D322" s="141"/>
      <c r="E322" s="141"/>
      <c r="F322" s="28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</row>
    <row r="323" spans="1:44" ht="14.25" x14ac:dyDescent="0.2">
      <c r="A323" s="141"/>
      <c r="B323" s="141"/>
      <c r="C323" s="141"/>
      <c r="D323" s="141"/>
      <c r="E323" s="141"/>
      <c r="F323" s="28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</row>
    <row r="324" spans="1:44" ht="14.25" x14ac:dyDescent="0.2">
      <c r="A324" s="141"/>
      <c r="B324" s="141"/>
      <c r="C324" s="141"/>
      <c r="D324" s="141"/>
      <c r="E324" s="141"/>
      <c r="F324" s="28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</row>
    <row r="325" spans="1:44" ht="14.25" x14ac:dyDescent="0.2">
      <c r="A325" s="141"/>
      <c r="B325" s="141"/>
      <c r="C325" s="141"/>
      <c r="D325" s="141"/>
      <c r="E325" s="141"/>
      <c r="F325" s="28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</row>
    <row r="326" spans="1:44" ht="14.25" x14ac:dyDescent="0.2">
      <c r="A326" s="141"/>
      <c r="B326" s="141"/>
      <c r="C326" s="141"/>
      <c r="D326" s="141"/>
      <c r="E326" s="141"/>
      <c r="F326" s="28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</row>
    <row r="327" spans="1:44" ht="14.25" x14ac:dyDescent="0.2">
      <c r="A327" s="141"/>
      <c r="B327" s="141"/>
      <c r="C327" s="141"/>
      <c r="D327" s="141"/>
      <c r="E327" s="141"/>
      <c r="F327" s="28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</row>
    <row r="328" spans="1:44" ht="14.25" x14ac:dyDescent="0.2">
      <c r="A328" s="141"/>
      <c r="B328" s="141"/>
      <c r="C328" s="141"/>
      <c r="D328" s="141"/>
      <c r="E328" s="141"/>
      <c r="F328" s="28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</row>
    <row r="329" spans="1:44" ht="14.25" x14ac:dyDescent="0.2">
      <c r="A329" s="141"/>
      <c r="B329" s="141"/>
      <c r="C329" s="141"/>
      <c r="D329" s="141"/>
      <c r="E329" s="141"/>
      <c r="F329" s="28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</row>
    <row r="330" spans="1:44" ht="14.25" x14ac:dyDescent="0.2">
      <c r="A330" s="141"/>
      <c r="B330" s="141"/>
      <c r="C330" s="141"/>
      <c r="D330" s="141"/>
      <c r="E330" s="141"/>
      <c r="F330" s="28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</row>
    <row r="331" spans="1:44" ht="14.25" x14ac:dyDescent="0.2">
      <c r="A331" s="141"/>
      <c r="B331" s="141"/>
      <c r="C331" s="141"/>
      <c r="D331" s="141"/>
      <c r="E331" s="141"/>
      <c r="F331" s="28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</row>
    <row r="332" spans="1:44" ht="14.25" x14ac:dyDescent="0.2">
      <c r="A332" s="141"/>
      <c r="B332" s="141"/>
      <c r="C332" s="141"/>
      <c r="D332" s="141"/>
      <c r="E332" s="141"/>
      <c r="F332" s="28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</row>
    <row r="333" spans="1:44" ht="14.25" x14ac:dyDescent="0.2">
      <c r="A333" s="141"/>
      <c r="B333" s="141"/>
      <c r="C333" s="141"/>
      <c r="D333" s="141"/>
      <c r="E333" s="141"/>
      <c r="F333" s="28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</row>
    <row r="334" spans="1:44" ht="14.25" x14ac:dyDescent="0.2">
      <c r="A334" s="141"/>
      <c r="B334" s="141"/>
      <c r="C334" s="141"/>
      <c r="D334" s="141"/>
      <c r="E334" s="141"/>
      <c r="F334" s="28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</row>
    <row r="335" spans="1:44" ht="14.25" x14ac:dyDescent="0.2">
      <c r="A335" s="141"/>
      <c r="B335" s="141"/>
      <c r="C335" s="141"/>
      <c r="D335" s="141"/>
      <c r="E335" s="141"/>
      <c r="F335" s="28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</row>
    <row r="336" spans="1:44" ht="14.25" x14ac:dyDescent="0.2">
      <c r="A336" s="141"/>
      <c r="B336" s="141"/>
      <c r="C336" s="141"/>
      <c r="D336" s="141"/>
      <c r="E336" s="141"/>
      <c r="F336" s="28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</row>
    <row r="337" spans="1:44" ht="14.25" x14ac:dyDescent="0.2">
      <c r="A337" s="141"/>
      <c r="B337" s="141"/>
      <c r="C337" s="141"/>
      <c r="D337" s="141"/>
      <c r="E337" s="141"/>
      <c r="F337" s="28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</row>
    <row r="338" spans="1:44" ht="14.25" x14ac:dyDescent="0.2">
      <c r="A338" s="141"/>
      <c r="B338" s="141"/>
      <c r="C338" s="141"/>
      <c r="D338" s="141"/>
      <c r="E338" s="141"/>
      <c r="F338" s="28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</row>
    <row r="339" spans="1:44" ht="14.25" x14ac:dyDescent="0.2">
      <c r="A339" s="141"/>
      <c r="B339" s="141"/>
      <c r="C339" s="141"/>
      <c r="D339" s="141"/>
      <c r="E339" s="141"/>
      <c r="F339" s="28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</row>
    <row r="340" spans="1:44" ht="14.25" x14ac:dyDescent="0.2">
      <c r="A340" s="141"/>
      <c r="B340" s="141"/>
      <c r="C340" s="141"/>
      <c r="D340" s="141"/>
      <c r="E340" s="141"/>
      <c r="F340" s="28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</row>
    <row r="341" spans="1:44" ht="14.25" x14ac:dyDescent="0.2">
      <c r="A341" s="141"/>
      <c r="B341" s="141"/>
      <c r="C341" s="141"/>
      <c r="D341" s="141"/>
      <c r="E341" s="141"/>
      <c r="F341" s="28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</row>
    <row r="342" spans="1:44" ht="14.25" x14ac:dyDescent="0.2">
      <c r="A342" s="141"/>
      <c r="B342" s="141"/>
      <c r="C342" s="141"/>
      <c r="D342" s="141"/>
      <c r="E342" s="141"/>
      <c r="F342" s="28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</row>
    <row r="343" spans="1:44" ht="14.25" x14ac:dyDescent="0.2">
      <c r="A343" s="141"/>
      <c r="B343" s="141"/>
      <c r="C343" s="141"/>
      <c r="D343" s="141"/>
      <c r="E343" s="141"/>
      <c r="F343" s="28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</row>
    <row r="344" spans="1:44" ht="14.25" x14ac:dyDescent="0.2">
      <c r="A344" s="141"/>
      <c r="B344" s="141"/>
      <c r="C344" s="141"/>
      <c r="D344" s="141"/>
      <c r="E344" s="141"/>
      <c r="F344" s="28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</row>
    <row r="345" spans="1:44" ht="14.25" x14ac:dyDescent="0.2">
      <c r="A345" s="141"/>
      <c r="B345" s="141"/>
      <c r="C345" s="141"/>
      <c r="D345" s="141"/>
      <c r="E345" s="141"/>
      <c r="F345" s="28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</row>
    <row r="346" spans="1:44" ht="14.25" x14ac:dyDescent="0.2">
      <c r="A346" s="141"/>
      <c r="B346" s="141"/>
      <c r="C346" s="141"/>
      <c r="D346" s="141"/>
      <c r="E346" s="141"/>
      <c r="F346" s="28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</row>
    <row r="347" spans="1:44" ht="14.25" x14ac:dyDescent="0.2">
      <c r="A347" s="141"/>
      <c r="B347" s="141"/>
      <c r="C347" s="141"/>
      <c r="D347" s="141"/>
      <c r="E347" s="141"/>
      <c r="F347" s="28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</row>
    <row r="348" spans="1:44" ht="14.25" x14ac:dyDescent="0.2">
      <c r="A348" s="141"/>
      <c r="B348" s="141"/>
      <c r="C348" s="141"/>
      <c r="D348" s="141"/>
      <c r="E348" s="141"/>
      <c r="F348" s="28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</row>
    <row r="349" spans="1:44" ht="14.25" x14ac:dyDescent="0.2">
      <c r="A349" s="141"/>
      <c r="B349" s="141"/>
      <c r="C349" s="141"/>
      <c r="D349" s="141"/>
      <c r="E349" s="141"/>
      <c r="F349" s="28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</row>
    <row r="350" spans="1:44" ht="14.25" x14ac:dyDescent="0.2">
      <c r="A350" s="141"/>
      <c r="B350" s="141"/>
      <c r="C350" s="141"/>
      <c r="D350" s="141"/>
      <c r="E350" s="141"/>
      <c r="F350" s="28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</row>
    <row r="351" spans="1:44" ht="14.25" x14ac:dyDescent="0.2">
      <c r="A351" s="141"/>
      <c r="B351" s="141"/>
      <c r="C351" s="141"/>
      <c r="D351" s="141"/>
      <c r="E351" s="141"/>
      <c r="F351" s="28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</row>
    <row r="352" spans="1:44" ht="14.25" x14ac:dyDescent="0.2">
      <c r="A352" s="141"/>
      <c r="B352" s="141"/>
      <c r="C352" s="141"/>
      <c r="D352" s="141"/>
      <c r="E352" s="141"/>
      <c r="F352" s="28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</row>
    <row r="353" spans="1:44" ht="14.25" x14ac:dyDescent="0.2">
      <c r="A353" s="141"/>
      <c r="B353" s="141"/>
      <c r="C353" s="141"/>
      <c r="D353" s="141"/>
      <c r="E353" s="141"/>
      <c r="F353" s="28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</row>
    <row r="354" spans="1:44" ht="14.25" x14ac:dyDescent="0.2">
      <c r="A354" s="141"/>
      <c r="B354" s="141"/>
      <c r="C354" s="141"/>
      <c r="D354" s="141"/>
      <c r="E354" s="141"/>
      <c r="F354" s="28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</row>
    <row r="355" spans="1:44" ht="14.25" x14ac:dyDescent="0.2">
      <c r="A355" s="141"/>
      <c r="B355" s="141"/>
      <c r="C355" s="141"/>
      <c r="D355" s="141"/>
      <c r="E355" s="141"/>
      <c r="F355" s="28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</row>
    <row r="356" spans="1:44" ht="14.25" x14ac:dyDescent="0.2">
      <c r="A356" s="141"/>
      <c r="B356" s="141"/>
      <c r="C356" s="141"/>
      <c r="D356" s="141"/>
      <c r="E356" s="141"/>
      <c r="F356" s="28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</row>
    <row r="357" spans="1:44" ht="14.25" x14ac:dyDescent="0.2">
      <c r="A357" s="141"/>
      <c r="B357" s="141"/>
      <c r="C357" s="141"/>
      <c r="D357" s="141"/>
      <c r="E357" s="141"/>
      <c r="F357" s="28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</row>
    <row r="358" spans="1:44" ht="14.25" x14ac:dyDescent="0.2">
      <c r="A358" s="141"/>
      <c r="B358" s="141"/>
      <c r="C358" s="141"/>
      <c r="D358" s="141"/>
      <c r="E358" s="141"/>
      <c r="F358" s="28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</row>
    <row r="359" spans="1:44" ht="14.25" x14ac:dyDescent="0.2">
      <c r="A359" s="141"/>
      <c r="B359" s="141"/>
      <c r="C359" s="141"/>
      <c r="D359" s="141"/>
      <c r="E359" s="141"/>
      <c r="F359" s="28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</row>
    <row r="360" spans="1:44" ht="14.25" x14ac:dyDescent="0.2">
      <c r="A360" s="141"/>
      <c r="B360" s="141"/>
      <c r="C360" s="141"/>
      <c r="D360" s="141"/>
      <c r="E360" s="141"/>
      <c r="F360" s="28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</row>
    <row r="361" spans="1:44" ht="14.25" x14ac:dyDescent="0.2">
      <c r="A361" s="141"/>
      <c r="B361" s="141"/>
      <c r="C361" s="141"/>
      <c r="D361" s="141"/>
      <c r="E361" s="141"/>
      <c r="F361" s="28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</row>
    <row r="362" spans="1:44" ht="14.25" x14ac:dyDescent="0.2">
      <c r="A362" s="141"/>
      <c r="B362" s="141"/>
      <c r="C362" s="141"/>
      <c r="D362" s="141"/>
      <c r="E362" s="141"/>
      <c r="F362" s="28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</row>
    <row r="363" spans="1:44" ht="14.25" x14ac:dyDescent="0.2">
      <c r="A363" s="141"/>
      <c r="B363" s="141"/>
      <c r="C363" s="141"/>
      <c r="D363" s="141"/>
      <c r="E363" s="141"/>
      <c r="F363" s="28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</row>
    <row r="364" spans="1:44" ht="14.25" x14ac:dyDescent="0.2">
      <c r="A364" s="141"/>
      <c r="B364" s="141"/>
      <c r="C364" s="141"/>
      <c r="D364" s="141"/>
      <c r="E364" s="141"/>
      <c r="F364" s="28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</row>
    <row r="365" spans="1:44" ht="14.25" x14ac:dyDescent="0.2">
      <c r="A365" s="141"/>
      <c r="B365" s="141"/>
      <c r="C365" s="141"/>
      <c r="D365" s="141"/>
      <c r="E365" s="141"/>
      <c r="F365" s="28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</row>
    <row r="366" spans="1:44" ht="14.25" x14ac:dyDescent="0.2">
      <c r="A366" s="141"/>
      <c r="B366" s="141"/>
      <c r="C366" s="141"/>
      <c r="D366" s="141"/>
      <c r="E366" s="141"/>
      <c r="F366" s="28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</row>
    <row r="367" spans="1:44" ht="14.25" x14ac:dyDescent="0.2">
      <c r="A367" s="141"/>
      <c r="B367" s="141"/>
      <c r="C367" s="141"/>
      <c r="D367" s="141"/>
      <c r="E367" s="141"/>
      <c r="F367" s="28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</row>
    <row r="368" spans="1:44" ht="14.25" x14ac:dyDescent="0.2">
      <c r="A368" s="141"/>
      <c r="B368" s="141"/>
      <c r="C368" s="141"/>
      <c r="D368" s="141"/>
      <c r="E368" s="141"/>
      <c r="F368" s="28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</row>
    <row r="369" spans="1:44" ht="14.25" x14ac:dyDescent="0.2">
      <c r="A369" s="141"/>
      <c r="B369" s="141"/>
      <c r="C369" s="141"/>
      <c r="D369" s="141"/>
      <c r="E369" s="141"/>
      <c r="F369" s="28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</row>
    <row r="370" spans="1:44" ht="14.25" x14ac:dyDescent="0.2">
      <c r="A370" s="141"/>
      <c r="B370" s="141"/>
      <c r="C370" s="141"/>
      <c r="D370" s="141"/>
      <c r="E370" s="141"/>
      <c r="F370" s="28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</row>
    <row r="371" spans="1:44" ht="14.25" x14ac:dyDescent="0.2">
      <c r="A371" s="141"/>
      <c r="B371" s="141"/>
      <c r="C371" s="141"/>
      <c r="D371" s="141"/>
      <c r="E371" s="141"/>
      <c r="F371" s="28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</row>
    <row r="372" spans="1:44" ht="14.25" x14ac:dyDescent="0.2">
      <c r="A372" s="141"/>
      <c r="B372" s="141"/>
      <c r="C372" s="141"/>
      <c r="D372" s="141"/>
      <c r="E372" s="141"/>
      <c r="F372" s="28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</row>
    <row r="373" spans="1:44" ht="14.25" x14ac:dyDescent="0.2">
      <c r="A373" s="141"/>
      <c r="B373" s="141"/>
      <c r="C373" s="141"/>
      <c r="D373" s="141"/>
      <c r="E373" s="141"/>
      <c r="F373" s="28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</row>
    <row r="374" spans="1:44" ht="14.25" x14ac:dyDescent="0.2">
      <c r="A374" s="141"/>
      <c r="B374" s="141"/>
      <c r="C374" s="141"/>
      <c r="D374" s="141"/>
      <c r="E374" s="141"/>
      <c r="F374" s="28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</row>
    <row r="375" spans="1:44" ht="14.25" x14ac:dyDescent="0.2">
      <c r="A375" s="141"/>
      <c r="B375" s="141"/>
      <c r="C375" s="141"/>
      <c r="D375" s="141"/>
      <c r="E375" s="141"/>
      <c r="F375" s="28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</row>
    <row r="376" spans="1:44" ht="14.25" x14ac:dyDescent="0.2">
      <c r="A376" s="141"/>
      <c r="B376" s="141"/>
      <c r="C376" s="141"/>
      <c r="D376" s="141"/>
      <c r="E376" s="141"/>
      <c r="F376" s="28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</row>
    <row r="377" spans="1:44" ht="14.25" x14ac:dyDescent="0.2">
      <c r="A377" s="141"/>
      <c r="B377" s="141"/>
      <c r="C377" s="141"/>
      <c r="D377" s="141"/>
      <c r="E377" s="141"/>
      <c r="F377" s="28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</row>
    <row r="378" spans="1:44" ht="14.25" x14ac:dyDescent="0.2">
      <c r="A378" s="141"/>
      <c r="B378" s="141"/>
      <c r="C378" s="141"/>
      <c r="D378" s="141"/>
      <c r="E378" s="141"/>
      <c r="F378" s="28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</row>
    <row r="379" spans="1:44" ht="14.25" x14ac:dyDescent="0.2">
      <c r="A379" s="141"/>
      <c r="B379" s="141"/>
      <c r="C379" s="141"/>
      <c r="D379" s="141"/>
      <c r="E379" s="141"/>
      <c r="F379" s="28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</row>
    <row r="380" spans="1:44" ht="14.25" x14ac:dyDescent="0.2">
      <c r="A380" s="141"/>
      <c r="B380" s="141"/>
      <c r="C380" s="141"/>
      <c r="D380" s="141"/>
      <c r="E380" s="141"/>
      <c r="F380" s="28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</row>
    <row r="381" spans="1:44" ht="14.25" x14ac:dyDescent="0.2">
      <c r="A381" s="141"/>
      <c r="B381" s="141"/>
      <c r="C381" s="141"/>
      <c r="D381" s="141"/>
      <c r="E381" s="141"/>
      <c r="F381" s="28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</row>
    <row r="382" spans="1:44" ht="14.25" x14ac:dyDescent="0.2">
      <c r="A382" s="141"/>
      <c r="B382" s="141"/>
      <c r="C382" s="141"/>
      <c r="D382" s="141"/>
      <c r="E382" s="141"/>
      <c r="F382" s="28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</row>
    <row r="383" spans="1:44" ht="14.25" x14ac:dyDescent="0.2">
      <c r="A383" s="141"/>
      <c r="B383" s="141"/>
      <c r="C383" s="141"/>
      <c r="D383" s="141"/>
      <c r="E383" s="141"/>
      <c r="F383" s="28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</row>
    <row r="384" spans="1:44" ht="14.25" x14ac:dyDescent="0.2">
      <c r="A384" s="141"/>
      <c r="B384" s="141"/>
      <c r="C384" s="141"/>
      <c r="D384" s="141"/>
      <c r="E384" s="141"/>
      <c r="F384" s="28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</row>
    <row r="385" spans="1:44" ht="14.25" x14ac:dyDescent="0.2">
      <c r="A385" s="141"/>
      <c r="B385" s="141"/>
      <c r="C385" s="141"/>
      <c r="D385" s="141"/>
      <c r="E385" s="141"/>
      <c r="F385" s="28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</row>
    <row r="386" spans="1:44" ht="14.25" x14ac:dyDescent="0.2">
      <c r="A386" s="141"/>
      <c r="B386" s="141"/>
      <c r="C386" s="141"/>
      <c r="D386" s="141"/>
      <c r="E386" s="141"/>
      <c r="F386" s="28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</row>
    <row r="387" spans="1:44" ht="14.25" x14ac:dyDescent="0.2">
      <c r="A387" s="141"/>
      <c r="B387" s="141"/>
      <c r="C387" s="141"/>
      <c r="D387" s="141"/>
      <c r="E387" s="141"/>
      <c r="F387" s="28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</row>
    <row r="388" spans="1:44" ht="14.25" x14ac:dyDescent="0.2">
      <c r="A388" s="141"/>
      <c r="B388" s="141"/>
      <c r="C388" s="141"/>
      <c r="D388" s="141"/>
      <c r="E388" s="141"/>
      <c r="F388" s="28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</row>
    <row r="389" spans="1:44" ht="14.25" x14ac:dyDescent="0.2">
      <c r="A389" s="141"/>
      <c r="B389" s="141"/>
      <c r="C389" s="141"/>
      <c r="D389" s="141"/>
      <c r="E389" s="141"/>
      <c r="F389" s="28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</row>
    <row r="390" spans="1:44" ht="14.25" x14ac:dyDescent="0.2">
      <c r="A390" s="141"/>
      <c r="B390" s="141"/>
      <c r="C390" s="141"/>
      <c r="D390" s="141"/>
      <c r="E390" s="141"/>
      <c r="F390" s="28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</row>
    <row r="391" spans="1:44" ht="14.25" x14ac:dyDescent="0.2">
      <c r="A391" s="141"/>
      <c r="B391" s="141"/>
      <c r="C391" s="141"/>
      <c r="D391" s="141"/>
      <c r="E391" s="141"/>
      <c r="F391" s="28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</row>
    <row r="392" spans="1:44" ht="14.25" x14ac:dyDescent="0.2">
      <c r="A392" s="141"/>
      <c r="B392" s="141"/>
      <c r="C392" s="141"/>
      <c r="D392" s="141"/>
      <c r="E392" s="141"/>
      <c r="F392" s="28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</row>
    <row r="393" spans="1:44" ht="14.25" x14ac:dyDescent="0.2">
      <c r="A393" s="141"/>
      <c r="B393" s="141"/>
      <c r="C393" s="141"/>
      <c r="D393" s="141"/>
      <c r="E393" s="141"/>
      <c r="F393" s="28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</row>
    <row r="394" spans="1:44" ht="14.25" x14ac:dyDescent="0.2">
      <c r="A394" s="141"/>
      <c r="B394" s="141"/>
      <c r="C394" s="141"/>
      <c r="D394" s="141"/>
      <c r="E394" s="141"/>
      <c r="F394" s="28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</row>
    <row r="395" spans="1:44" ht="14.25" x14ac:dyDescent="0.2">
      <c r="A395" s="141"/>
      <c r="B395" s="141"/>
      <c r="C395" s="141"/>
      <c r="D395" s="141"/>
      <c r="E395" s="141"/>
      <c r="F395" s="28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</row>
    <row r="396" spans="1:44" ht="14.25" x14ac:dyDescent="0.2">
      <c r="A396" s="141"/>
      <c r="B396" s="141"/>
      <c r="C396" s="141"/>
      <c r="D396" s="141"/>
      <c r="E396" s="141"/>
      <c r="F396" s="28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</row>
    <row r="397" spans="1:44" ht="14.25" x14ac:dyDescent="0.2">
      <c r="A397" s="141"/>
      <c r="B397" s="141"/>
      <c r="C397" s="141"/>
      <c r="D397" s="141"/>
      <c r="E397" s="141"/>
      <c r="F397" s="28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</row>
    <row r="398" spans="1:44" ht="14.25" x14ac:dyDescent="0.2">
      <c r="A398" s="141"/>
      <c r="B398" s="141"/>
      <c r="C398" s="141"/>
      <c r="D398" s="141"/>
      <c r="E398" s="141"/>
      <c r="F398" s="28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</row>
    <row r="399" spans="1:44" ht="14.25" x14ac:dyDescent="0.2">
      <c r="A399" s="141"/>
      <c r="B399" s="141"/>
      <c r="C399" s="141"/>
      <c r="D399" s="141"/>
      <c r="E399" s="141"/>
      <c r="F399" s="28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</row>
    <row r="400" spans="1:44" ht="14.25" x14ac:dyDescent="0.2">
      <c r="A400" s="141"/>
      <c r="B400" s="141"/>
      <c r="C400" s="141"/>
      <c r="D400" s="141"/>
      <c r="E400" s="141"/>
      <c r="F400" s="28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</row>
    <row r="401" spans="1:44" ht="14.25" x14ac:dyDescent="0.2">
      <c r="A401" s="141"/>
      <c r="B401" s="141"/>
      <c r="C401" s="141"/>
      <c r="D401" s="141"/>
      <c r="E401" s="141"/>
      <c r="F401" s="28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</row>
    <row r="402" spans="1:44" ht="14.25" x14ac:dyDescent="0.2">
      <c r="A402" s="141"/>
      <c r="B402" s="141"/>
      <c r="C402" s="141"/>
      <c r="D402" s="141"/>
      <c r="E402" s="141"/>
      <c r="F402" s="28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</row>
    <row r="403" spans="1:44" ht="14.25" x14ac:dyDescent="0.2">
      <c r="A403" s="141"/>
      <c r="B403" s="141"/>
      <c r="C403" s="141"/>
      <c r="D403" s="141"/>
      <c r="E403" s="141"/>
      <c r="F403" s="28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  <c r="AB403" s="141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</row>
    <row r="404" spans="1:44" ht="14.25" x14ac:dyDescent="0.2">
      <c r="A404" s="141"/>
      <c r="B404" s="141"/>
      <c r="C404" s="141"/>
      <c r="D404" s="141"/>
      <c r="E404" s="141"/>
      <c r="F404" s="28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</row>
    <row r="405" spans="1:44" ht="14.25" x14ac:dyDescent="0.2">
      <c r="A405" s="141"/>
      <c r="B405" s="141"/>
      <c r="C405" s="141"/>
      <c r="D405" s="141"/>
      <c r="E405" s="141"/>
      <c r="F405" s="28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</row>
    <row r="406" spans="1:44" ht="14.25" x14ac:dyDescent="0.2">
      <c r="A406" s="141"/>
      <c r="B406" s="141"/>
      <c r="C406" s="141"/>
      <c r="D406" s="141"/>
      <c r="E406" s="141"/>
      <c r="F406" s="28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  <c r="AB406" s="141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</row>
    <row r="407" spans="1:44" ht="14.25" x14ac:dyDescent="0.2">
      <c r="A407" s="141"/>
      <c r="B407" s="141"/>
      <c r="C407" s="141"/>
      <c r="D407" s="141"/>
      <c r="E407" s="141"/>
      <c r="F407" s="28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  <c r="AB407" s="141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</row>
    <row r="408" spans="1:44" ht="14.25" x14ac:dyDescent="0.2">
      <c r="A408" s="141"/>
      <c r="B408" s="141"/>
      <c r="C408" s="141"/>
      <c r="D408" s="141"/>
      <c r="E408" s="141"/>
      <c r="F408" s="28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  <c r="AB408" s="141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</row>
    <row r="409" spans="1:44" ht="14.25" x14ac:dyDescent="0.2">
      <c r="A409" s="141"/>
      <c r="B409" s="141"/>
      <c r="C409" s="141"/>
      <c r="D409" s="141"/>
      <c r="E409" s="141"/>
      <c r="F409" s="28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  <c r="AB409" s="141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</row>
    <row r="410" spans="1:44" ht="14.25" x14ac:dyDescent="0.2">
      <c r="A410" s="141"/>
      <c r="B410" s="141"/>
      <c r="C410" s="141"/>
      <c r="D410" s="141"/>
      <c r="E410" s="141"/>
      <c r="F410" s="28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  <c r="AB410" s="141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</row>
    <row r="411" spans="1:44" ht="14.25" x14ac:dyDescent="0.2">
      <c r="A411" s="141"/>
      <c r="B411" s="141"/>
      <c r="C411" s="141"/>
      <c r="D411" s="141"/>
      <c r="E411" s="141"/>
      <c r="F411" s="28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  <c r="AB411" s="141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</row>
    <row r="412" spans="1:44" ht="14.25" x14ac:dyDescent="0.2">
      <c r="A412" s="141"/>
      <c r="B412" s="141"/>
      <c r="C412" s="141"/>
      <c r="D412" s="141"/>
      <c r="E412" s="141"/>
      <c r="F412" s="28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  <c r="AB412" s="141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</row>
    <row r="413" spans="1:44" ht="14.25" x14ac:dyDescent="0.2">
      <c r="A413" s="141"/>
      <c r="B413" s="141"/>
      <c r="C413" s="141"/>
      <c r="D413" s="141"/>
      <c r="E413" s="141"/>
      <c r="F413" s="28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  <c r="AB413" s="141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</row>
    <row r="414" spans="1:44" ht="14.25" x14ac:dyDescent="0.2">
      <c r="A414" s="141"/>
      <c r="B414" s="141"/>
      <c r="C414" s="141"/>
      <c r="D414" s="141"/>
      <c r="E414" s="141"/>
      <c r="F414" s="28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  <c r="AB414" s="141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</row>
    <row r="415" spans="1:44" ht="14.25" x14ac:dyDescent="0.2">
      <c r="A415" s="141"/>
      <c r="B415" s="141"/>
      <c r="C415" s="141"/>
      <c r="D415" s="141"/>
      <c r="E415" s="141"/>
      <c r="F415" s="28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  <c r="AB415" s="141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</row>
    <row r="416" spans="1:44" ht="14.25" x14ac:dyDescent="0.2">
      <c r="A416" s="141"/>
      <c r="B416" s="141"/>
      <c r="C416" s="141"/>
      <c r="D416" s="141"/>
      <c r="E416" s="141"/>
      <c r="F416" s="28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  <c r="AB416" s="141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</row>
    <row r="417" spans="1:44" ht="14.25" x14ac:dyDescent="0.2">
      <c r="A417" s="141"/>
      <c r="B417" s="141"/>
      <c r="C417" s="141"/>
      <c r="D417" s="141"/>
      <c r="E417" s="141"/>
      <c r="F417" s="28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  <c r="AB417" s="141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</row>
    <row r="418" spans="1:44" ht="14.25" x14ac:dyDescent="0.2">
      <c r="A418" s="141"/>
      <c r="B418" s="141"/>
      <c r="C418" s="141"/>
      <c r="D418" s="141"/>
      <c r="E418" s="141"/>
      <c r="F418" s="28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1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</row>
    <row r="419" spans="1:44" ht="14.25" x14ac:dyDescent="0.2">
      <c r="A419" s="141"/>
      <c r="B419" s="141"/>
      <c r="C419" s="141"/>
      <c r="D419" s="141"/>
      <c r="E419" s="141"/>
      <c r="F419" s="28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1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</row>
    <row r="420" spans="1:44" ht="14.25" x14ac:dyDescent="0.2">
      <c r="A420" s="141"/>
      <c r="B420" s="141"/>
      <c r="C420" s="141"/>
      <c r="D420" s="141"/>
      <c r="E420" s="141"/>
      <c r="F420" s="28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</row>
    <row r="421" spans="1:44" ht="14.25" x14ac:dyDescent="0.2">
      <c r="A421" s="141"/>
      <c r="B421" s="141"/>
      <c r="C421" s="141"/>
      <c r="D421" s="141"/>
      <c r="E421" s="141"/>
      <c r="F421" s="28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  <c r="AB421" s="141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</row>
    <row r="422" spans="1:44" ht="14.25" x14ac:dyDescent="0.2">
      <c r="A422" s="141"/>
      <c r="B422" s="141"/>
      <c r="C422" s="141"/>
      <c r="D422" s="141"/>
      <c r="E422" s="141"/>
      <c r="F422" s="28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141"/>
      <c r="AB422" s="141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</row>
    <row r="423" spans="1:44" ht="14.25" x14ac:dyDescent="0.2">
      <c r="A423" s="141"/>
      <c r="B423" s="141"/>
      <c r="C423" s="141"/>
      <c r="D423" s="141"/>
      <c r="E423" s="141"/>
      <c r="F423" s="28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</row>
    <row r="424" spans="1:44" ht="14.25" x14ac:dyDescent="0.2">
      <c r="A424" s="141"/>
      <c r="B424" s="141"/>
      <c r="C424" s="141"/>
      <c r="D424" s="141"/>
      <c r="E424" s="141"/>
      <c r="F424" s="28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  <c r="AB424" s="141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</row>
    <row r="425" spans="1:44" ht="14.25" x14ac:dyDescent="0.2">
      <c r="A425" s="141"/>
      <c r="B425" s="141"/>
      <c r="C425" s="141"/>
      <c r="D425" s="141"/>
      <c r="E425" s="141"/>
      <c r="F425" s="28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  <c r="AB425" s="141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</row>
    <row r="426" spans="1:44" ht="14.25" x14ac:dyDescent="0.2">
      <c r="A426" s="141"/>
      <c r="B426" s="141"/>
      <c r="C426" s="141"/>
      <c r="D426" s="141"/>
      <c r="E426" s="141"/>
      <c r="F426" s="28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  <c r="AB426" s="141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</row>
    <row r="427" spans="1:44" ht="14.25" x14ac:dyDescent="0.2">
      <c r="A427" s="141"/>
      <c r="B427" s="141"/>
      <c r="C427" s="141"/>
      <c r="D427" s="141"/>
      <c r="E427" s="141"/>
      <c r="F427" s="28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  <c r="AB427" s="141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</row>
    <row r="428" spans="1:44" ht="14.25" x14ac:dyDescent="0.2">
      <c r="A428" s="141"/>
      <c r="B428" s="141"/>
      <c r="C428" s="141"/>
      <c r="D428" s="141"/>
      <c r="E428" s="141"/>
      <c r="F428" s="28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  <c r="AB428" s="141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</row>
    <row r="429" spans="1:44" ht="14.25" x14ac:dyDescent="0.2">
      <c r="A429" s="141"/>
      <c r="B429" s="141"/>
      <c r="C429" s="141"/>
      <c r="D429" s="141"/>
      <c r="E429" s="141"/>
      <c r="F429" s="28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</row>
    <row r="430" spans="1:44" ht="14.25" x14ac:dyDescent="0.2">
      <c r="A430" s="141"/>
      <c r="B430" s="141"/>
      <c r="C430" s="141"/>
      <c r="D430" s="141"/>
      <c r="E430" s="141"/>
      <c r="F430" s="28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  <c r="AB430" s="141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</row>
    <row r="431" spans="1:44" ht="14.25" x14ac:dyDescent="0.2">
      <c r="A431" s="141"/>
      <c r="B431" s="141"/>
      <c r="C431" s="141"/>
      <c r="D431" s="141"/>
      <c r="E431" s="141"/>
      <c r="F431" s="28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</row>
    <row r="432" spans="1:44" ht="14.25" x14ac:dyDescent="0.2">
      <c r="A432" s="141"/>
      <c r="B432" s="141"/>
      <c r="C432" s="141"/>
      <c r="D432" s="141"/>
      <c r="E432" s="141"/>
      <c r="F432" s="28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  <c r="AB432" s="141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</row>
    <row r="433" spans="1:44" ht="14.25" x14ac:dyDescent="0.2">
      <c r="A433" s="141"/>
      <c r="B433" s="141"/>
      <c r="C433" s="141"/>
      <c r="D433" s="141"/>
      <c r="E433" s="141"/>
      <c r="F433" s="28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  <c r="AB433" s="141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</row>
    <row r="434" spans="1:44" ht="14.25" x14ac:dyDescent="0.2">
      <c r="A434" s="141"/>
      <c r="B434" s="141"/>
      <c r="C434" s="141"/>
      <c r="D434" s="141"/>
      <c r="E434" s="141"/>
      <c r="F434" s="28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  <c r="AB434" s="141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</row>
    <row r="435" spans="1:44" ht="14.25" x14ac:dyDescent="0.2">
      <c r="A435" s="141"/>
      <c r="B435" s="141"/>
      <c r="C435" s="141"/>
      <c r="D435" s="141"/>
      <c r="E435" s="141"/>
      <c r="F435" s="28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  <c r="AB435" s="141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</row>
    <row r="436" spans="1:44" ht="14.25" x14ac:dyDescent="0.2">
      <c r="A436" s="141"/>
      <c r="B436" s="141"/>
      <c r="C436" s="141"/>
      <c r="D436" s="141"/>
      <c r="E436" s="141"/>
      <c r="F436" s="28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  <c r="AB436" s="141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</row>
    <row r="437" spans="1:44" ht="14.25" x14ac:dyDescent="0.2">
      <c r="A437" s="141"/>
      <c r="B437" s="141"/>
      <c r="C437" s="141"/>
      <c r="D437" s="141"/>
      <c r="E437" s="141"/>
      <c r="F437" s="28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  <c r="AB437" s="141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</row>
    <row r="438" spans="1:44" ht="14.25" x14ac:dyDescent="0.2">
      <c r="A438" s="141"/>
      <c r="B438" s="141"/>
      <c r="C438" s="141"/>
      <c r="D438" s="141"/>
      <c r="E438" s="141"/>
      <c r="F438" s="28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  <c r="AB438" s="141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</row>
    <row r="439" spans="1:44" ht="14.25" x14ac:dyDescent="0.2">
      <c r="A439" s="141"/>
      <c r="B439" s="141"/>
      <c r="C439" s="141"/>
      <c r="D439" s="141"/>
      <c r="E439" s="141"/>
      <c r="F439" s="28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  <c r="AB439" s="141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</row>
    <row r="440" spans="1:44" ht="14.25" x14ac:dyDescent="0.2">
      <c r="A440" s="141"/>
      <c r="B440" s="141"/>
      <c r="C440" s="141"/>
      <c r="D440" s="141"/>
      <c r="E440" s="141"/>
      <c r="F440" s="28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  <c r="AB440" s="141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</row>
    <row r="441" spans="1:44" ht="14.25" x14ac:dyDescent="0.2">
      <c r="A441" s="141"/>
      <c r="B441" s="141"/>
      <c r="C441" s="141"/>
      <c r="D441" s="141"/>
      <c r="E441" s="141"/>
      <c r="F441" s="28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  <c r="AB441" s="141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</row>
    <row r="442" spans="1:44" ht="14.25" x14ac:dyDescent="0.2">
      <c r="A442" s="141"/>
      <c r="B442" s="141"/>
      <c r="C442" s="141"/>
      <c r="D442" s="141"/>
      <c r="E442" s="141"/>
      <c r="F442" s="28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  <c r="AB442" s="141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</row>
    <row r="443" spans="1:44" ht="14.25" x14ac:dyDescent="0.2">
      <c r="A443" s="141"/>
      <c r="B443" s="141"/>
      <c r="C443" s="141"/>
      <c r="D443" s="141"/>
      <c r="E443" s="141"/>
      <c r="F443" s="28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  <c r="AB443" s="141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</row>
    <row r="444" spans="1:44" ht="14.25" x14ac:dyDescent="0.2">
      <c r="A444" s="141"/>
      <c r="B444" s="141"/>
      <c r="C444" s="141"/>
      <c r="D444" s="141"/>
      <c r="E444" s="141"/>
      <c r="F444" s="28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  <c r="AB444" s="141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</row>
    <row r="445" spans="1:44" ht="14.25" x14ac:dyDescent="0.2">
      <c r="A445" s="141"/>
      <c r="B445" s="141"/>
      <c r="C445" s="141"/>
      <c r="D445" s="141"/>
      <c r="E445" s="141"/>
      <c r="F445" s="28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  <c r="AB445" s="141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</row>
    <row r="446" spans="1:44" ht="14.25" x14ac:dyDescent="0.2">
      <c r="A446" s="141"/>
      <c r="B446" s="141"/>
      <c r="C446" s="141"/>
      <c r="D446" s="141"/>
      <c r="E446" s="141"/>
      <c r="F446" s="28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  <c r="AB446" s="141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</row>
    <row r="447" spans="1:44" ht="14.25" x14ac:dyDescent="0.2">
      <c r="A447" s="141"/>
      <c r="B447" s="141"/>
      <c r="C447" s="141"/>
      <c r="D447" s="141"/>
      <c r="E447" s="141"/>
      <c r="F447" s="28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  <c r="AB447" s="141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</row>
    <row r="448" spans="1:44" ht="14.25" x14ac:dyDescent="0.2">
      <c r="A448" s="141"/>
      <c r="B448" s="141"/>
      <c r="C448" s="141"/>
      <c r="D448" s="141"/>
      <c r="E448" s="141"/>
      <c r="F448" s="28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  <c r="AB448" s="141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</row>
    <row r="449" spans="1:44" ht="14.25" x14ac:dyDescent="0.2">
      <c r="A449" s="141"/>
      <c r="B449" s="141"/>
      <c r="C449" s="141"/>
      <c r="D449" s="141"/>
      <c r="E449" s="141"/>
      <c r="F449" s="28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  <c r="AB449" s="141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</row>
    <row r="450" spans="1:44" ht="14.25" x14ac:dyDescent="0.2">
      <c r="A450" s="141"/>
      <c r="B450" s="141"/>
      <c r="C450" s="141"/>
      <c r="D450" s="141"/>
      <c r="E450" s="141"/>
      <c r="F450" s="28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  <c r="AB450" s="141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</row>
    <row r="451" spans="1:44" ht="14.25" x14ac:dyDescent="0.2">
      <c r="A451" s="141"/>
      <c r="B451" s="141"/>
      <c r="C451" s="141"/>
      <c r="D451" s="141"/>
      <c r="E451" s="141"/>
      <c r="F451" s="28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  <c r="AB451" s="141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</row>
    <row r="452" spans="1:44" ht="14.25" x14ac:dyDescent="0.2">
      <c r="A452" s="141"/>
      <c r="B452" s="141"/>
      <c r="C452" s="141"/>
      <c r="D452" s="141"/>
      <c r="E452" s="141"/>
      <c r="F452" s="28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  <c r="AB452" s="141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</row>
    <row r="453" spans="1:44" ht="14.25" x14ac:dyDescent="0.2">
      <c r="A453" s="141"/>
      <c r="B453" s="141"/>
      <c r="C453" s="141"/>
      <c r="D453" s="141"/>
      <c r="E453" s="141"/>
      <c r="F453" s="28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  <c r="AB453" s="141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</row>
    <row r="454" spans="1:44" ht="14.25" x14ac:dyDescent="0.2">
      <c r="A454" s="141"/>
      <c r="B454" s="141"/>
      <c r="C454" s="141"/>
      <c r="D454" s="141"/>
      <c r="E454" s="141"/>
      <c r="F454" s="28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141"/>
      <c r="AB454" s="141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</row>
    <row r="455" spans="1:44" ht="14.25" x14ac:dyDescent="0.2">
      <c r="A455" s="141"/>
      <c r="B455" s="141"/>
      <c r="C455" s="141"/>
      <c r="D455" s="141"/>
      <c r="E455" s="141"/>
      <c r="F455" s="28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  <c r="AB455" s="141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</row>
    <row r="456" spans="1:44" ht="14.25" x14ac:dyDescent="0.2">
      <c r="A456" s="141"/>
      <c r="B456" s="141"/>
      <c r="C456" s="141"/>
      <c r="D456" s="141"/>
      <c r="E456" s="141"/>
      <c r="F456" s="28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</row>
    <row r="457" spans="1:44" ht="14.25" x14ac:dyDescent="0.2">
      <c r="A457" s="141"/>
      <c r="B457" s="141"/>
      <c r="C457" s="141"/>
      <c r="D457" s="141"/>
      <c r="E457" s="141"/>
      <c r="F457" s="28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  <c r="AB457" s="141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</row>
    <row r="458" spans="1:44" ht="14.25" x14ac:dyDescent="0.2">
      <c r="A458" s="141"/>
      <c r="B458" s="141"/>
      <c r="C458" s="141"/>
      <c r="D458" s="141"/>
      <c r="E458" s="141"/>
      <c r="F458" s="28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  <c r="AB458" s="141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</row>
    <row r="459" spans="1:44" ht="14.25" x14ac:dyDescent="0.2">
      <c r="A459" s="141"/>
      <c r="B459" s="141"/>
      <c r="C459" s="141"/>
      <c r="D459" s="141"/>
      <c r="E459" s="141"/>
      <c r="F459" s="28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  <c r="AB459" s="141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</row>
    <row r="460" spans="1:44" ht="14.25" x14ac:dyDescent="0.2">
      <c r="A460" s="141"/>
      <c r="B460" s="141"/>
      <c r="C460" s="141"/>
      <c r="D460" s="141"/>
      <c r="E460" s="141"/>
      <c r="F460" s="28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  <c r="AB460" s="141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</row>
    <row r="461" spans="1:44" ht="14.25" x14ac:dyDescent="0.2">
      <c r="A461" s="141"/>
      <c r="B461" s="141"/>
      <c r="C461" s="141"/>
      <c r="D461" s="141"/>
      <c r="E461" s="141"/>
      <c r="F461" s="28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  <c r="AB461" s="141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</row>
    <row r="462" spans="1:44" ht="14.25" x14ac:dyDescent="0.2">
      <c r="A462" s="141"/>
      <c r="B462" s="141"/>
      <c r="C462" s="141"/>
      <c r="D462" s="141"/>
      <c r="E462" s="141"/>
      <c r="F462" s="28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  <c r="AB462" s="141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</row>
    <row r="463" spans="1:44" ht="14.25" x14ac:dyDescent="0.2">
      <c r="A463" s="141"/>
      <c r="B463" s="141"/>
      <c r="C463" s="141"/>
      <c r="D463" s="141"/>
      <c r="E463" s="141"/>
      <c r="F463" s="28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  <c r="AB463" s="141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</row>
    <row r="464" spans="1:44" ht="14.25" x14ac:dyDescent="0.2">
      <c r="A464" s="141"/>
      <c r="B464" s="141"/>
      <c r="C464" s="141"/>
      <c r="D464" s="141"/>
      <c r="E464" s="141"/>
      <c r="F464" s="28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141"/>
      <c r="AB464" s="141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</row>
    <row r="465" spans="1:44" ht="14.25" x14ac:dyDescent="0.2">
      <c r="A465" s="141"/>
      <c r="B465" s="141"/>
      <c r="C465" s="141"/>
      <c r="D465" s="141"/>
      <c r="E465" s="141"/>
      <c r="F465" s="28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  <c r="AB465" s="141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</row>
    <row r="466" spans="1:44" ht="14.25" x14ac:dyDescent="0.2">
      <c r="A466" s="141"/>
      <c r="B466" s="141"/>
      <c r="C466" s="141"/>
      <c r="D466" s="141"/>
      <c r="E466" s="141"/>
      <c r="F466" s="28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  <c r="AB466" s="141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</row>
    <row r="467" spans="1:44" ht="14.25" x14ac:dyDescent="0.2">
      <c r="A467" s="141"/>
      <c r="B467" s="141"/>
      <c r="C467" s="141"/>
      <c r="D467" s="141"/>
      <c r="E467" s="141"/>
      <c r="F467" s="28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  <c r="AB467" s="141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</row>
    <row r="468" spans="1:44" ht="14.25" x14ac:dyDescent="0.2">
      <c r="A468" s="141"/>
      <c r="B468" s="141"/>
      <c r="C468" s="141"/>
      <c r="D468" s="141"/>
      <c r="E468" s="141"/>
      <c r="F468" s="28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  <c r="AB468" s="141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</row>
    <row r="469" spans="1:44" ht="14.25" x14ac:dyDescent="0.2">
      <c r="A469" s="141"/>
      <c r="B469" s="141"/>
      <c r="C469" s="141"/>
      <c r="D469" s="141"/>
      <c r="E469" s="141"/>
      <c r="F469" s="28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141"/>
      <c r="AB469" s="141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</row>
    <row r="470" spans="1:44" ht="14.25" x14ac:dyDescent="0.2">
      <c r="A470" s="141"/>
      <c r="B470" s="141"/>
      <c r="C470" s="141"/>
      <c r="D470" s="141"/>
      <c r="E470" s="141"/>
      <c r="F470" s="28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  <c r="AB470" s="141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</row>
    <row r="471" spans="1:44" ht="14.25" x14ac:dyDescent="0.2">
      <c r="A471" s="141"/>
      <c r="B471" s="141"/>
      <c r="C471" s="141"/>
      <c r="D471" s="141"/>
      <c r="E471" s="141"/>
      <c r="F471" s="28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  <c r="AB471" s="141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</row>
    <row r="472" spans="1:44" ht="14.25" x14ac:dyDescent="0.2">
      <c r="A472" s="141"/>
      <c r="B472" s="141"/>
      <c r="C472" s="141"/>
      <c r="D472" s="141"/>
      <c r="E472" s="141"/>
      <c r="F472" s="28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  <c r="AB472" s="141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</row>
    <row r="473" spans="1:44" ht="14.25" x14ac:dyDescent="0.2">
      <c r="A473" s="141"/>
      <c r="B473" s="141"/>
      <c r="C473" s="141"/>
      <c r="D473" s="141"/>
      <c r="E473" s="141"/>
      <c r="F473" s="28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  <c r="AB473" s="141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</row>
    <row r="474" spans="1:44" ht="14.25" x14ac:dyDescent="0.2">
      <c r="A474" s="141"/>
      <c r="B474" s="141"/>
      <c r="C474" s="141"/>
      <c r="D474" s="141"/>
      <c r="E474" s="141"/>
      <c r="F474" s="28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  <c r="AB474" s="141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</row>
    <row r="475" spans="1:44" ht="14.25" x14ac:dyDescent="0.2">
      <c r="A475" s="141"/>
      <c r="B475" s="141"/>
      <c r="C475" s="141"/>
      <c r="D475" s="141"/>
      <c r="E475" s="141"/>
      <c r="F475" s="28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  <c r="AB475" s="141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</row>
    <row r="476" spans="1:44" ht="14.25" x14ac:dyDescent="0.2">
      <c r="A476" s="141"/>
      <c r="B476" s="141"/>
      <c r="C476" s="141"/>
      <c r="D476" s="141"/>
      <c r="E476" s="141"/>
      <c r="F476" s="28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  <c r="AB476" s="141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</row>
    <row r="477" spans="1:44" ht="14.25" x14ac:dyDescent="0.2">
      <c r="A477" s="141"/>
      <c r="B477" s="141"/>
      <c r="C477" s="141"/>
      <c r="D477" s="141"/>
      <c r="E477" s="141"/>
      <c r="F477" s="28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  <c r="AB477" s="141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</row>
    <row r="478" spans="1:44" ht="14.25" x14ac:dyDescent="0.2">
      <c r="A478" s="141"/>
      <c r="B478" s="141"/>
      <c r="C478" s="141"/>
      <c r="D478" s="141"/>
      <c r="E478" s="141"/>
      <c r="F478" s="28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  <c r="AB478" s="141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</row>
    <row r="479" spans="1:44" ht="14.25" x14ac:dyDescent="0.2">
      <c r="A479" s="141"/>
      <c r="B479" s="141"/>
      <c r="C479" s="141"/>
      <c r="D479" s="141"/>
      <c r="E479" s="141"/>
      <c r="F479" s="28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  <c r="AB479" s="141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</row>
    <row r="480" spans="1:44" ht="14.25" x14ac:dyDescent="0.2">
      <c r="A480" s="141"/>
      <c r="B480" s="141"/>
      <c r="C480" s="141"/>
      <c r="D480" s="141"/>
      <c r="E480" s="141"/>
      <c r="F480" s="28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  <c r="AB480" s="141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</row>
    <row r="481" spans="1:44" ht="14.25" x14ac:dyDescent="0.2">
      <c r="A481" s="141"/>
      <c r="B481" s="141"/>
      <c r="C481" s="141"/>
      <c r="D481" s="141"/>
      <c r="E481" s="141"/>
      <c r="F481" s="28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  <c r="AB481" s="141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</row>
    <row r="482" spans="1:44" ht="14.25" x14ac:dyDescent="0.2">
      <c r="A482" s="141"/>
      <c r="B482" s="141"/>
      <c r="C482" s="141"/>
      <c r="D482" s="141"/>
      <c r="E482" s="141"/>
      <c r="F482" s="28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  <c r="AB482" s="141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</row>
    <row r="483" spans="1:44" ht="14.25" x14ac:dyDescent="0.2">
      <c r="A483" s="141"/>
      <c r="B483" s="141"/>
      <c r="C483" s="141"/>
      <c r="D483" s="141"/>
      <c r="E483" s="141"/>
      <c r="F483" s="28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  <c r="AB483" s="141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</row>
    <row r="484" spans="1:44" ht="14.25" x14ac:dyDescent="0.2">
      <c r="A484" s="141"/>
      <c r="B484" s="141"/>
      <c r="C484" s="141"/>
      <c r="D484" s="141"/>
      <c r="E484" s="141"/>
      <c r="F484" s="28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  <c r="AB484" s="141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</row>
    <row r="485" spans="1:44" ht="14.25" x14ac:dyDescent="0.2">
      <c r="A485" s="141"/>
      <c r="B485" s="141"/>
      <c r="C485" s="141"/>
      <c r="D485" s="141"/>
      <c r="E485" s="141"/>
      <c r="F485" s="28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  <c r="AB485" s="141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</row>
    <row r="486" spans="1:44" ht="14.25" x14ac:dyDescent="0.2">
      <c r="A486" s="141"/>
      <c r="B486" s="141"/>
      <c r="C486" s="141"/>
      <c r="D486" s="141"/>
      <c r="E486" s="141"/>
      <c r="F486" s="28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  <c r="AB486" s="141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</row>
    <row r="487" spans="1:44" ht="14.25" x14ac:dyDescent="0.2">
      <c r="A487" s="141"/>
      <c r="B487" s="141"/>
      <c r="C487" s="141"/>
      <c r="D487" s="141"/>
      <c r="E487" s="141"/>
      <c r="F487" s="28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  <c r="AB487" s="141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</row>
    <row r="488" spans="1:44" ht="14.25" x14ac:dyDescent="0.2">
      <c r="A488" s="141"/>
      <c r="B488" s="141"/>
      <c r="C488" s="141"/>
      <c r="D488" s="141"/>
      <c r="E488" s="141"/>
      <c r="F488" s="28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  <c r="AB488" s="141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</row>
    <row r="489" spans="1:44" ht="14.25" x14ac:dyDescent="0.2">
      <c r="A489" s="141"/>
      <c r="B489" s="141"/>
      <c r="C489" s="141"/>
      <c r="D489" s="141"/>
      <c r="E489" s="141"/>
      <c r="F489" s="28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</row>
    <row r="490" spans="1:44" ht="14.25" x14ac:dyDescent="0.2">
      <c r="A490" s="141"/>
      <c r="B490" s="141"/>
      <c r="C490" s="141"/>
      <c r="D490" s="141"/>
      <c r="E490" s="141"/>
      <c r="F490" s="28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  <c r="AB490" s="141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</row>
    <row r="491" spans="1:44" ht="14.25" x14ac:dyDescent="0.2">
      <c r="A491" s="141"/>
      <c r="B491" s="141"/>
      <c r="C491" s="141"/>
      <c r="D491" s="141"/>
      <c r="E491" s="141"/>
      <c r="F491" s="28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  <c r="AB491" s="141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</row>
    <row r="492" spans="1:44" ht="14.25" x14ac:dyDescent="0.2">
      <c r="A492" s="141"/>
      <c r="B492" s="141"/>
      <c r="C492" s="141"/>
      <c r="D492" s="141"/>
      <c r="E492" s="141"/>
      <c r="F492" s="28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  <c r="AB492" s="141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</row>
    <row r="493" spans="1:44" ht="14.25" x14ac:dyDescent="0.2">
      <c r="A493" s="141"/>
      <c r="B493" s="141"/>
      <c r="C493" s="141"/>
      <c r="D493" s="141"/>
      <c r="E493" s="141"/>
      <c r="F493" s="28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  <c r="AB493" s="141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</row>
    <row r="494" spans="1:44" ht="14.25" x14ac:dyDescent="0.2">
      <c r="A494" s="141"/>
      <c r="B494" s="141"/>
      <c r="C494" s="141"/>
      <c r="D494" s="141"/>
      <c r="E494" s="141"/>
      <c r="F494" s="28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  <c r="AB494" s="141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</row>
    <row r="495" spans="1:44" ht="14.25" x14ac:dyDescent="0.2">
      <c r="A495" s="141"/>
      <c r="B495" s="141"/>
      <c r="C495" s="141"/>
      <c r="D495" s="141"/>
      <c r="E495" s="141"/>
      <c r="F495" s="28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  <c r="AB495" s="141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</row>
    <row r="496" spans="1:44" ht="14.25" x14ac:dyDescent="0.2">
      <c r="A496" s="141"/>
      <c r="B496" s="141"/>
      <c r="C496" s="141"/>
      <c r="D496" s="141"/>
      <c r="E496" s="141"/>
      <c r="F496" s="28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  <c r="AB496" s="141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</row>
    <row r="497" spans="1:44" ht="14.25" x14ac:dyDescent="0.2">
      <c r="A497" s="141"/>
      <c r="B497" s="141"/>
      <c r="C497" s="141"/>
      <c r="D497" s="141"/>
      <c r="E497" s="141"/>
      <c r="F497" s="28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  <c r="AB497" s="141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</row>
    <row r="498" spans="1:44" ht="14.25" x14ac:dyDescent="0.2">
      <c r="A498" s="141"/>
      <c r="B498" s="141"/>
      <c r="C498" s="141"/>
      <c r="D498" s="141"/>
      <c r="E498" s="141"/>
      <c r="F498" s="28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  <c r="AB498" s="141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</row>
    <row r="499" spans="1:44" ht="14.25" x14ac:dyDescent="0.2">
      <c r="A499" s="141"/>
      <c r="B499" s="141"/>
      <c r="C499" s="141"/>
      <c r="D499" s="141"/>
      <c r="E499" s="141"/>
      <c r="F499" s="28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  <c r="AB499" s="141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</row>
    <row r="500" spans="1:44" ht="14.25" x14ac:dyDescent="0.2">
      <c r="A500" s="141"/>
      <c r="B500" s="141"/>
      <c r="C500" s="141"/>
      <c r="D500" s="141"/>
      <c r="E500" s="141"/>
      <c r="F500" s="28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  <c r="AB500" s="141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</row>
    <row r="501" spans="1:44" ht="14.25" x14ac:dyDescent="0.2">
      <c r="A501" s="141"/>
      <c r="B501" s="141"/>
      <c r="C501" s="141"/>
      <c r="D501" s="141"/>
      <c r="E501" s="141"/>
      <c r="F501" s="28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  <c r="AB501" s="141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</row>
    <row r="502" spans="1:44" ht="14.25" x14ac:dyDescent="0.2">
      <c r="A502" s="141"/>
      <c r="B502" s="141"/>
      <c r="C502" s="141"/>
      <c r="D502" s="141"/>
      <c r="E502" s="141"/>
      <c r="F502" s="28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  <c r="AB502" s="141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</row>
    <row r="503" spans="1:44" ht="14.25" x14ac:dyDescent="0.2">
      <c r="A503" s="141"/>
      <c r="B503" s="141"/>
      <c r="C503" s="141"/>
      <c r="D503" s="141"/>
      <c r="E503" s="141"/>
      <c r="F503" s="28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  <c r="AB503" s="141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</row>
    <row r="504" spans="1:44" ht="14.25" x14ac:dyDescent="0.2">
      <c r="A504" s="141"/>
      <c r="B504" s="141"/>
      <c r="C504" s="141"/>
      <c r="D504" s="141"/>
      <c r="E504" s="141"/>
      <c r="F504" s="28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</row>
    <row r="505" spans="1:44" ht="14.25" x14ac:dyDescent="0.2">
      <c r="A505" s="141"/>
      <c r="B505" s="141"/>
      <c r="C505" s="141"/>
      <c r="D505" s="141"/>
      <c r="E505" s="141"/>
      <c r="F505" s="28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  <c r="AB505" s="141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</row>
    <row r="506" spans="1:44" ht="14.25" x14ac:dyDescent="0.2">
      <c r="A506" s="141"/>
      <c r="B506" s="141"/>
      <c r="C506" s="141"/>
      <c r="D506" s="141"/>
      <c r="E506" s="141"/>
      <c r="F506" s="28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  <c r="AB506" s="141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</row>
    <row r="507" spans="1:44" ht="14.25" x14ac:dyDescent="0.2">
      <c r="A507" s="141"/>
      <c r="B507" s="141"/>
      <c r="C507" s="141"/>
      <c r="D507" s="141"/>
      <c r="E507" s="141"/>
      <c r="F507" s="28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  <c r="AB507" s="141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</row>
    <row r="508" spans="1:44" ht="14.25" x14ac:dyDescent="0.2">
      <c r="A508" s="141"/>
      <c r="B508" s="141"/>
      <c r="C508" s="141"/>
      <c r="D508" s="141"/>
      <c r="E508" s="141"/>
      <c r="F508" s="28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  <c r="AB508" s="141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</row>
    <row r="509" spans="1:44" ht="14.25" x14ac:dyDescent="0.2">
      <c r="A509" s="141"/>
      <c r="B509" s="141"/>
      <c r="C509" s="141"/>
      <c r="D509" s="141"/>
      <c r="E509" s="141"/>
      <c r="F509" s="28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  <c r="AB509" s="141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</row>
    <row r="510" spans="1:44" ht="14.25" x14ac:dyDescent="0.2">
      <c r="A510" s="141"/>
      <c r="B510" s="141"/>
      <c r="C510" s="141"/>
      <c r="D510" s="141"/>
      <c r="E510" s="141"/>
      <c r="F510" s="28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  <c r="AB510" s="141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</row>
    <row r="511" spans="1:44" ht="14.25" x14ac:dyDescent="0.2">
      <c r="A511" s="141"/>
      <c r="B511" s="141"/>
      <c r="C511" s="141"/>
      <c r="D511" s="141"/>
      <c r="E511" s="141"/>
      <c r="F511" s="28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  <c r="AB511" s="141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</row>
    <row r="512" spans="1:44" ht="14.25" x14ac:dyDescent="0.2">
      <c r="A512" s="141"/>
      <c r="B512" s="141"/>
      <c r="C512" s="141"/>
      <c r="D512" s="141"/>
      <c r="E512" s="141"/>
      <c r="F512" s="28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  <c r="AB512" s="141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</row>
    <row r="513" spans="1:44" ht="14.25" x14ac:dyDescent="0.2">
      <c r="A513" s="141"/>
      <c r="B513" s="141"/>
      <c r="C513" s="141"/>
      <c r="D513" s="141"/>
      <c r="E513" s="141"/>
      <c r="F513" s="28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  <c r="AB513" s="141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</row>
    <row r="514" spans="1:44" ht="14.25" x14ac:dyDescent="0.2">
      <c r="A514" s="141"/>
      <c r="B514" s="141"/>
      <c r="C514" s="141"/>
      <c r="D514" s="141"/>
      <c r="E514" s="141"/>
      <c r="F514" s="28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  <c r="AB514" s="141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</row>
    <row r="515" spans="1:44" ht="14.25" x14ac:dyDescent="0.2">
      <c r="A515" s="141"/>
      <c r="B515" s="141"/>
      <c r="C515" s="141"/>
      <c r="D515" s="141"/>
      <c r="E515" s="141"/>
      <c r="F515" s="28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141"/>
      <c r="AB515" s="141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</row>
    <row r="516" spans="1:44" ht="14.25" x14ac:dyDescent="0.2">
      <c r="A516" s="141"/>
      <c r="B516" s="141"/>
      <c r="C516" s="141"/>
      <c r="D516" s="141"/>
      <c r="E516" s="141"/>
      <c r="F516" s="28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  <c r="AB516" s="141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</row>
    <row r="517" spans="1:44" ht="14.25" x14ac:dyDescent="0.2">
      <c r="A517" s="141"/>
      <c r="B517" s="141"/>
      <c r="C517" s="141"/>
      <c r="D517" s="141"/>
      <c r="E517" s="141"/>
      <c r="F517" s="28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  <c r="AB517" s="141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</row>
    <row r="518" spans="1:44" ht="14.25" x14ac:dyDescent="0.2">
      <c r="A518" s="141"/>
      <c r="B518" s="141"/>
      <c r="C518" s="141"/>
      <c r="D518" s="141"/>
      <c r="E518" s="141"/>
      <c r="F518" s="28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  <c r="AB518" s="141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</row>
    <row r="519" spans="1:44" ht="14.25" x14ac:dyDescent="0.2">
      <c r="A519" s="141"/>
      <c r="B519" s="141"/>
      <c r="C519" s="141"/>
      <c r="D519" s="141"/>
      <c r="E519" s="141"/>
      <c r="F519" s="28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  <c r="AB519" s="141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</row>
    <row r="520" spans="1:44" ht="14.25" x14ac:dyDescent="0.2">
      <c r="A520" s="141"/>
      <c r="B520" s="141"/>
      <c r="C520" s="141"/>
      <c r="D520" s="141"/>
      <c r="E520" s="141"/>
      <c r="F520" s="28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  <c r="AB520" s="141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</row>
    <row r="521" spans="1:44" ht="14.25" x14ac:dyDescent="0.2">
      <c r="A521" s="141"/>
      <c r="B521" s="141"/>
      <c r="C521" s="141"/>
      <c r="D521" s="141"/>
      <c r="E521" s="141"/>
      <c r="F521" s="28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</row>
    <row r="522" spans="1:44" ht="14.25" x14ac:dyDescent="0.2">
      <c r="A522" s="141"/>
      <c r="B522" s="141"/>
      <c r="C522" s="141"/>
      <c r="D522" s="141"/>
      <c r="E522" s="141"/>
      <c r="F522" s="28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  <c r="AB522" s="141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</row>
    <row r="523" spans="1:44" ht="14.25" x14ac:dyDescent="0.2">
      <c r="A523" s="141"/>
      <c r="B523" s="141"/>
      <c r="C523" s="141"/>
      <c r="D523" s="141"/>
      <c r="E523" s="141"/>
      <c r="F523" s="28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  <c r="AB523" s="141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</row>
    <row r="524" spans="1:44" ht="14.25" x14ac:dyDescent="0.2">
      <c r="A524" s="141"/>
      <c r="B524" s="141"/>
      <c r="C524" s="141"/>
      <c r="D524" s="141"/>
      <c r="E524" s="141"/>
      <c r="F524" s="28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  <c r="AB524" s="141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</row>
    <row r="525" spans="1:44" ht="14.25" x14ac:dyDescent="0.2">
      <c r="A525" s="141"/>
      <c r="B525" s="141"/>
      <c r="C525" s="141"/>
      <c r="D525" s="141"/>
      <c r="E525" s="141"/>
      <c r="F525" s="28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  <c r="AB525" s="141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</row>
    <row r="526" spans="1:44" ht="14.25" x14ac:dyDescent="0.2">
      <c r="A526" s="141"/>
      <c r="B526" s="141"/>
      <c r="C526" s="141"/>
      <c r="D526" s="141"/>
      <c r="E526" s="141"/>
      <c r="F526" s="28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</row>
    <row r="527" spans="1:44" ht="14.25" x14ac:dyDescent="0.2">
      <c r="A527" s="141"/>
      <c r="B527" s="141"/>
      <c r="C527" s="141"/>
      <c r="D527" s="141"/>
      <c r="E527" s="141"/>
      <c r="F527" s="28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  <c r="AB527" s="141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</row>
    <row r="528" spans="1:44" ht="14.25" x14ac:dyDescent="0.2">
      <c r="A528" s="141"/>
      <c r="B528" s="141"/>
      <c r="C528" s="141"/>
      <c r="D528" s="141"/>
      <c r="E528" s="141"/>
      <c r="F528" s="28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  <c r="AB528" s="141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</row>
    <row r="529" spans="1:44" ht="14.25" x14ac:dyDescent="0.2">
      <c r="A529" s="141"/>
      <c r="B529" s="141"/>
      <c r="C529" s="141"/>
      <c r="D529" s="141"/>
      <c r="E529" s="141"/>
      <c r="F529" s="28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  <c r="AB529" s="141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</row>
    <row r="530" spans="1:44" ht="14.25" x14ac:dyDescent="0.2">
      <c r="A530" s="141"/>
      <c r="B530" s="141"/>
      <c r="C530" s="141"/>
      <c r="D530" s="141"/>
      <c r="E530" s="141"/>
      <c r="F530" s="28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  <c r="AB530" s="141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</row>
    <row r="531" spans="1:44" ht="14.25" x14ac:dyDescent="0.2">
      <c r="A531" s="141"/>
      <c r="B531" s="141"/>
      <c r="C531" s="141"/>
      <c r="D531" s="141"/>
      <c r="E531" s="141"/>
      <c r="F531" s="28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  <c r="AB531" s="141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</row>
    <row r="532" spans="1:44" ht="14.25" x14ac:dyDescent="0.2">
      <c r="A532" s="141"/>
      <c r="B532" s="141"/>
      <c r="C532" s="141"/>
      <c r="D532" s="141"/>
      <c r="E532" s="141"/>
      <c r="F532" s="28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  <c r="AB532" s="141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</row>
    <row r="533" spans="1:44" ht="14.25" x14ac:dyDescent="0.2">
      <c r="A533" s="141"/>
      <c r="B533" s="141"/>
      <c r="C533" s="141"/>
      <c r="D533" s="141"/>
      <c r="E533" s="141"/>
      <c r="F533" s="28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  <c r="AB533" s="141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</row>
    <row r="534" spans="1:44" ht="14.25" x14ac:dyDescent="0.2">
      <c r="A534" s="141"/>
      <c r="B534" s="141"/>
      <c r="C534" s="141"/>
      <c r="D534" s="141"/>
      <c r="E534" s="141"/>
      <c r="F534" s="28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  <c r="AB534" s="141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</row>
    <row r="535" spans="1:44" ht="14.25" x14ac:dyDescent="0.2">
      <c r="A535" s="141"/>
      <c r="B535" s="141"/>
      <c r="C535" s="141"/>
      <c r="D535" s="141"/>
      <c r="E535" s="141"/>
      <c r="F535" s="28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  <c r="AB535" s="141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</row>
    <row r="536" spans="1:44" ht="14.25" x14ac:dyDescent="0.2">
      <c r="A536" s="141"/>
      <c r="B536" s="141"/>
      <c r="C536" s="141"/>
      <c r="D536" s="141"/>
      <c r="E536" s="141"/>
      <c r="F536" s="28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  <c r="AB536" s="141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</row>
    <row r="537" spans="1:44" ht="14.25" x14ac:dyDescent="0.2">
      <c r="A537" s="141"/>
      <c r="B537" s="141"/>
      <c r="C537" s="141"/>
      <c r="D537" s="141"/>
      <c r="E537" s="141"/>
      <c r="F537" s="28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  <c r="AB537" s="141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</row>
    <row r="538" spans="1:44" ht="14.25" x14ac:dyDescent="0.2">
      <c r="A538" s="141"/>
      <c r="B538" s="141"/>
      <c r="C538" s="141"/>
      <c r="D538" s="141"/>
      <c r="E538" s="141"/>
      <c r="F538" s="28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  <c r="AB538" s="141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</row>
    <row r="539" spans="1:44" ht="14.25" x14ac:dyDescent="0.2">
      <c r="A539" s="141"/>
      <c r="B539" s="141"/>
      <c r="C539" s="141"/>
      <c r="D539" s="141"/>
      <c r="E539" s="141"/>
      <c r="F539" s="28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  <c r="AB539" s="141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</row>
    <row r="540" spans="1:44" ht="14.25" x14ac:dyDescent="0.2">
      <c r="A540" s="141"/>
      <c r="B540" s="141"/>
      <c r="C540" s="141"/>
      <c r="D540" s="141"/>
      <c r="E540" s="141"/>
      <c r="F540" s="28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  <c r="AB540" s="141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</row>
    <row r="541" spans="1:44" ht="14.25" x14ac:dyDescent="0.2">
      <c r="A541" s="141"/>
      <c r="B541" s="141"/>
      <c r="C541" s="141"/>
      <c r="D541" s="141"/>
      <c r="E541" s="141"/>
      <c r="F541" s="28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  <c r="AB541" s="141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</row>
    <row r="542" spans="1:44" ht="14.25" x14ac:dyDescent="0.2">
      <c r="A542" s="141"/>
      <c r="B542" s="141"/>
      <c r="C542" s="141"/>
      <c r="D542" s="141"/>
      <c r="E542" s="141"/>
      <c r="F542" s="28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  <c r="AB542" s="141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</row>
    <row r="543" spans="1:44" ht="14.25" x14ac:dyDescent="0.2">
      <c r="A543" s="141"/>
      <c r="B543" s="141"/>
      <c r="C543" s="141"/>
      <c r="D543" s="141"/>
      <c r="E543" s="141"/>
      <c r="F543" s="28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  <c r="AB543" s="141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</row>
    <row r="544" spans="1:44" ht="14.25" x14ac:dyDescent="0.2">
      <c r="A544" s="141"/>
      <c r="B544" s="141"/>
      <c r="C544" s="141"/>
      <c r="D544" s="141"/>
      <c r="E544" s="141"/>
      <c r="F544" s="28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  <c r="AB544" s="141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</row>
    <row r="545" spans="1:44" ht="14.25" x14ac:dyDescent="0.2">
      <c r="A545" s="141"/>
      <c r="B545" s="141"/>
      <c r="C545" s="141"/>
      <c r="D545" s="141"/>
      <c r="E545" s="141"/>
      <c r="F545" s="28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  <c r="AB545" s="141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</row>
    <row r="546" spans="1:44" ht="14.25" x14ac:dyDescent="0.2">
      <c r="A546" s="141"/>
      <c r="B546" s="141"/>
      <c r="C546" s="141"/>
      <c r="D546" s="141"/>
      <c r="E546" s="141"/>
      <c r="F546" s="28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  <c r="AB546" s="141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</row>
    <row r="547" spans="1:44" ht="14.25" x14ac:dyDescent="0.2">
      <c r="A547" s="141"/>
      <c r="B547" s="141"/>
      <c r="C547" s="141"/>
      <c r="D547" s="141"/>
      <c r="E547" s="141"/>
      <c r="F547" s="28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  <c r="AB547" s="141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</row>
    <row r="548" spans="1:44" ht="14.25" x14ac:dyDescent="0.2">
      <c r="A548" s="141"/>
      <c r="B548" s="141"/>
      <c r="C548" s="141"/>
      <c r="D548" s="141"/>
      <c r="E548" s="141"/>
      <c r="F548" s="28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  <c r="AB548" s="141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</row>
    <row r="549" spans="1:44" ht="14.25" x14ac:dyDescent="0.2">
      <c r="A549" s="141"/>
      <c r="B549" s="141"/>
      <c r="C549" s="141"/>
      <c r="D549" s="141"/>
      <c r="E549" s="141"/>
      <c r="F549" s="28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  <c r="AB549" s="141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</row>
    <row r="550" spans="1:44" ht="14.25" x14ac:dyDescent="0.2">
      <c r="A550" s="141"/>
      <c r="B550" s="141"/>
      <c r="C550" s="141"/>
      <c r="D550" s="141"/>
      <c r="E550" s="141"/>
      <c r="F550" s="28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  <c r="AB550" s="141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</row>
    <row r="551" spans="1:44" ht="14.25" x14ac:dyDescent="0.2">
      <c r="A551" s="141"/>
      <c r="B551" s="141"/>
      <c r="C551" s="141"/>
      <c r="D551" s="141"/>
      <c r="E551" s="141"/>
      <c r="F551" s="28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  <c r="AB551" s="141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</row>
    <row r="552" spans="1:44" ht="14.25" x14ac:dyDescent="0.2">
      <c r="A552" s="141"/>
      <c r="B552" s="141"/>
      <c r="C552" s="141"/>
      <c r="D552" s="141"/>
      <c r="E552" s="141"/>
      <c r="F552" s="28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  <c r="AB552" s="141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</row>
    <row r="553" spans="1:44" ht="14.25" x14ac:dyDescent="0.2">
      <c r="A553" s="141"/>
      <c r="B553" s="141"/>
      <c r="C553" s="141"/>
      <c r="D553" s="141"/>
      <c r="E553" s="141"/>
      <c r="F553" s="28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  <c r="AB553" s="141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</row>
    <row r="554" spans="1:44" ht="14.25" x14ac:dyDescent="0.2">
      <c r="A554" s="141"/>
      <c r="B554" s="141"/>
      <c r="C554" s="141"/>
      <c r="D554" s="141"/>
      <c r="E554" s="141"/>
      <c r="F554" s="28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  <c r="AB554" s="141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</row>
    <row r="555" spans="1:44" ht="14.25" x14ac:dyDescent="0.2">
      <c r="A555" s="141"/>
      <c r="B555" s="141"/>
      <c r="C555" s="141"/>
      <c r="D555" s="141"/>
      <c r="E555" s="141"/>
      <c r="F555" s="28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  <c r="AB555" s="141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</row>
    <row r="556" spans="1:44" ht="14.25" x14ac:dyDescent="0.2">
      <c r="A556" s="141"/>
      <c r="B556" s="141"/>
      <c r="C556" s="141"/>
      <c r="D556" s="141"/>
      <c r="E556" s="141"/>
      <c r="F556" s="28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  <c r="AB556" s="141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</row>
    <row r="557" spans="1:44" ht="14.25" x14ac:dyDescent="0.2">
      <c r="A557" s="141"/>
      <c r="B557" s="141"/>
      <c r="C557" s="141"/>
      <c r="D557" s="141"/>
      <c r="E557" s="141"/>
      <c r="F557" s="28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  <c r="AB557" s="141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</row>
    <row r="558" spans="1:44" ht="14.25" x14ac:dyDescent="0.2">
      <c r="A558" s="141"/>
      <c r="B558" s="141"/>
      <c r="C558" s="141"/>
      <c r="D558" s="141"/>
      <c r="E558" s="141"/>
      <c r="F558" s="28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  <c r="AB558" s="141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</row>
    <row r="559" spans="1:44" ht="14.25" x14ac:dyDescent="0.2">
      <c r="A559" s="141"/>
      <c r="B559" s="141"/>
      <c r="C559" s="141"/>
      <c r="D559" s="141"/>
      <c r="E559" s="141"/>
      <c r="F559" s="28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</row>
    <row r="560" spans="1:44" ht="14.25" x14ac:dyDescent="0.2">
      <c r="A560" s="141"/>
      <c r="B560" s="141"/>
      <c r="C560" s="141"/>
      <c r="D560" s="141"/>
      <c r="E560" s="141"/>
      <c r="F560" s="28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  <c r="AB560" s="141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</row>
    <row r="561" spans="1:44" ht="14.25" x14ac:dyDescent="0.2">
      <c r="A561" s="141"/>
      <c r="B561" s="141"/>
      <c r="C561" s="141"/>
      <c r="D561" s="141"/>
      <c r="E561" s="141"/>
      <c r="F561" s="28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  <c r="AB561" s="141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</row>
    <row r="562" spans="1:44" ht="14.25" x14ac:dyDescent="0.2">
      <c r="A562" s="141"/>
      <c r="B562" s="141"/>
      <c r="C562" s="141"/>
      <c r="D562" s="141"/>
      <c r="E562" s="141"/>
      <c r="F562" s="28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  <c r="AB562" s="141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</row>
    <row r="563" spans="1:44" ht="14.25" x14ac:dyDescent="0.2">
      <c r="A563" s="141"/>
      <c r="B563" s="141"/>
      <c r="C563" s="141"/>
      <c r="D563" s="141"/>
      <c r="E563" s="141"/>
      <c r="F563" s="28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  <c r="AB563" s="141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</row>
    <row r="564" spans="1:44" ht="14.25" x14ac:dyDescent="0.2">
      <c r="A564" s="141"/>
      <c r="B564" s="141"/>
      <c r="C564" s="141"/>
      <c r="D564" s="141"/>
      <c r="E564" s="141"/>
      <c r="F564" s="28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  <c r="AB564" s="141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</row>
    <row r="565" spans="1:44" ht="14.25" x14ac:dyDescent="0.2">
      <c r="A565" s="141"/>
      <c r="B565" s="141"/>
      <c r="C565" s="141"/>
      <c r="D565" s="141"/>
      <c r="E565" s="141"/>
      <c r="F565" s="28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  <c r="AB565" s="141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</row>
    <row r="566" spans="1:44" ht="14.25" x14ac:dyDescent="0.2">
      <c r="A566" s="141"/>
      <c r="B566" s="141"/>
      <c r="C566" s="141"/>
      <c r="D566" s="141"/>
      <c r="E566" s="141"/>
      <c r="F566" s="28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  <c r="AB566" s="141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</row>
    <row r="567" spans="1:44" ht="14.25" x14ac:dyDescent="0.2">
      <c r="A567" s="141"/>
      <c r="B567" s="141"/>
      <c r="C567" s="141"/>
      <c r="D567" s="141"/>
      <c r="E567" s="141"/>
      <c r="F567" s="28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  <c r="AB567" s="141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</row>
    <row r="568" spans="1:44" ht="14.25" x14ac:dyDescent="0.2">
      <c r="A568" s="141"/>
      <c r="B568" s="141"/>
      <c r="C568" s="141"/>
      <c r="D568" s="141"/>
      <c r="E568" s="141"/>
      <c r="F568" s="28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  <c r="AB568" s="141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</row>
    <row r="569" spans="1:44" ht="14.25" x14ac:dyDescent="0.2">
      <c r="A569" s="141"/>
      <c r="B569" s="141"/>
      <c r="C569" s="141"/>
      <c r="D569" s="141"/>
      <c r="E569" s="141"/>
      <c r="F569" s="28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</row>
    <row r="570" spans="1:44" ht="14.25" x14ac:dyDescent="0.2">
      <c r="A570" s="141"/>
      <c r="B570" s="141"/>
      <c r="C570" s="141"/>
      <c r="D570" s="141"/>
      <c r="E570" s="141"/>
      <c r="F570" s="28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  <c r="AB570" s="141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</row>
    <row r="571" spans="1:44" ht="14.25" x14ac:dyDescent="0.2">
      <c r="A571" s="141"/>
      <c r="B571" s="141"/>
      <c r="C571" s="141"/>
      <c r="D571" s="141"/>
      <c r="E571" s="141"/>
      <c r="F571" s="28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  <c r="AB571" s="141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</row>
    <row r="572" spans="1:44" ht="14.25" x14ac:dyDescent="0.2">
      <c r="A572" s="141"/>
      <c r="B572" s="141"/>
      <c r="C572" s="141"/>
      <c r="D572" s="141"/>
      <c r="E572" s="141"/>
      <c r="F572" s="28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  <c r="AB572" s="141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</row>
    <row r="573" spans="1:44" ht="14.25" x14ac:dyDescent="0.2">
      <c r="A573" s="141"/>
      <c r="B573" s="141"/>
      <c r="C573" s="141"/>
      <c r="D573" s="141"/>
      <c r="E573" s="141"/>
      <c r="F573" s="28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  <c r="AB573" s="141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</row>
    <row r="574" spans="1:44" ht="14.25" x14ac:dyDescent="0.2">
      <c r="A574" s="141"/>
      <c r="B574" s="141"/>
      <c r="C574" s="141"/>
      <c r="D574" s="141"/>
      <c r="E574" s="141"/>
      <c r="F574" s="28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  <c r="AB574" s="141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</row>
    <row r="575" spans="1:44" ht="14.25" x14ac:dyDescent="0.2">
      <c r="A575" s="141"/>
      <c r="B575" s="141"/>
      <c r="C575" s="141"/>
      <c r="D575" s="141"/>
      <c r="E575" s="141"/>
      <c r="F575" s="28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  <c r="AB575" s="141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</row>
    <row r="576" spans="1:44" ht="14.25" x14ac:dyDescent="0.2">
      <c r="A576" s="141"/>
      <c r="B576" s="141"/>
      <c r="C576" s="141"/>
      <c r="D576" s="141"/>
      <c r="E576" s="141"/>
      <c r="F576" s="28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  <c r="AB576" s="141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</row>
    <row r="577" spans="1:44" ht="14.25" x14ac:dyDescent="0.2">
      <c r="A577" s="141"/>
      <c r="B577" s="141"/>
      <c r="C577" s="141"/>
      <c r="D577" s="141"/>
      <c r="E577" s="141"/>
      <c r="F577" s="28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  <c r="AB577" s="141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</row>
    <row r="578" spans="1:44" ht="14.25" x14ac:dyDescent="0.2">
      <c r="A578" s="141"/>
      <c r="B578" s="141"/>
      <c r="C578" s="141"/>
      <c r="D578" s="141"/>
      <c r="E578" s="141"/>
      <c r="F578" s="28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  <c r="AB578" s="141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</row>
    <row r="579" spans="1:44" ht="14.25" x14ac:dyDescent="0.2">
      <c r="A579" s="141"/>
      <c r="B579" s="141"/>
      <c r="C579" s="141"/>
      <c r="D579" s="141"/>
      <c r="E579" s="141"/>
      <c r="F579" s="28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  <c r="AB579" s="141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</row>
    <row r="580" spans="1:44" ht="14.25" x14ac:dyDescent="0.2">
      <c r="A580" s="141"/>
      <c r="B580" s="141"/>
      <c r="C580" s="141"/>
      <c r="D580" s="141"/>
      <c r="E580" s="141"/>
      <c r="F580" s="28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  <c r="AB580" s="141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</row>
    <row r="581" spans="1:44" ht="14.25" x14ac:dyDescent="0.2">
      <c r="A581" s="141"/>
      <c r="B581" s="141"/>
      <c r="C581" s="141"/>
      <c r="D581" s="141"/>
      <c r="E581" s="141"/>
      <c r="F581" s="28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  <c r="AB581" s="141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</row>
    <row r="582" spans="1:44" ht="14.25" x14ac:dyDescent="0.2">
      <c r="A582" s="141"/>
      <c r="B582" s="141"/>
      <c r="C582" s="141"/>
      <c r="D582" s="141"/>
      <c r="E582" s="141"/>
      <c r="F582" s="28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  <c r="AB582" s="141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</row>
    <row r="583" spans="1:44" ht="14.25" x14ac:dyDescent="0.2">
      <c r="A583" s="141"/>
      <c r="B583" s="141"/>
      <c r="C583" s="141"/>
      <c r="D583" s="141"/>
      <c r="E583" s="141"/>
      <c r="F583" s="28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</row>
    <row r="584" spans="1:44" ht="14.25" x14ac:dyDescent="0.2">
      <c r="A584" s="141"/>
      <c r="B584" s="141"/>
      <c r="C584" s="141"/>
      <c r="D584" s="141"/>
      <c r="E584" s="141"/>
      <c r="F584" s="28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  <c r="AB584" s="141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</row>
    <row r="585" spans="1:44" ht="14.25" x14ac:dyDescent="0.2">
      <c r="A585" s="141"/>
      <c r="B585" s="141"/>
      <c r="C585" s="141"/>
      <c r="D585" s="141"/>
      <c r="E585" s="141"/>
      <c r="F585" s="28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  <c r="AB585" s="141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</row>
    <row r="586" spans="1:44" ht="14.25" x14ac:dyDescent="0.2">
      <c r="A586" s="141"/>
      <c r="B586" s="141"/>
      <c r="C586" s="141"/>
      <c r="D586" s="141"/>
      <c r="E586" s="141"/>
      <c r="F586" s="28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  <c r="AB586" s="141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</row>
    <row r="587" spans="1:44" ht="14.25" x14ac:dyDescent="0.2">
      <c r="A587" s="141"/>
      <c r="B587" s="141"/>
      <c r="C587" s="141"/>
      <c r="D587" s="141"/>
      <c r="E587" s="141"/>
      <c r="F587" s="28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  <c r="AB587" s="141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</row>
    <row r="588" spans="1:44" ht="14.25" x14ac:dyDescent="0.2">
      <c r="A588" s="141"/>
      <c r="B588" s="141"/>
      <c r="C588" s="141"/>
      <c r="D588" s="141"/>
      <c r="E588" s="141"/>
      <c r="F588" s="28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141"/>
      <c r="AB588" s="141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</row>
    <row r="589" spans="1:44" ht="14.25" x14ac:dyDescent="0.2">
      <c r="A589" s="141"/>
      <c r="B589" s="141"/>
      <c r="C589" s="141"/>
      <c r="D589" s="141"/>
      <c r="E589" s="141"/>
      <c r="F589" s="28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141"/>
      <c r="AB589" s="141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</row>
    <row r="590" spans="1:44" ht="14.25" x14ac:dyDescent="0.2">
      <c r="A590" s="141"/>
      <c r="B590" s="141"/>
      <c r="C590" s="141"/>
      <c r="D590" s="141"/>
      <c r="E590" s="141"/>
      <c r="F590" s="28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141"/>
      <c r="AB590" s="141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</row>
    <row r="591" spans="1:44" ht="14.25" x14ac:dyDescent="0.2">
      <c r="A591" s="141"/>
      <c r="B591" s="141"/>
      <c r="C591" s="141"/>
      <c r="D591" s="141"/>
      <c r="E591" s="141"/>
      <c r="F591" s="28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141"/>
      <c r="AB591" s="141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</row>
    <row r="592" spans="1:44" ht="14.25" x14ac:dyDescent="0.2">
      <c r="A592" s="141"/>
      <c r="B592" s="141"/>
      <c r="C592" s="141"/>
      <c r="D592" s="141"/>
      <c r="E592" s="141"/>
      <c r="F592" s="28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141"/>
      <c r="AB592" s="141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</row>
    <row r="593" spans="1:44" ht="14.25" x14ac:dyDescent="0.2">
      <c r="A593" s="141"/>
      <c r="B593" s="141"/>
      <c r="C593" s="141"/>
      <c r="D593" s="141"/>
      <c r="E593" s="141"/>
      <c r="F593" s="28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141"/>
      <c r="AB593" s="141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</row>
    <row r="594" spans="1:44" ht="14.25" x14ac:dyDescent="0.2">
      <c r="A594" s="141"/>
      <c r="B594" s="141"/>
      <c r="C594" s="141"/>
      <c r="D594" s="141"/>
      <c r="E594" s="141"/>
      <c r="F594" s="28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141"/>
      <c r="AB594" s="141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</row>
    <row r="595" spans="1:44" ht="14.25" x14ac:dyDescent="0.2">
      <c r="A595" s="141"/>
      <c r="B595" s="141"/>
      <c r="C595" s="141"/>
      <c r="D595" s="141"/>
      <c r="E595" s="141"/>
      <c r="F595" s="28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141"/>
      <c r="AB595" s="141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</row>
    <row r="596" spans="1:44" ht="14.25" x14ac:dyDescent="0.2">
      <c r="A596" s="141"/>
      <c r="B596" s="141"/>
      <c r="C596" s="141"/>
      <c r="D596" s="141"/>
      <c r="E596" s="141"/>
      <c r="F596" s="28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141"/>
      <c r="AB596" s="141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</row>
    <row r="597" spans="1:44" ht="14.25" x14ac:dyDescent="0.2">
      <c r="A597" s="141"/>
      <c r="B597" s="141"/>
      <c r="C597" s="141"/>
      <c r="D597" s="141"/>
      <c r="E597" s="141"/>
      <c r="F597" s="28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141"/>
      <c r="AB597" s="141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</row>
    <row r="598" spans="1:44" ht="14.25" x14ac:dyDescent="0.2">
      <c r="A598" s="141"/>
      <c r="B598" s="141"/>
      <c r="C598" s="141"/>
      <c r="D598" s="141"/>
      <c r="E598" s="141"/>
      <c r="F598" s="28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</row>
    <row r="599" spans="1:44" ht="14.25" x14ac:dyDescent="0.2">
      <c r="A599" s="141"/>
      <c r="B599" s="141"/>
      <c r="C599" s="141"/>
      <c r="D599" s="141"/>
      <c r="E599" s="141"/>
      <c r="F599" s="28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141"/>
      <c r="AB599" s="141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</row>
    <row r="600" spans="1:44" ht="14.25" x14ac:dyDescent="0.2">
      <c r="A600" s="141"/>
      <c r="B600" s="141"/>
      <c r="C600" s="141"/>
      <c r="D600" s="141"/>
      <c r="E600" s="141"/>
      <c r="F600" s="28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141"/>
      <c r="AB600" s="141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</row>
    <row r="601" spans="1:44" ht="14.25" x14ac:dyDescent="0.2">
      <c r="A601" s="141"/>
      <c r="B601" s="141"/>
      <c r="C601" s="141"/>
      <c r="D601" s="141"/>
      <c r="E601" s="141"/>
      <c r="F601" s="28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141"/>
      <c r="AB601" s="141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</row>
    <row r="602" spans="1:44" ht="14.25" x14ac:dyDescent="0.2">
      <c r="A602" s="141"/>
      <c r="B602" s="141"/>
      <c r="C602" s="141"/>
      <c r="D602" s="141"/>
      <c r="E602" s="141"/>
      <c r="F602" s="28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141"/>
      <c r="AB602" s="141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</row>
    <row r="603" spans="1:44" ht="14.25" x14ac:dyDescent="0.2">
      <c r="A603" s="141"/>
      <c r="B603" s="141"/>
      <c r="C603" s="141"/>
      <c r="D603" s="141"/>
      <c r="E603" s="141"/>
      <c r="F603" s="28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141"/>
      <c r="AB603" s="141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</row>
    <row r="604" spans="1:44" ht="14.25" x14ac:dyDescent="0.2">
      <c r="A604" s="141"/>
      <c r="B604" s="141"/>
      <c r="C604" s="141"/>
      <c r="D604" s="141"/>
      <c r="E604" s="141"/>
      <c r="F604" s="28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141"/>
      <c r="AB604" s="141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</row>
    <row r="605" spans="1:44" ht="14.25" x14ac:dyDescent="0.2">
      <c r="A605" s="141"/>
      <c r="B605" s="141"/>
      <c r="C605" s="141"/>
      <c r="D605" s="141"/>
      <c r="E605" s="141"/>
      <c r="F605" s="28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141"/>
      <c r="AB605" s="141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</row>
    <row r="606" spans="1:44" ht="14.25" x14ac:dyDescent="0.2">
      <c r="A606" s="141"/>
      <c r="B606" s="141"/>
      <c r="C606" s="141"/>
      <c r="D606" s="141"/>
      <c r="E606" s="141"/>
      <c r="F606" s="28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141"/>
      <c r="AB606" s="141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</row>
    <row r="607" spans="1:44" ht="14.25" x14ac:dyDescent="0.2">
      <c r="A607" s="141"/>
      <c r="B607" s="141"/>
      <c r="C607" s="141"/>
      <c r="D607" s="141"/>
      <c r="E607" s="141"/>
      <c r="F607" s="28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141"/>
      <c r="AB607" s="141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</row>
    <row r="608" spans="1:44" ht="14.25" x14ac:dyDescent="0.2">
      <c r="A608" s="141"/>
      <c r="B608" s="141"/>
      <c r="C608" s="141"/>
      <c r="D608" s="141"/>
      <c r="E608" s="141"/>
      <c r="F608" s="28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141"/>
      <c r="AB608" s="141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</row>
    <row r="609" spans="1:44" ht="14.25" x14ac:dyDescent="0.2">
      <c r="A609" s="141"/>
      <c r="B609" s="141"/>
      <c r="C609" s="141"/>
      <c r="D609" s="141"/>
      <c r="E609" s="141"/>
      <c r="F609" s="28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</row>
    <row r="610" spans="1:44" ht="14.25" x14ac:dyDescent="0.2">
      <c r="A610" s="141"/>
      <c r="B610" s="141"/>
      <c r="C610" s="141"/>
      <c r="D610" s="141"/>
      <c r="E610" s="141"/>
      <c r="F610" s="28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141"/>
      <c r="AB610" s="141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</row>
    <row r="611" spans="1:44" ht="14.25" x14ac:dyDescent="0.2">
      <c r="A611" s="141"/>
      <c r="B611" s="141"/>
      <c r="C611" s="141"/>
      <c r="D611" s="141"/>
      <c r="E611" s="141"/>
      <c r="F611" s="28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141"/>
      <c r="AB611" s="141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</row>
    <row r="612" spans="1:44" ht="14.25" x14ac:dyDescent="0.2">
      <c r="A612" s="141"/>
      <c r="B612" s="141"/>
      <c r="C612" s="141"/>
      <c r="D612" s="141"/>
      <c r="E612" s="141"/>
      <c r="F612" s="28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141"/>
      <c r="AB612" s="141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</row>
    <row r="613" spans="1:44" ht="14.25" x14ac:dyDescent="0.2">
      <c r="A613" s="141"/>
      <c r="B613" s="141"/>
      <c r="C613" s="141"/>
      <c r="D613" s="141"/>
      <c r="E613" s="141"/>
      <c r="F613" s="28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141"/>
      <c r="AB613" s="141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</row>
    <row r="614" spans="1:44" ht="14.25" x14ac:dyDescent="0.2">
      <c r="A614" s="141"/>
      <c r="B614" s="141"/>
      <c r="C614" s="141"/>
      <c r="D614" s="141"/>
      <c r="E614" s="141"/>
      <c r="F614" s="28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141"/>
      <c r="AB614" s="141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</row>
    <row r="615" spans="1:44" ht="14.25" x14ac:dyDescent="0.2">
      <c r="A615" s="141"/>
      <c r="B615" s="141"/>
      <c r="C615" s="141"/>
      <c r="D615" s="141"/>
      <c r="E615" s="141"/>
      <c r="F615" s="28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141"/>
      <c r="AB615" s="141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</row>
    <row r="616" spans="1:44" ht="14.25" x14ac:dyDescent="0.2">
      <c r="A616" s="141"/>
      <c r="B616" s="141"/>
      <c r="C616" s="141"/>
      <c r="D616" s="141"/>
      <c r="E616" s="141"/>
      <c r="F616" s="28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141"/>
      <c r="AB616" s="141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</row>
    <row r="617" spans="1:44" ht="14.25" x14ac:dyDescent="0.2">
      <c r="A617" s="141"/>
      <c r="B617" s="141"/>
      <c r="C617" s="141"/>
      <c r="D617" s="141"/>
      <c r="E617" s="141"/>
      <c r="F617" s="28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141"/>
      <c r="AB617" s="141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</row>
    <row r="618" spans="1:44" ht="14.25" x14ac:dyDescent="0.2">
      <c r="A618" s="141"/>
      <c r="B618" s="141"/>
      <c r="C618" s="141"/>
      <c r="D618" s="141"/>
      <c r="E618" s="141"/>
      <c r="F618" s="28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141"/>
      <c r="AB618" s="141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</row>
    <row r="619" spans="1:44" ht="14.25" x14ac:dyDescent="0.2">
      <c r="A619" s="141"/>
      <c r="B619" s="141"/>
      <c r="C619" s="141"/>
      <c r="D619" s="141"/>
      <c r="E619" s="141"/>
      <c r="F619" s="28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141"/>
      <c r="AB619" s="141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</row>
    <row r="620" spans="1:44" ht="14.25" x14ac:dyDescent="0.2">
      <c r="A620" s="141"/>
      <c r="B620" s="141"/>
      <c r="C620" s="141"/>
      <c r="D620" s="141"/>
      <c r="E620" s="141"/>
      <c r="F620" s="28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141"/>
      <c r="AB620" s="141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</row>
    <row r="621" spans="1:44" ht="14.25" x14ac:dyDescent="0.2">
      <c r="A621" s="141"/>
      <c r="B621" s="141"/>
      <c r="C621" s="141"/>
      <c r="D621" s="141"/>
      <c r="E621" s="141"/>
      <c r="F621" s="28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141"/>
      <c r="AB621" s="141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</row>
    <row r="622" spans="1:44" ht="14.25" x14ac:dyDescent="0.2">
      <c r="A622" s="141"/>
      <c r="B622" s="141"/>
      <c r="C622" s="141"/>
      <c r="D622" s="141"/>
      <c r="E622" s="141"/>
      <c r="F622" s="28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</row>
    <row r="623" spans="1:44" ht="14.25" x14ac:dyDescent="0.2">
      <c r="A623" s="141"/>
      <c r="B623" s="141"/>
      <c r="C623" s="141"/>
      <c r="D623" s="141"/>
      <c r="E623" s="141"/>
      <c r="F623" s="28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141"/>
      <c r="AB623" s="141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</row>
    <row r="624" spans="1:44" ht="14.25" x14ac:dyDescent="0.2">
      <c r="A624" s="141"/>
      <c r="B624" s="141"/>
      <c r="C624" s="141"/>
      <c r="D624" s="141"/>
      <c r="E624" s="141"/>
      <c r="F624" s="28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141"/>
      <c r="AB624" s="141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</row>
    <row r="625" spans="1:44" ht="14.25" x14ac:dyDescent="0.2">
      <c r="A625" s="141"/>
      <c r="B625" s="141"/>
      <c r="C625" s="141"/>
      <c r="D625" s="141"/>
      <c r="E625" s="141"/>
      <c r="F625" s="28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141"/>
      <c r="AB625" s="141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</row>
    <row r="626" spans="1:44" ht="14.25" x14ac:dyDescent="0.2">
      <c r="A626" s="141"/>
      <c r="B626" s="141"/>
      <c r="C626" s="141"/>
      <c r="D626" s="141"/>
      <c r="E626" s="141"/>
      <c r="F626" s="28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141"/>
      <c r="AB626" s="141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</row>
    <row r="627" spans="1:44" ht="14.25" x14ac:dyDescent="0.2">
      <c r="A627" s="141"/>
      <c r="B627" s="141"/>
      <c r="C627" s="141"/>
      <c r="D627" s="141"/>
      <c r="E627" s="141"/>
      <c r="F627" s="28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141"/>
      <c r="AB627" s="141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</row>
    <row r="628" spans="1:44" ht="14.25" x14ac:dyDescent="0.2">
      <c r="A628" s="141"/>
      <c r="B628" s="141"/>
      <c r="C628" s="141"/>
      <c r="D628" s="141"/>
      <c r="E628" s="141"/>
      <c r="F628" s="28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141"/>
      <c r="AB628" s="141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</row>
    <row r="629" spans="1:44" ht="14.25" x14ac:dyDescent="0.2">
      <c r="A629" s="141"/>
      <c r="B629" s="141"/>
      <c r="C629" s="141"/>
      <c r="D629" s="141"/>
      <c r="E629" s="141"/>
      <c r="F629" s="28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141"/>
      <c r="AB629" s="141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</row>
    <row r="630" spans="1:44" ht="14.25" x14ac:dyDescent="0.2">
      <c r="A630" s="141"/>
      <c r="B630" s="141"/>
      <c r="C630" s="141"/>
      <c r="D630" s="141"/>
      <c r="E630" s="141"/>
      <c r="F630" s="28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141"/>
      <c r="AB630" s="141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</row>
    <row r="631" spans="1:44" ht="14.25" x14ac:dyDescent="0.2">
      <c r="A631" s="141"/>
      <c r="B631" s="141"/>
      <c r="C631" s="141"/>
      <c r="D631" s="141"/>
      <c r="E631" s="141"/>
      <c r="F631" s="28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141"/>
      <c r="AB631" s="141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</row>
    <row r="632" spans="1:44" ht="14.25" x14ac:dyDescent="0.2">
      <c r="A632" s="141"/>
      <c r="B632" s="141"/>
      <c r="C632" s="141"/>
      <c r="D632" s="141"/>
      <c r="E632" s="141"/>
      <c r="F632" s="28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141"/>
      <c r="AB632" s="141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</row>
    <row r="633" spans="1:44" ht="14.25" x14ac:dyDescent="0.2">
      <c r="A633" s="141"/>
      <c r="B633" s="141"/>
      <c r="C633" s="141"/>
      <c r="D633" s="141"/>
      <c r="E633" s="141"/>
      <c r="F633" s="28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141"/>
      <c r="AB633" s="141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</row>
    <row r="634" spans="1:44" ht="14.25" x14ac:dyDescent="0.2">
      <c r="A634" s="141"/>
      <c r="B634" s="141"/>
      <c r="C634" s="141"/>
      <c r="D634" s="141"/>
      <c r="E634" s="141"/>
      <c r="F634" s="28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141"/>
      <c r="AB634" s="141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</row>
    <row r="635" spans="1:44" ht="14.25" x14ac:dyDescent="0.2">
      <c r="A635" s="141"/>
      <c r="B635" s="141"/>
      <c r="C635" s="141"/>
      <c r="D635" s="141"/>
      <c r="E635" s="141"/>
      <c r="F635" s="28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141"/>
      <c r="AB635" s="141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</row>
    <row r="636" spans="1:44" ht="14.25" x14ac:dyDescent="0.2">
      <c r="A636" s="141"/>
      <c r="B636" s="141"/>
      <c r="C636" s="141"/>
      <c r="D636" s="141"/>
      <c r="E636" s="141"/>
      <c r="F636" s="28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</row>
    <row r="637" spans="1:44" ht="14.25" x14ac:dyDescent="0.2">
      <c r="A637" s="141"/>
      <c r="B637" s="141"/>
      <c r="C637" s="141"/>
      <c r="D637" s="141"/>
      <c r="E637" s="141"/>
      <c r="F637" s="28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141"/>
      <c r="AB637" s="141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</row>
    <row r="638" spans="1:44" ht="14.25" x14ac:dyDescent="0.2">
      <c r="A638" s="141"/>
      <c r="B638" s="141"/>
      <c r="C638" s="141"/>
      <c r="D638" s="141"/>
      <c r="E638" s="141"/>
      <c r="F638" s="28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141"/>
      <c r="AB638" s="141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</row>
    <row r="639" spans="1:44" ht="14.25" x14ac:dyDescent="0.2">
      <c r="A639" s="141"/>
      <c r="B639" s="141"/>
      <c r="C639" s="141"/>
      <c r="D639" s="141"/>
      <c r="E639" s="141"/>
      <c r="F639" s="28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141"/>
      <c r="AB639" s="141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</row>
    <row r="640" spans="1:44" ht="14.25" x14ac:dyDescent="0.2">
      <c r="A640" s="141"/>
      <c r="B640" s="141"/>
      <c r="C640" s="141"/>
      <c r="D640" s="141"/>
      <c r="E640" s="141"/>
      <c r="F640" s="28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141"/>
      <c r="AB640" s="141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</row>
    <row r="641" spans="1:44" ht="14.25" x14ac:dyDescent="0.2">
      <c r="A641" s="141"/>
      <c r="B641" s="141"/>
      <c r="C641" s="141"/>
      <c r="D641" s="141"/>
      <c r="E641" s="141"/>
      <c r="F641" s="28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141"/>
      <c r="AB641" s="141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</row>
    <row r="642" spans="1:44" ht="14.25" x14ac:dyDescent="0.2">
      <c r="A642" s="141"/>
      <c r="B642" s="141"/>
      <c r="C642" s="141"/>
      <c r="D642" s="141"/>
      <c r="E642" s="141"/>
      <c r="F642" s="28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</row>
    <row r="643" spans="1:44" ht="14.25" x14ac:dyDescent="0.2">
      <c r="A643" s="141"/>
      <c r="B643" s="141"/>
      <c r="C643" s="141"/>
      <c r="D643" s="141"/>
      <c r="E643" s="141"/>
      <c r="F643" s="28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141"/>
      <c r="AB643" s="141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</row>
    <row r="644" spans="1:44" ht="14.25" x14ac:dyDescent="0.2">
      <c r="A644" s="141"/>
      <c r="B644" s="141"/>
      <c r="C644" s="141"/>
      <c r="D644" s="141"/>
      <c r="E644" s="141"/>
      <c r="F644" s="28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141"/>
      <c r="AB644" s="141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</row>
    <row r="645" spans="1:44" ht="14.25" x14ac:dyDescent="0.2">
      <c r="A645" s="141"/>
      <c r="B645" s="141"/>
      <c r="C645" s="141"/>
      <c r="D645" s="141"/>
      <c r="E645" s="141"/>
      <c r="F645" s="28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141"/>
      <c r="AB645" s="141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</row>
    <row r="646" spans="1:44" ht="14.25" x14ac:dyDescent="0.2">
      <c r="A646" s="141"/>
      <c r="B646" s="141"/>
      <c r="C646" s="141"/>
      <c r="D646" s="141"/>
      <c r="E646" s="141"/>
      <c r="F646" s="28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141"/>
      <c r="AB646" s="141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</row>
    <row r="647" spans="1:44" ht="14.25" x14ac:dyDescent="0.2">
      <c r="A647" s="141"/>
      <c r="B647" s="141"/>
      <c r="C647" s="141"/>
      <c r="D647" s="141"/>
      <c r="E647" s="141"/>
      <c r="F647" s="28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141"/>
      <c r="AB647" s="141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</row>
    <row r="648" spans="1:44" ht="14.25" x14ac:dyDescent="0.2">
      <c r="A648" s="141"/>
      <c r="B648" s="141"/>
      <c r="C648" s="141"/>
      <c r="D648" s="141"/>
      <c r="E648" s="141"/>
      <c r="F648" s="28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141"/>
      <c r="AB648" s="141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</row>
    <row r="649" spans="1:44" ht="14.25" x14ac:dyDescent="0.2">
      <c r="A649" s="141"/>
      <c r="B649" s="141"/>
      <c r="C649" s="141"/>
      <c r="D649" s="141"/>
      <c r="E649" s="141"/>
      <c r="F649" s="28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141"/>
      <c r="AB649" s="141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</row>
    <row r="650" spans="1:44" ht="14.25" x14ac:dyDescent="0.2">
      <c r="A650" s="141"/>
      <c r="B650" s="141"/>
      <c r="C650" s="141"/>
      <c r="D650" s="141"/>
      <c r="E650" s="141"/>
      <c r="F650" s="28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141"/>
      <c r="AB650" s="141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</row>
    <row r="651" spans="1:44" ht="14.25" x14ac:dyDescent="0.2">
      <c r="A651" s="141"/>
      <c r="B651" s="141"/>
      <c r="C651" s="141"/>
      <c r="D651" s="141"/>
      <c r="E651" s="141"/>
      <c r="F651" s="28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</row>
    <row r="652" spans="1:44" ht="14.25" x14ac:dyDescent="0.2">
      <c r="A652" s="141"/>
      <c r="B652" s="141"/>
      <c r="C652" s="141"/>
      <c r="D652" s="141"/>
      <c r="E652" s="141"/>
      <c r="F652" s="28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141"/>
      <c r="AB652" s="141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</row>
    <row r="653" spans="1:44" ht="14.25" x14ac:dyDescent="0.2">
      <c r="A653" s="141"/>
      <c r="B653" s="141"/>
      <c r="C653" s="141"/>
      <c r="D653" s="141"/>
      <c r="E653" s="141"/>
      <c r="F653" s="28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141"/>
      <c r="AB653" s="141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</row>
    <row r="654" spans="1:44" ht="14.25" x14ac:dyDescent="0.2">
      <c r="A654" s="141"/>
      <c r="B654" s="141"/>
      <c r="C654" s="141"/>
      <c r="D654" s="141"/>
      <c r="E654" s="141"/>
      <c r="F654" s="28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141"/>
      <c r="AB654" s="141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</row>
    <row r="655" spans="1:44" ht="14.25" x14ac:dyDescent="0.2">
      <c r="A655" s="141"/>
      <c r="B655" s="141"/>
      <c r="C655" s="141"/>
      <c r="D655" s="141"/>
      <c r="E655" s="141"/>
      <c r="F655" s="28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141"/>
      <c r="AB655" s="141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</row>
    <row r="656" spans="1:44" ht="14.25" x14ac:dyDescent="0.2">
      <c r="A656" s="141"/>
      <c r="B656" s="141"/>
      <c r="C656" s="141"/>
      <c r="D656" s="141"/>
      <c r="E656" s="141"/>
      <c r="F656" s="28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141"/>
      <c r="AB656" s="141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</row>
    <row r="657" spans="1:44" ht="14.25" x14ac:dyDescent="0.2">
      <c r="A657" s="141"/>
      <c r="B657" s="141"/>
      <c r="C657" s="141"/>
      <c r="D657" s="141"/>
      <c r="E657" s="141"/>
      <c r="F657" s="28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141"/>
      <c r="AB657" s="141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</row>
    <row r="658" spans="1:44" ht="14.25" x14ac:dyDescent="0.2">
      <c r="A658" s="141"/>
      <c r="B658" s="141"/>
      <c r="C658" s="141"/>
      <c r="D658" s="141"/>
      <c r="E658" s="141"/>
      <c r="F658" s="28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141"/>
      <c r="AB658" s="141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</row>
    <row r="659" spans="1:44" ht="14.25" x14ac:dyDescent="0.2">
      <c r="A659" s="141"/>
      <c r="B659" s="141"/>
      <c r="C659" s="141"/>
      <c r="D659" s="141"/>
      <c r="E659" s="141"/>
      <c r="F659" s="28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141"/>
      <c r="AB659" s="141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</row>
    <row r="660" spans="1:44" ht="14.25" x14ac:dyDescent="0.2">
      <c r="A660" s="141"/>
      <c r="B660" s="141"/>
      <c r="C660" s="141"/>
      <c r="D660" s="141"/>
      <c r="E660" s="141"/>
      <c r="F660" s="28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141"/>
      <c r="AB660" s="141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</row>
    <row r="661" spans="1:44" ht="14.25" x14ac:dyDescent="0.2">
      <c r="A661" s="141"/>
      <c r="B661" s="141"/>
      <c r="C661" s="141"/>
      <c r="D661" s="141"/>
      <c r="E661" s="141"/>
      <c r="F661" s="28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141"/>
      <c r="AB661" s="141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</row>
    <row r="662" spans="1:44" ht="14.25" x14ac:dyDescent="0.2">
      <c r="A662" s="141"/>
      <c r="B662" s="141"/>
      <c r="C662" s="141"/>
      <c r="D662" s="141"/>
      <c r="E662" s="141"/>
      <c r="F662" s="28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141"/>
      <c r="AB662" s="141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</row>
    <row r="663" spans="1:44" ht="14.25" x14ac:dyDescent="0.2">
      <c r="A663" s="141"/>
      <c r="B663" s="141"/>
      <c r="C663" s="141"/>
      <c r="D663" s="141"/>
      <c r="E663" s="141"/>
      <c r="F663" s="28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141"/>
      <c r="AB663" s="141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</row>
    <row r="664" spans="1:44" ht="14.25" x14ac:dyDescent="0.2">
      <c r="A664" s="141"/>
      <c r="B664" s="141"/>
      <c r="C664" s="141"/>
      <c r="D664" s="141"/>
      <c r="E664" s="141"/>
      <c r="F664" s="28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141"/>
      <c r="AB664" s="141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</row>
    <row r="665" spans="1:44" ht="14.25" x14ac:dyDescent="0.2">
      <c r="A665" s="141"/>
      <c r="B665" s="141"/>
      <c r="C665" s="141"/>
      <c r="D665" s="141"/>
      <c r="E665" s="141"/>
      <c r="F665" s="28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141"/>
      <c r="AB665" s="141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</row>
    <row r="666" spans="1:44" ht="14.25" x14ac:dyDescent="0.2">
      <c r="A666" s="141"/>
      <c r="B666" s="141"/>
      <c r="C666" s="141"/>
      <c r="D666" s="141"/>
      <c r="E666" s="141"/>
      <c r="F666" s="28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141"/>
      <c r="AB666" s="141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</row>
    <row r="667" spans="1:44" ht="14.25" x14ac:dyDescent="0.2">
      <c r="A667" s="141"/>
      <c r="B667" s="141"/>
      <c r="C667" s="141"/>
      <c r="D667" s="141"/>
      <c r="E667" s="141"/>
      <c r="F667" s="28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141"/>
      <c r="AB667" s="141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</row>
    <row r="668" spans="1:44" ht="14.25" x14ac:dyDescent="0.2">
      <c r="A668" s="141"/>
      <c r="B668" s="141"/>
      <c r="C668" s="141"/>
      <c r="D668" s="141"/>
      <c r="E668" s="141"/>
      <c r="F668" s="28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141"/>
      <c r="AB668" s="141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</row>
    <row r="669" spans="1:44" ht="14.25" x14ac:dyDescent="0.2">
      <c r="A669" s="141"/>
      <c r="B669" s="141"/>
      <c r="C669" s="141"/>
      <c r="D669" s="141"/>
      <c r="E669" s="141"/>
      <c r="F669" s="28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141"/>
      <c r="AB669" s="141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</row>
    <row r="670" spans="1:44" ht="14.25" x14ac:dyDescent="0.2">
      <c r="A670" s="141"/>
      <c r="B670" s="141"/>
      <c r="C670" s="141"/>
      <c r="D670" s="141"/>
      <c r="E670" s="141"/>
      <c r="F670" s="28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141"/>
      <c r="AB670" s="141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</row>
    <row r="671" spans="1:44" ht="14.25" x14ac:dyDescent="0.2">
      <c r="A671" s="141"/>
      <c r="B671" s="141"/>
      <c r="C671" s="141"/>
      <c r="D671" s="141"/>
      <c r="E671" s="141"/>
      <c r="F671" s="28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141"/>
      <c r="AB671" s="141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</row>
    <row r="672" spans="1:44" ht="14.25" x14ac:dyDescent="0.2">
      <c r="A672" s="141"/>
      <c r="B672" s="141"/>
      <c r="C672" s="141"/>
      <c r="D672" s="141"/>
      <c r="E672" s="141"/>
      <c r="F672" s="28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141"/>
      <c r="AB672" s="141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</row>
    <row r="673" spans="1:44" ht="14.25" x14ac:dyDescent="0.2">
      <c r="A673" s="141"/>
      <c r="B673" s="141"/>
      <c r="C673" s="141"/>
      <c r="D673" s="141"/>
      <c r="E673" s="141"/>
      <c r="F673" s="28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141"/>
      <c r="AB673" s="141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</row>
    <row r="674" spans="1:44" ht="14.25" x14ac:dyDescent="0.2">
      <c r="A674" s="141"/>
      <c r="B674" s="141"/>
      <c r="C674" s="141"/>
      <c r="D674" s="141"/>
      <c r="E674" s="141"/>
      <c r="F674" s="28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141"/>
      <c r="AB674" s="141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</row>
    <row r="675" spans="1:44" ht="14.25" x14ac:dyDescent="0.2">
      <c r="A675" s="141"/>
      <c r="B675" s="141"/>
      <c r="C675" s="141"/>
      <c r="D675" s="141"/>
      <c r="E675" s="141"/>
      <c r="F675" s="28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141"/>
      <c r="AB675" s="141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</row>
    <row r="676" spans="1:44" ht="14.25" x14ac:dyDescent="0.2">
      <c r="A676" s="141"/>
      <c r="B676" s="141"/>
      <c r="C676" s="141"/>
      <c r="D676" s="141"/>
      <c r="E676" s="141"/>
      <c r="F676" s="28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141"/>
      <c r="AB676" s="141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</row>
    <row r="677" spans="1:44" ht="14.25" x14ac:dyDescent="0.2">
      <c r="A677" s="141"/>
      <c r="B677" s="141"/>
      <c r="C677" s="141"/>
      <c r="D677" s="141"/>
      <c r="E677" s="141"/>
      <c r="F677" s="28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141"/>
      <c r="AB677" s="141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</row>
    <row r="678" spans="1:44" ht="14.25" x14ac:dyDescent="0.2">
      <c r="A678" s="141"/>
      <c r="B678" s="141"/>
      <c r="C678" s="141"/>
      <c r="D678" s="141"/>
      <c r="E678" s="141"/>
      <c r="F678" s="28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141"/>
      <c r="AB678" s="141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</row>
    <row r="679" spans="1:44" ht="14.25" x14ac:dyDescent="0.2">
      <c r="A679" s="141"/>
      <c r="B679" s="141"/>
      <c r="C679" s="141"/>
      <c r="D679" s="141"/>
      <c r="E679" s="141"/>
      <c r="F679" s="28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141"/>
      <c r="AB679" s="141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</row>
    <row r="680" spans="1:44" ht="14.25" x14ac:dyDescent="0.2">
      <c r="A680" s="141"/>
      <c r="B680" s="141"/>
      <c r="C680" s="141"/>
      <c r="D680" s="141"/>
      <c r="E680" s="141"/>
      <c r="F680" s="28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141"/>
      <c r="AB680" s="141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</row>
    <row r="681" spans="1:44" ht="14.25" x14ac:dyDescent="0.2">
      <c r="A681" s="141"/>
      <c r="B681" s="141"/>
      <c r="C681" s="141"/>
      <c r="D681" s="141"/>
      <c r="E681" s="141"/>
      <c r="F681" s="28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141"/>
      <c r="AB681" s="141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</row>
    <row r="682" spans="1:44" ht="14.25" x14ac:dyDescent="0.2">
      <c r="A682" s="141"/>
      <c r="B682" s="141"/>
      <c r="C682" s="141"/>
      <c r="D682" s="141"/>
      <c r="E682" s="141"/>
      <c r="F682" s="28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141"/>
      <c r="AB682" s="141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</row>
    <row r="683" spans="1:44" ht="14.25" x14ac:dyDescent="0.2">
      <c r="A683" s="141"/>
      <c r="B683" s="141"/>
      <c r="C683" s="141"/>
      <c r="D683" s="141"/>
      <c r="E683" s="141"/>
      <c r="F683" s="28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141"/>
      <c r="AB683" s="141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</row>
    <row r="684" spans="1:44" ht="14.25" x14ac:dyDescent="0.2">
      <c r="A684" s="141"/>
      <c r="B684" s="141"/>
      <c r="C684" s="141"/>
      <c r="D684" s="141"/>
      <c r="E684" s="141"/>
      <c r="F684" s="28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141"/>
      <c r="AB684" s="141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</row>
    <row r="685" spans="1:44" ht="14.25" x14ac:dyDescent="0.2">
      <c r="A685" s="141"/>
      <c r="B685" s="141"/>
      <c r="C685" s="141"/>
      <c r="D685" s="141"/>
      <c r="E685" s="141"/>
      <c r="F685" s="28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141"/>
      <c r="AB685" s="141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</row>
    <row r="686" spans="1:44" ht="14.25" x14ac:dyDescent="0.2">
      <c r="A686" s="141"/>
      <c r="B686" s="141"/>
      <c r="C686" s="141"/>
      <c r="D686" s="141"/>
      <c r="E686" s="141"/>
      <c r="F686" s="28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141"/>
      <c r="AB686" s="141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</row>
    <row r="687" spans="1:44" ht="14.25" x14ac:dyDescent="0.2">
      <c r="A687" s="141"/>
      <c r="B687" s="141"/>
      <c r="C687" s="141"/>
      <c r="D687" s="141"/>
      <c r="E687" s="141"/>
      <c r="F687" s="28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141"/>
      <c r="AB687" s="141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</row>
    <row r="688" spans="1:44" ht="14.25" x14ac:dyDescent="0.2">
      <c r="A688" s="141"/>
      <c r="B688" s="141"/>
      <c r="C688" s="141"/>
      <c r="D688" s="141"/>
      <c r="E688" s="141"/>
      <c r="F688" s="28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141"/>
      <c r="AB688" s="141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</row>
    <row r="689" spans="1:44" ht="14.25" x14ac:dyDescent="0.2">
      <c r="A689" s="141"/>
      <c r="B689" s="141"/>
      <c r="C689" s="141"/>
      <c r="D689" s="141"/>
      <c r="E689" s="141"/>
      <c r="F689" s="28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141"/>
      <c r="AB689" s="141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</row>
    <row r="690" spans="1:44" ht="14.25" x14ac:dyDescent="0.2">
      <c r="A690" s="141"/>
      <c r="B690" s="141"/>
      <c r="C690" s="141"/>
      <c r="D690" s="141"/>
      <c r="E690" s="141"/>
      <c r="F690" s="28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141"/>
      <c r="AB690" s="141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</row>
    <row r="691" spans="1:44" ht="14.25" x14ac:dyDescent="0.2">
      <c r="A691" s="141"/>
      <c r="B691" s="141"/>
      <c r="C691" s="141"/>
      <c r="D691" s="141"/>
      <c r="E691" s="141"/>
      <c r="F691" s="28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141"/>
      <c r="AB691" s="141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</row>
    <row r="692" spans="1:44" ht="14.25" x14ac:dyDescent="0.2">
      <c r="A692" s="141"/>
      <c r="B692" s="141"/>
      <c r="C692" s="141"/>
      <c r="D692" s="141"/>
      <c r="E692" s="141"/>
      <c r="F692" s="28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141"/>
      <c r="AB692" s="141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</row>
    <row r="693" spans="1:44" ht="14.25" x14ac:dyDescent="0.2">
      <c r="A693" s="141"/>
      <c r="B693" s="141"/>
      <c r="C693" s="141"/>
      <c r="D693" s="141"/>
      <c r="E693" s="141"/>
      <c r="F693" s="28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141"/>
      <c r="AB693" s="141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</row>
    <row r="694" spans="1:44" ht="14.25" x14ac:dyDescent="0.2">
      <c r="A694" s="141"/>
      <c r="B694" s="141"/>
      <c r="C694" s="141"/>
      <c r="D694" s="141"/>
      <c r="E694" s="141"/>
      <c r="F694" s="28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141"/>
      <c r="AB694" s="141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</row>
    <row r="695" spans="1:44" ht="14.25" x14ac:dyDescent="0.2">
      <c r="A695" s="141"/>
      <c r="B695" s="141"/>
      <c r="C695" s="141"/>
      <c r="D695" s="141"/>
      <c r="E695" s="141"/>
      <c r="F695" s="28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141"/>
      <c r="AB695" s="141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</row>
    <row r="696" spans="1:44" ht="14.25" x14ac:dyDescent="0.2">
      <c r="A696" s="141"/>
      <c r="B696" s="141"/>
      <c r="C696" s="141"/>
      <c r="D696" s="141"/>
      <c r="E696" s="141"/>
      <c r="F696" s="28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141"/>
      <c r="AB696" s="141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</row>
    <row r="697" spans="1:44" ht="14.25" x14ac:dyDescent="0.2">
      <c r="A697" s="141"/>
      <c r="B697" s="141"/>
      <c r="C697" s="141"/>
      <c r="D697" s="141"/>
      <c r="E697" s="141"/>
      <c r="F697" s="28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141"/>
      <c r="AB697" s="141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</row>
    <row r="698" spans="1:44" ht="14.25" x14ac:dyDescent="0.2">
      <c r="A698" s="141"/>
      <c r="B698" s="141"/>
      <c r="C698" s="141"/>
      <c r="D698" s="141"/>
      <c r="E698" s="141"/>
      <c r="F698" s="28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141"/>
      <c r="AB698" s="141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</row>
    <row r="699" spans="1:44" ht="14.25" x14ac:dyDescent="0.2">
      <c r="A699" s="141"/>
      <c r="B699" s="141"/>
      <c r="C699" s="141"/>
      <c r="D699" s="141"/>
      <c r="E699" s="141"/>
      <c r="F699" s="28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141"/>
      <c r="AB699" s="141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</row>
    <row r="700" spans="1:44" ht="14.25" x14ac:dyDescent="0.2">
      <c r="A700" s="141"/>
      <c r="B700" s="141"/>
      <c r="C700" s="141"/>
      <c r="D700" s="141"/>
      <c r="E700" s="141"/>
      <c r="F700" s="28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141"/>
      <c r="AB700" s="141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</row>
    <row r="701" spans="1:44" ht="14.25" x14ac:dyDescent="0.2">
      <c r="A701" s="141"/>
      <c r="B701" s="141"/>
      <c r="C701" s="141"/>
      <c r="D701" s="141"/>
      <c r="E701" s="141"/>
      <c r="F701" s="28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141"/>
      <c r="AB701" s="141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</row>
    <row r="702" spans="1:44" ht="14.25" x14ac:dyDescent="0.2">
      <c r="A702" s="141"/>
      <c r="B702" s="141"/>
      <c r="C702" s="141"/>
      <c r="D702" s="141"/>
      <c r="E702" s="141"/>
      <c r="F702" s="28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141"/>
      <c r="AB702" s="141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</row>
    <row r="703" spans="1:44" ht="14.25" x14ac:dyDescent="0.2">
      <c r="A703" s="141"/>
      <c r="B703" s="141"/>
      <c r="C703" s="141"/>
      <c r="D703" s="141"/>
      <c r="E703" s="141"/>
      <c r="F703" s="28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141"/>
      <c r="AB703" s="141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</row>
    <row r="704" spans="1:44" ht="14.25" x14ac:dyDescent="0.2">
      <c r="A704" s="141"/>
      <c r="B704" s="141"/>
      <c r="C704" s="141"/>
      <c r="D704" s="141"/>
      <c r="E704" s="141"/>
      <c r="F704" s="28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141"/>
      <c r="AB704" s="141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</row>
    <row r="705" spans="1:44" ht="14.25" x14ac:dyDescent="0.2">
      <c r="A705" s="141"/>
      <c r="B705" s="141"/>
      <c r="C705" s="141"/>
      <c r="D705" s="141"/>
      <c r="E705" s="141"/>
      <c r="F705" s="28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141"/>
      <c r="AB705" s="141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</row>
    <row r="706" spans="1:44" ht="14.25" x14ac:dyDescent="0.2">
      <c r="A706" s="141"/>
      <c r="B706" s="141"/>
      <c r="C706" s="141"/>
      <c r="D706" s="141"/>
      <c r="E706" s="141"/>
      <c r="F706" s="28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141"/>
      <c r="AB706" s="141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</row>
    <row r="707" spans="1:44" ht="14.25" x14ac:dyDescent="0.2">
      <c r="A707" s="141"/>
      <c r="B707" s="141"/>
      <c r="C707" s="141"/>
      <c r="D707" s="141"/>
      <c r="E707" s="141"/>
      <c r="F707" s="28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  <c r="AA707" s="141"/>
      <c r="AB707" s="141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</row>
    <row r="708" spans="1:44" ht="14.25" x14ac:dyDescent="0.2">
      <c r="A708" s="141"/>
      <c r="B708" s="141"/>
      <c r="C708" s="141"/>
      <c r="D708" s="141"/>
      <c r="E708" s="141"/>
      <c r="F708" s="28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  <c r="AA708" s="141"/>
      <c r="AB708" s="141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</row>
    <row r="709" spans="1:44" ht="14.25" x14ac:dyDescent="0.2">
      <c r="A709" s="141"/>
      <c r="B709" s="141"/>
      <c r="C709" s="141"/>
      <c r="D709" s="141"/>
      <c r="E709" s="141"/>
      <c r="F709" s="28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  <c r="AA709" s="141"/>
      <c r="AB709" s="141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</row>
    <row r="710" spans="1:44" ht="14.25" x14ac:dyDescent="0.2">
      <c r="A710" s="141"/>
      <c r="B710" s="141"/>
      <c r="C710" s="141"/>
      <c r="D710" s="141"/>
      <c r="E710" s="141"/>
      <c r="F710" s="28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141"/>
      <c r="AB710" s="141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</row>
    <row r="711" spans="1:44" ht="14.25" x14ac:dyDescent="0.2">
      <c r="A711" s="141"/>
      <c r="B711" s="141"/>
      <c r="C711" s="141"/>
      <c r="D711" s="141"/>
      <c r="E711" s="141"/>
      <c r="F711" s="28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  <c r="AA711" s="141"/>
      <c r="AB711" s="141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</row>
    <row r="712" spans="1:44" ht="14.25" x14ac:dyDescent="0.2">
      <c r="A712" s="141"/>
      <c r="B712" s="141"/>
      <c r="C712" s="141"/>
      <c r="D712" s="141"/>
      <c r="E712" s="141"/>
      <c r="F712" s="28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  <c r="AA712" s="141"/>
      <c r="AB712" s="141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</row>
    <row r="713" spans="1:44" ht="14.25" x14ac:dyDescent="0.2">
      <c r="A713" s="141"/>
      <c r="B713" s="141"/>
      <c r="C713" s="141"/>
      <c r="D713" s="141"/>
      <c r="E713" s="141"/>
      <c r="F713" s="28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  <c r="AA713" s="141"/>
      <c r="AB713" s="141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</row>
    <row r="714" spans="1:44" ht="14.25" x14ac:dyDescent="0.2">
      <c r="A714" s="141"/>
      <c r="B714" s="141"/>
      <c r="C714" s="141"/>
      <c r="D714" s="141"/>
      <c r="E714" s="141"/>
      <c r="F714" s="28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  <c r="AA714" s="141"/>
      <c r="AB714" s="141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</row>
    <row r="715" spans="1:44" ht="14.25" x14ac:dyDescent="0.2">
      <c r="A715" s="141"/>
      <c r="B715" s="141"/>
      <c r="C715" s="141"/>
      <c r="D715" s="141"/>
      <c r="E715" s="141"/>
      <c r="F715" s="28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141"/>
      <c r="AB715" s="141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</row>
    <row r="716" spans="1:44" ht="14.25" x14ac:dyDescent="0.2">
      <c r="A716" s="141"/>
      <c r="B716" s="141"/>
      <c r="C716" s="141"/>
      <c r="D716" s="141"/>
      <c r="E716" s="141"/>
      <c r="F716" s="28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  <c r="AA716" s="141"/>
      <c r="AB716" s="141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</row>
    <row r="717" spans="1:44" ht="14.25" x14ac:dyDescent="0.2">
      <c r="A717" s="141"/>
      <c r="B717" s="141"/>
      <c r="C717" s="141"/>
      <c r="D717" s="141"/>
      <c r="E717" s="141"/>
      <c r="F717" s="28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  <c r="AA717" s="141"/>
      <c r="AB717" s="141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</row>
    <row r="718" spans="1:44" ht="14.25" x14ac:dyDescent="0.2">
      <c r="A718" s="141"/>
      <c r="B718" s="141"/>
      <c r="C718" s="141"/>
      <c r="D718" s="141"/>
      <c r="E718" s="141"/>
      <c r="F718" s="28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  <c r="AA718" s="141"/>
      <c r="AB718" s="141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</row>
    <row r="719" spans="1:44" ht="14.25" x14ac:dyDescent="0.2">
      <c r="A719" s="141"/>
      <c r="B719" s="141"/>
      <c r="C719" s="141"/>
      <c r="D719" s="141"/>
      <c r="E719" s="141"/>
      <c r="F719" s="28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  <c r="AA719" s="141"/>
      <c r="AB719" s="141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</row>
    <row r="720" spans="1:44" ht="14.25" x14ac:dyDescent="0.2">
      <c r="A720" s="141"/>
      <c r="B720" s="141"/>
      <c r="C720" s="141"/>
      <c r="D720" s="141"/>
      <c r="E720" s="141"/>
      <c r="F720" s="28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  <c r="AA720" s="141"/>
      <c r="AB720" s="141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</row>
    <row r="721" spans="1:44" ht="14.25" x14ac:dyDescent="0.2">
      <c r="A721" s="141"/>
      <c r="B721" s="141"/>
      <c r="C721" s="141"/>
      <c r="D721" s="141"/>
      <c r="E721" s="141"/>
      <c r="F721" s="28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  <c r="AA721" s="141"/>
      <c r="AB721" s="141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</row>
    <row r="722" spans="1:44" ht="14.25" x14ac:dyDescent="0.2">
      <c r="A722" s="141"/>
      <c r="B722" s="141"/>
      <c r="C722" s="141"/>
      <c r="D722" s="141"/>
      <c r="E722" s="141"/>
      <c r="F722" s="28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  <c r="AA722" s="141"/>
      <c r="AB722" s="141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</row>
    <row r="723" spans="1:44" ht="14.25" x14ac:dyDescent="0.2">
      <c r="A723" s="141"/>
      <c r="B723" s="141"/>
      <c r="C723" s="141"/>
      <c r="D723" s="141"/>
      <c r="E723" s="141"/>
      <c r="F723" s="28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  <c r="AA723" s="141"/>
      <c r="AB723" s="141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</row>
    <row r="724" spans="1:44" ht="14.25" x14ac:dyDescent="0.2">
      <c r="A724" s="141"/>
      <c r="B724" s="141"/>
      <c r="C724" s="141"/>
      <c r="D724" s="141"/>
      <c r="E724" s="141"/>
      <c r="F724" s="28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  <c r="AA724" s="141"/>
      <c r="AB724" s="141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</row>
    <row r="725" spans="1:44" ht="14.25" x14ac:dyDescent="0.2">
      <c r="A725" s="141"/>
      <c r="B725" s="141"/>
      <c r="C725" s="141"/>
      <c r="D725" s="141"/>
      <c r="E725" s="141"/>
      <c r="F725" s="28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  <c r="AA725" s="141"/>
      <c r="AB725" s="141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</row>
    <row r="726" spans="1:44" ht="14.25" x14ac:dyDescent="0.2">
      <c r="A726" s="141"/>
      <c r="B726" s="141"/>
      <c r="C726" s="141"/>
      <c r="D726" s="141"/>
      <c r="E726" s="141"/>
      <c r="F726" s="28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  <c r="AA726" s="141"/>
      <c r="AB726" s="141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</row>
    <row r="727" spans="1:44" ht="14.25" x14ac:dyDescent="0.2">
      <c r="A727" s="141"/>
      <c r="B727" s="141"/>
      <c r="C727" s="141"/>
      <c r="D727" s="141"/>
      <c r="E727" s="141"/>
      <c r="F727" s="28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  <c r="AA727" s="141"/>
      <c r="AB727" s="141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</row>
    <row r="728" spans="1:44" ht="14.25" x14ac:dyDescent="0.2">
      <c r="A728" s="141"/>
      <c r="B728" s="141"/>
      <c r="C728" s="141"/>
      <c r="D728" s="141"/>
      <c r="E728" s="141"/>
      <c r="F728" s="28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  <c r="AA728" s="141"/>
      <c r="AB728" s="141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</row>
    <row r="729" spans="1:44" ht="14.25" x14ac:dyDescent="0.2">
      <c r="A729" s="141"/>
      <c r="B729" s="141"/>
      <c r="C729" s="141"/>
      <c r="D729" s="141"/>
      <c r="E729" s="141"/>
      <c r="F729" s="28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  <c r="AA729" s="141"/>
      <c r="AB729" s="141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</row>
    <row r="730" spans="1:44" ht="14.25" x14ac:dyDescent="0.2">
      <c r="A730" s="141"/>
      <c r="B730" s="141"/>
      <c r="C730" s="141"/>
      <c r="D730" s="141"/>
      <c r="E730" s="141"/>
      <c r="F730" s="28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  <c r="AA730" s="141"/>
      <c r="AB730" s="141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</row>
    <row r="731" spans="1:44" ht="14.25" x14ac:dyDescent="0.2">
      <c r="A731" s="141"/>
      <c r="B731" s="141"/>
      <c r="C731" s="141"/>
      <c r="D731" s="141"/>
      <c r="E731" s="141"/>
      <c r="F731" s="28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141"/>
      <c r="AB731" s="141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</row>
    <row r="732" spans="1:44" ht="14.25" x14ac:dyDescent="0.2">
      <c r="A732" s="141"/>
      <c r="B732" s="141"/>
      <c r="C732" s="141"/>
      <c r="D732" s="141"/>
      <c r="E732" s="141"/>
      <c r="F732" s="28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  <c r="AA732" s="141"/>
      <c r="AB732" s="141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</row>
    <row r="733" spans="1:44" ht="14.25" x14ac:dyDescent="0.2">
      <c r="A733" s="141"/>
      <c r="B733" s="141"/>
      <c r="C733" s="141"/>
      <c r="D733" s="141"/>
      <c r="E733" s="141"/>
      <c r="F733" s="28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141"/>
      <c r="AB733" s="141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</row>
    <row r="734" spans="1:44" ht="14.25" x14ac:dyDescent="0.2">
      <c r="A734" s="141"/>
      <c r="B734" s="141"/>
      <c r="C734" s="141"/>
      <c r="D734" s="141"/>
      <c r="E734" s="141"/>
      <c r="F734" s="28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  <c r="AA734" s="141"/>
      <c r="AB734" s="141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</row>
    <row r="735" spans="1:44" ht="14.25" x14ac:dyDescent="0.2">
      <c r="A735" s="141"/>
      <c r="B735" s="141"/>
      <c r="C735" s="141"/>
      <c r="D735" s="141"/>
      <c r="E735" s="141"/>
      <c r="F735" s="28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  <c r="AA735" s="141"/>
      <c r="AB735" s="141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</row>
    <row r="736" spans="1:44" ht="14.25" x14ac:dyDescent="0.2">
      <c r="A736" s="141"/>
      <c r="B736" s="141"/>
      <c r="C736" s="141"/>
      <c r="D736" s="141"/>
      <c r="E736" s="141"/>
      <c r="F736" s="28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  <c r="AA736" s="141"/>
      <c r="AB736" s="141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</row>
    <row r="737" spans="1:44" ht="14.25" x14ac:dyDescent="0.2">
      <c r="A737" s="141"/>
      <c r="B737" s="141"/>
      <c r="C737" s="141"/>
      <c r="D737" s="141"/>
      <c r="E737" s="141"/>
      <c r="F737" s="28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  <c r="AA737" s="141"/>
      <c r="AB737" s="141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</row>
    <row r="738" spans="1:44" ht="14.25" x14ac:dyDescent="0.2">
      <c r="A738" s="141"/>
      <c r="B738" s="141"/>
      <c r="C738" s="141"/>
      <c r="D738" s="141"/>
      <c r="E738" s="141"/>
      <c r="F738" s="28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  <c r="AA738" s="141"/>
      <c r="AB738" s="141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</row>
    <row r="739" spans="1:44" ht="14.25" x14ac:dyDescent="0.2">
      <c r="A739" s="141"/>
      <c r="B739" s="141"/>
      <c r="C739" s="141"/>
      <c r="D739" s="141"/>
      <c r="E739" s="141"/>
      <c r="F739" s="28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  <c r="AA739" s="141"/>
      <c r="AB739" s="141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</row>
    <row r="740" spans="1:44" ht="14.25" x14ac:dyDescent="0.2">
      <c r="A740" s="141"/>
      <c r="B740" s="141"/>
      <c r="C740" s="141"/>
      <c r="D740" s="141"/>
      <c r="E740" s="141"/>
      <c r="F740" s="28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  <c r="AA740" s="141"/>
      <c r="AB740" s="141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</row>
    <row r="741" spans="1:44" ht="14.25" x14ac:dyDescent="0.2">
      <c r="A741" s="141"/>
      <c r="B741" s="141"/>
      <c r="C741" s="141"/>
      <c r="D741" s="141"/>
      <c r="E741" s="141"/>
      <c r="F741" s="28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  <c r="AA741" s="141"/>
      <c r="AB741" s="141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</row>
    <row r="742" spans="1:44" ht="14.25" x14ac:dyDescent="0.2">
      <c r="A742" s="141"/>
      <c r="B742" s="141"/>
      <c r="C742" s="141"/>
      <c r="D742" s="141"/>
      <c r="E742" s="141"/>
      <c r="F742" s="28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  <c r="AA742" s="141"/>
      <c r="AB742" s="141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</row>
    <row r="743" spans="1:44" ht="14.25" x14ac:dyDescent="0.2">
      <c r="A743" s="141"/>
      <c r="B743" s="141"/>
      <c r="C743" s="141"/>
      <c r="D743" s="141"/>
      <c r="E743" s="141"/>
      <c r="F743" s="28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  <c r="AA743" s="141"/>
      <c r="AB743" s="141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</row>
  </sheetData>
  <mergeCells count="190">
    <mergeCell ref="A103:C103"/>
    <mergeCell ref="H106:AR106"/>
    <mergeCell ref="H108:AR108"/>
    <mergeCell ref="H111:AR111"/>
    <mergeCell ref="H113:AR113"/>
    <mergeCell ref="H114:AR114"/>
    <mergeCell ref="H116:AR116"/>
    <mergeCell ref="H120:AR120"/>
    <mergeCell ref="H110:AR110"/>
    <mergeCell ref="I105:L105"/>
    <mergeCell ref="D103:G103"/>
    <mergeCell ref="H57:AR57"/>
    <mergeCell ref="H58:AR58"/>
    <mergeCell ref="A12:C12"/>
    <mergeCell ref="D12:G12"/>
    <mergeCell ref="H12:AR12"/>
    <mergeCell ref="A13:C13"/>
    <mergeCell ref="D13:G13"/>
    <mergeCell ref="H13:AR13"/>
    <mergeCell ref="A26:C26"/>
    <mergeCell ref="D26:G26"/>
    <mergeCell ref="H26:AR26"/>
    <mergeCell ref="A18:C18"/>
    <mergeCell ref="D18:G18"/>
    <mergeCell ref="H18:AR18"/>
    <mergeCell ref="A20:C20"/>
    <mergeCell ref="D20:G20"/>
    <mergeCell ref="H20:AR20"/>
    <mergeCell ref="A30:C30"/>
    <mergeCell ref="D30:G30"/>
    <mergeCell ref="H30:AR30"/>
    <mergeCell ref="A28:C28"/>
    <mergeCell ref="D28:G28"/>
    <mergeCell ref="A25:C25"/>
    <mergeCell ref="D25:G25"/>
    <mergeCell ref="H25:AR25"/>
    <mergeCell ref="A19:C19"/>
    <mergeCell ref="D19:G19"/>
    <mergeCell ref="H21:AR21"/>
    <mergeCell ref="A14:C14"/>
    <mergeCell ref="D14:G14"/>
    <mergeCell ref="H14:AR14"/>
    <mergeCell ref="A16:C16"/>
    <mergeCell ref="D16:G16"/>
    <mergeCell ref="H16:AR16"/>
    <mergeCell ref="A17:C17"/>
    <mergeCell ref="D17:G17"/>
    <mergeCell ref="H17:AR17"/>
    <mergeCell ref="A15:C15"/>
    <mergeCell ref="D15:G15"/>
    <mergeCell ref="H15:AR15"/>
    <mergeCell ref="A24:C24"/>
    <mergeCell ref="D24:G24"/>
    <mergeCell ref="H24:AR24"/>
    <mergeCell ref="A23:C23"/>
    <mergeCell ref="D23:G23"/>
    <mergeCell ref="H23:AR23"/>
    <mergeCell ref="A1:AR1"/>
    <mergeCell ref="A6:F6"/>
    <mergeCell ref="G6:O6"/>
    <mergeCell ref="P6:U6"/>
    <mergeCell ref="V6:AD6"/>
    <mergeCell ref="AE6:AJ6"/>
    <mergeCell ref="AK6:AR6"/>
    <mergeCell ref="A3:F4"/>
    <mergeCell ref="G3:O4"/>
    <mergeCell ref="P3:U4"/>
    <mergeCell ref="V3:AD4"/>
    <mergeCell ref="AE3:AJ4"/>
    <mergeCell ref="AK3:AR4"/>
    <mergeCell ref="A8:C8"/>
    <mergeCell ref="D8:G8"/>
    <mergeCell ref="A9:C9"/>
    <mergeCell ref="D9:G9"/>
    <mergeCell ref="H9:AR9"/>
    <mergeCell ref="H8:AR8"/>
    <mergeCell ref="A10:C10"/>
    <mergeCell ref="D10:G10"/>
    <mergeCell ref="H10:AR10"/>
    <mergeCell ref="A11:C11"/>
    <mergeCell ref="D11:G11"/>
    <mergeCell ref="H11:AR11"/>
    <mergeCell ref="A21:C21"/>
    <mergeCell ref="D21:G21"/>
    <mergeCell ref="H19:AR19"/>
    <mergeCell ref="A22:C22"/>
    <mergeCell ref="D22:G22"/>
    <mergeCell ref="H22:AR22"/>
    <mergeCell ref="A31:C31"/>
    <mergeCell ref="D31:G31"/>
    <mergeCell ref="H31:AR31"/>
    <mergeCell ref="A27:C27"/>
    <mergeCell ref="D27:G27"/>
    <mergeCell ref="H27:AR27"/>
    <mergeCell ref="A29:C29"/>
    <mergeCell ref="D29:G29"/>
    <mergeCell ref="H29:AR29"/>
    <mergeCell ref="H28:AR28"/>
    <mergeCell ref="A32:C32"/>
    <mergeCell ref="D32:G32"/>
    <mergeCell ref="H32:AR32"/>
    <mergeCell ref="A33:C33"/>
    <mergeCell ref="D33:G33"/>
    <mergeCell ref="H33:AR33"/>
    <mergeCell ref="A34:C34"/>
    <mergeCell ref="D34:G34"/>
    <mergeCell ref="H34:AR34"/>
    <mergeCell ref="A35:C35"/>
    <mergeCell ref="D35:G35"/>
    <mergeCell ref="H35:AR35"/>
    <mergeCell ref="A36:C36"/>
    <mergeCell ref="D36:G36"/>
    <mergeCell ref="H36:AR36"/>
    <mergeCell ref="A37:C37"/>
    <mergeCell ref="D37:G37"/>
    <mergeCell ref="H37:AR37"/>
    <mergeCell ref="H38:AR38"/>
    <mergeCell ref="A38:C38"/>
    <mergeCell ref="D38:G38"/>
    <mergeCell ref="A39:C39"/>
    <mergeCell ref="D39:G39"/>
    <mergeCell ref="H39:AR39"/>
    <mergeCell ref="A40:C40"/>
    <mergeCell ref="D40:G40"/>
    <mergeCell ref="H40:AR40"/>
    <mergeCell ref="A41:C41"/>
    <mergeCell ref="D41:G41"/>
    <mergeCell ref="H41:AR41"/>
    <mergeCell ref="A42:C42"/>
    <mergeCell ref="D42:G42"/>
    <mergeCell ref="H42:AR42"/>
    <mergeCell ref="A43:C43"/>
    <mergeCell ref="D43:G43"/>
    <mergeCell ref="H43:AR43"/>
    <mergeCell ref="A44:C44"/>
    <mergeCell ref="D44:G44"/>
    <mergeCell ref="H44:AR44"/>
    <mergeCell ref="A45:C45"/>
    <mergeCell ref="D45:G45"/>
    <mergeCell ref="H45:AR45"/>
    <mergeCell ref="A47:C47"/>
    <mergeCell ref="D47:G47"/>
    <mergeCell ref="H47:AR47"/>
    <mergeCell ref="H46:AR46"/>
    <mergeCell ref="A48:C48"/>
    <mergeCell ref="D48:G48"/>
    <mergeCell ref="H48:AR48"/>
    <mergeCell ref="A49:C49"/>
    <mergeCell ref="D49:G49"/>
    <mergeCell ref="H49:AR49"/>
    <mergeCell ref="A50:C50"/>
    <mergeCell ref="D50:G50"/>
    <mergeCell ref="H50:AR50"/>
    <mergeCell ref="A56:C56"/>
    <mergeCell ref="D56:G56"/>
    <mergeCell ref="H56:AR56"/>
    <mergeCell ref="A51:C51"/>
    <mergeCell ref="D51:G51"/>
    <mergeCell ref="H51:AR51"/>
    <mergeCell ref="A52:C52"/>
    <mergeCell ref="D52:G52"/>
    <mergeCell ref="H52:AR52"/>
    <mergeCell ref="H53:AR53"/>
    <mergeCell ref="H54:AR54"/>
    <mergeCell ref="A55:C55"/>
    <mergeCell ref="D55:G55"/>
    <mergeCell ref="H55:AR55"/>
    <mergeCell ref="H69:AR69"/>
    <mergeCell ref="H70:AR70"/>
    <mergeCell ref="H64:AR64"/>
    <mergeCell ref="A64:C64"/>
    <mergeCell ref="D64:G64"/>
    <mergeCell ref="H66:AR66"/>
    <mergeCell ref="H68:AR68"/>
    <mergeCell ref="H65:AR65"/>
    <mergeCell ref="H67:AR67"/>
    <mergeCell ref="H102:AR102"/>
    <mergeCell ref="A90:C90"/>
    <mergeCell ref="H72:AR72"/>
    <mergeCell ref="H76:AR76"/>
    <mergeCell ref="H82:AR82"/>
    <mergeCell ref="H86:AR86"/>
    <mergeCell ref="H77:AR77"/>
    <mergeCell ref="H87:AR87"/>
    <mergeCell ref="H73:AR73"/>
    <mergeCell ref="H78:AR78"/>
    <mergeCell ref="H74:AR74"/>
    <mergeCell ref="H79:AR79"/>
    <mergeCell ref="H75:AR75"/>
    <mergeCell ref="H83:AR83"/>
  </mergeCells>
  <phoneticPr fontId="117" type="noConversion"/>
  <printOptions horizontalCentered="1" verticalCentered="1"/>
  <pageMargins left="0.15748031496062992" right="0.15748031496062992" top="0.39370078740157483" bottom="0.39370078740157483" header="0.51181102362204722" footer="0.51181102362204722"/>
  <pageSetup paperSize="9" scale="65" firstPageNumber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已命名的範圍</vt:lpstr>
      </vt:variant>
      <vt:variant>
        <vt:i4>22</vt:i4>
      </vt:variant>
    </vt:vector>
  </HeadingPairs>
  <TitlesOfParts>
    <vt:vector size="36" baseType="lpstr">
      <vt:lpstr>DESCRIBING SHEET</vt:lpstr>
      <vt:lpstr>COLOURWAYS</vt:lpstr>
      <vt:lpstr>FABRIC</vt:lpstr>
      <vt:lpstr>LINING</vt:lpstr>
      <vt:lpstr>ACCESSORIES</vt:lpstr>
      <vt:lpstr>EMBROIDERIES_PRINTS </vt:lpstr>
      <vt:lpstr>ARTWORKS</vt:lpstr>
      <vt:lpstr>REMARKS (2)</vt:lpstr>
      <vt:lpstr>REMARKS</vt:lpstr>
      <vt:lpstr>CHECKLIST BY STAGES</vt:lpstr>
      <vt:lpstr>Feuil1</vt:lpstr>
      <vt:lpstr>PROTO JACKET MEN</vt:lpstr>
      <vt:lpstr>MEN JACKET ALPHA SIZE SPEC</vt:lpstr>
      <vt:lpstr>JACKET SKETCH MEASUREMENTS</vt:lpstr>
      <vt:lpstr>Excel_BuiltIn_Print_Area_1_1</vt:lpstr>
      <vt:lpstr>Excel_BuiltIn_Print_Area_1_1_1</vt:lpstr>
      <vt:lpstr>Excel_BuiltIn_Print_Area_1_1_1_1</vt:lpstr>
      <vt:lpstr>ACCESSORIES!Print_Area</vt:lpstr>
      <vt:lpstr>ARTWORKS!Print_Area</vt:lpstr>
      <vt:lpstr>'CHECKLIST BY STAGES'!Print_Area</vt:lpstr>
      <vt:lpstr>COLOURWAYS!Print_Area</vt:lpstr>
      <vt:lpstr>'DESCRIBING SHEET'!Print_Area</vt:lpstr>
      <vt:lpstr>'EMBROIDERIES_PRINTS '!Print_Area</vt:lpstr>
      <vt:lpstr>FABRIC!Print_Area</vt:lpstr>
      <vt:lpstr>'JACKET SKETCH MEASUREMENTS'!Print_Area</vt:lpstr>
      <vt:lpstr>'MEN JACKET ALPHA SIZE SPEC'!Print_Area</vt:lpstr>
      <vt:lpstr>'PROTO JACKET MEN'!Print_Area</vt:lpstr>
      <vt:lpstr>REMARKS!Print_Area</vt:lpstr>
      <vt:lpstr>'REMARKS (2)'!Print_Area</vt:lpstr>
      <vt:lpstr>ACCESSORIES!Print_Titles</vt:lpstr>
      <vt:lpstr>ARTWORKS!Print_Titles</vt:lpstr>
      <vt:lpstr>'CHECKLIST BY STAGES'!Print_Titles</vt:lpstr>
      <vt:lpstr>'EMBROIDERIES_PRINTS '!Print_Titles</vt:lpstr>
      <vt:lpstr>FABRIC!Print_Titles</vt:lpstr>
      <vt:lpstr>REMARKS!Print_Titles</vt:lpstr>
      <vt:lpstr>'REMARKS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DRAKE</dc:creator>
  <cp:lastModifiedBy>Your User Name</cp:lastModifiedBy>
  <cp:lastPrinted>2018-01-26T09:01:28Z</cp:lastPrinted>
  <dcterms:created xsi:type="dcterms:W3CDTF">2010-03-04T13:53:49Z</dcterms:created>
  <dcterms:modified xsi:type="dcterms:W3CDTF">2018-01-31T05:05:26Z</dcterms:modified>
</cp:coreProperties>
</file>