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9960" windowHeight="17360" tabRatio="500"/>
  </bookViews>
  <sheets>
    <sheet name="SPEC" sheetId="3" r:id="rId1"/>
    <sheet name="DIMENSIONS" sheetId="14" r:id="rId2"/>
    <sheet name="GRADE" sheetId="16" r:id="rId3"/>
    <sheet name="1ST" sheetId="6" state="hidden" r:id="rId4"/>
    <sheet name="2ND" sheetId="7" state="hidden" r:id="rId5"/>
    <sheet name="SMS" sheetId="8" state="hidden" r:id="rId6"/>
    <sheet name="PP" sheetId="9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'1ST'!$A$3:$G$22</definedName>
    <definedName name="_xlnm.Print_Area" localSheetId="4">'2ND'!$A$4:$G$30</definedName>
    <definedName name="_xlnm.Print_Area" localSheetId="6">PP!$A$4:$G$27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4" l="1"/>
  <c r="I21" i="14"/>
  <c r="AG37" i="3"/>
  <c r="AG34" i="3"/>
  <c r="AM21" i="14"/>
  <c r="AM22" i="14"/>
  <c r="AG41" i="16"/>
  <c r="AE41" i="16"/>
  <c r="AA41" i="16"/>
  <c r="AG40" i="16"/>
  <c r="AE40" i="16"/>
  <c r="AA40" i="16"/>
  <c r="AG25" i="16"/>
  <c r="AE25" i="16"/>
  <c r="AA25" i="16"/>
  <c r="AG38" i="16"/>
  <c r="AE38" i="16"/>
  <c r="AA38" i="16"/>
  <c r="AG37" i="16"/>
  <c r="AE37" i="16"/>
  <c r="AA37" i="16"/>
  <c r="AG36" i="16"/>
  <c r="AE36" i="16"/>
  <c r="AA36" i="16"/>
  <c r="AG35" i="16"/>
  <c r="AE35" i="16"/>
  <c r="AA35" i="16"/>
  <c r="AE34" i="16"/>
  <c r="AG34" i="16"/>
  <c r="AA34" i="16"/>
  <c r="AG32" i="16"/>
  <c r="AE32" i="16"/>
  <c r="AA32" i="16"/>
  <c r="AG31" i="16"/>
  <c r="AE31" i="16"/>
  <c r="AA31" i="16"/>
  <c r="AE30" i="16"/>
  <c r="AG30" i="16"/>
  <c r="AA30" i="16"/>
  <c r="AE29" i="16"/>
  <c r="AG29" i="16"/>
  <c r="AA29" i="16"/>
  <c r="AE28" i="16"/>
  <c r="AG28" i="16"/>
  <c r="AA28" i="16"/>
  <c r="AG27" i="16"/>
  <c r="AE27" i="16"/>
  <c r="AA27" i="16"/>
  <c r="AG24" i="16"/>
  <c r="AE24" i="16"/>
  <c r="AA24" i="16"/>
  <c r="AG23" i="16"/>
  <c r="AE23" i="16"/>
  <c r="AA23" i="16"/>
  <c r="AG22" i="16"/>
  <c r="AE22" i="16"/>
  <c r="AA22" i="16"/>
  <c r="AG20" i="16"/>
  <c r="AE20" i="16"/>
  <c r="AA20" i="16"/>
  <c r="AG19" i="16"/>
  <c r="AE19" i="16"/>
  <c r="AA19" i="16"/>
  <c r="AG18" i="16"/>
  <c r="AE18" i="16"/>
  <c r="AC18" i="16"/>
  <c r="AA18" i="16"/>
  <c r="AG17" i="16"/>
  <c r="AE17" i="16"/>
  <c r="AA17" i="16"/>
  <c r="AE15" i="16"/>
  <c r="AG15" i="16"/>
  <c r="AA15" i="16"/>
  <c r="AG14" i="16"/>
  <c r="AE14" i="16"/>
  <c r="AA14" i="16"/>
  <c r="AG13" i="16"/>
  <c r="AE13" i="16"/>
  <c r="AA13" i="16"/>
  <c r="AG12" i="16"/>
  <c r="AE12" i="16"/>
  <c r="AA12" i="16"/>
  <c r="AG18" i="3"/>
  <c r="AG22" i="3"/>
  <c r="AG23" i="3"/>
  <c r="AG24" i="3"/>
  <c r="Q17" i="16"/>
  <c r="U17" i="16"/>
  <c r="Q25" i="16"/>
  <c r="U25" i="16"/>
  <c r="U18" i="16"/>
  <c r="M17" i="16"/>
  <c r="I17" i="16"/>
  <c r="M25" i="16"/>
  <c r="I25" i="16"/>
  <c r="I18" i="16"/>
  <c r="Q41" i="16"/>
  <c r="U41" i="16"/>
  <c r="Q40" i="16"/>
  <c r="U40" i="16"/>
  <c r="Q38" i="16"/>
  <c r="U38" i="16"/>
  <c r="Q37" i="16"/>
  <c r="U37" i="16"/>
  <c r="Q36" i="16"/>
  <c r="U36" i="16"/>
  <c r="Q35" i="16"/>
  <c r="U35" i="16"/>
  <c r="Q34" i="16"/>
  <c r="S34" i="16"/>
  <c r="U34" i="16"/>
  <c r="Q32" i="16"/>
  <c r="U32" i="16"/>
  <c r="Q31" i="16"/>
  <c r="U31" i="16"/>
  <c r="Q29" i="16"/>
  <c r="S29" i="16"/>
  <c r="U29" i="16"/>
  <c r="Q28" i="16"/>
  <c r="S28" i="16"/>
  <c r="U28" i="16"/>
  <c r="Q27" i="16"/>
  <c r="U27" i="16"/>
  <c r="Q24" i="16"/>
  <c r="U24" i="16"/>
  <c r="Q23" i="16"/>
  <c r="U23" i="16"/>
  <c r="Q22" i="16"/>
  <c r="U22" i="16"/>
  <c r="Q20" i="16"/>
  <c r="U20" i="16"/>
  <c r="Q19" i="16"/>
  <c r="U19" i="16"/>
  <c r="Q15" i="16"/>
  <c r="S15" i="16"/>
  <c r="U15" i="16"/>
  <c r="Q14" i="16"/>
  <c r="U14" i="16"/>
  <c r="Q13" i="16"/>
  <c r="U13" i="16"/>
  <c r="Q12" i="16"/>
  <c r="U12" i="16"/>
  <c r="M41" i="16"/>
  <c r="I41" i="16"/>
  <c r="M40" i="16"/>
  <c r="I40" i="16"/>
  <c r="M38" i="16"/>
  <c r="I38" i="16"/>
  <c r="M37" i="16"/>
  <c r="I37" i="16"/>
  <c r="M36" i="16"/>
  <c r="I36" i="16"/>
  <c r="M35" i="16"/>
  <c r="I35" i="16"/>
  <c r="M34" i="16"/>
  <c r="K34" i="16"/>
  <c r="I34" i="16"/>
  <c r="M32" i="16"/>
  <c r="I32" i="16"/>
  <c r="M31" i="16"/>
  <c r="I31" i="16"/>
  <c r="M29" i="16"/>
  <c r="K29" i="16"/>
  <c r="I29" i="16"/>
  <c r="M28" i="16"/>
  <c r="K28" i="16"/>
  <c r="I28" i="16"/>
  <c r="M27" i="16"/>
  <c r="I27" i="16"/>
  <c r="M24" i="16"/>
  <c r="I24" i="16"/>
  <c r="M23" i="16"/>
  <c r="I23" i="16"/>
  <c r="M22" i="16"/>
  <c r="I22" i="16"/>
  <c r="M20" i="16"/>
  <c r="I20" i="16"/>
  <c r="M19" i="16"/>
  <c r="I19" i="16"/>
  <c r="M15" i="16"/>
  <c r="K15" i="16"/>
  <c r="I15" i="16"/>
  <c r="M14" i="16"/>
  <c r="I14" i="16"/>
  <c r="M13" i="16"/>
  <c r="I13" i="16"/>
  <c r="M12" i="16"/>
  <c r="I12" i="16"/>
  <c r="K40" i="16"/>
  <c r="S40" i="16"/>
  <c r="K17" i="16"/>
  <c r="K25" i="16"/>
  <c r="K18" i="16"/>
  <c r="S27" i="16"/>
  <c r="S19" i="16"/>
  <c r="K27" i="16"/>
  <c r="K19" i="16"/>
  <c r="S17" i="16"/>
  <c r="AG31" i="3"/>
  <c r="AG38" i="3"/>
  <c r="AG35" i="3"/>
  <c r="AG36" i="3"/>
  <c r="AE36" i="3"/>
  <c r="F36" i="3"/>
  <c r="AG30" i="3"/>
  <c r="AG29" i="3"/>
  <c r="AG17" i="3"/>
  <c r="AG16" i="3"/>
  <c r="S31" i="16"/>
  <c r="K31" i="16"/>
  <c r="AG39" i="3"/>
  <c r="AA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Y5" i="16"/>
  <c r="Y3" i="16"/>
  <c r="G3" i="6"/>
  <c r="C1" i="6"/>
  <c r="G3" i="7"/>
  <c r="C1" i="7"/>
  <c r="G3" i="8"/>
  <c r="C1" i="8"/>
  <c r="G3" i="9"/>
  <c r="C1" i="9"/>
  <c r="S41" i="16"/>
  <c r="K41" i="16"/>
  <c r="S38" i="16"/>
  <c r="K38" i="16"/>
  <c r="S37" i="16"/>
  <c r="K37" i="16"/>
  <c r="S36" i="16"/>
  <c r="K36" i="16"/>
  <c r="S35" i="16"/>
  <c r="K35" i="16"/>
  <c r="S32" i="16"/>
  <c r="K32" i="16"/>
  <c r="S25" i="16"/>
  <c r="S24" i="16"/>
  <c r="K24" i="16"/>
  <c r="S23" i="16"/>
  <c r="K23" i="16"/>
  <c r="S22" i="16"/>
  <c r="K22" i="16"/>
  <c r="S20" i="16"/>
  <c r="K20" i="16"/>
  <c r="S18" i="16"/>
  <c r="Q18" i="16"/>
  <c r="M18" i="16"/>
  <c r="S14" i="16"/>
  <c r="K14" i="16"/>
  <c r="S13" i="16"/>
  <c r="K13" i="16"/>
  <c r="S12" i="16"/>
  <c r="K12" i="16"/>
</calcChain>
</file>

<file path=xl/sharedStrings.xml><?xml version="1.0" encoding="utf-8"?>
<sst xmlns="http://schemas.openxmlformats.org/spreadsheetml/2006/main" count="470" uniqueCount="202">
  <si>
    <t xml:space="preserve">created date: </t>
  </si>
  <si>
    <t>MATERIAL NO.</t>
  </si>
  <si>
    <t>DESCRIPTION</t>
  </si>
  <si>
    <t>PLACEMENT</t>
  </si>
  <si>
    <t>QTY</t>
  </si>
  <si>
    <t>#</t>
  </si>
  <si>
    <t>CLRWAY B</t>
  </si>
  <si>
    <t>CLRWAY C</t>
  </si>
  <si>
    <t>CLRWAY D</t>
  </si>
  <si>
    <t>SHELL FABRICS</t>
  </si>
  <si>
    <t>ZIPPERS</t>
  </si>
  <si>
    <t>ACCESSOIRES</t>
  </si>
  <si>
    <t>INT LABELS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</si>
  <si>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</si>
  <si>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</si>
  <si>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</si>
  <si>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</si>
  <si>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</si>
  <si>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</si>
  <si>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</si>
  <si>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</si>
  <si>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</si>
  <si>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</si>
  <si>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</si>
  <si>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</si>
  <si>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</si>
  <si>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</si>
  <si>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</si>
  <si>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</si>
  <si>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</si>
  <si>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</si>
  <si>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</si>
  <si>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</si>
  <si>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</si>
  <si>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</si>
  <si>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</si>
  <si>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</si>
  <si>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</si>
  <si>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</si>
  <si>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</si>
  <si>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M</t>
  </si>
  <si>
    <t>GRADING</t>
  </si>
  <si>
    <t>XS</t>
  </si>
  <si>
    <t>S</t>
  </si>
  <si>
    <t>XL</t>
  </si>
  <si>
    <t>GRADING RULE</t>
  </si>
  <si>
    <t>SHOULDER WIDTH</t>
  </si>
  <si>
    <t>CF LENGTH</t>
  </si>
  <si>
    <t>TOTAL CF LENGTH</t>
  </si>
  <si>
    <t>CB LENGTH</t>
  </si>
  <si>
    <t>CF TO CB HEM DROP</t>
  </si>
  <si>
    <t>0</t>
  </si>
  <si>
    <t>FRONT NECK DROP</t>
  </si>
  <si>
    <t>.125-, .25+</t>
  </si>
  <si>
    <t>BACK NECK DROP</t>
  </si>
  <si>
    <t>.125-, .25-, 25+</t>
  </si>
  <si>
    <t>CF COLLAR HEIGHT</t>
  </si>
  <si>
    <t>CB SLEEVE LENGTH</t>
  </si>
  <si>
    <t>.25-, .25+</t>
  </si>
  <si>
    <t>TOTAL HOOD LENGTH (CB to CF)</t>
  </si>
  <si>
    <t>.375-, .375+</t>
  </si>
  <si>
    <t>.5-, .5+</t>
  </si>
  <si>
    <t xml:space="preserve">CF ZIPPER </t>
  </si>
  <si>
    <t>HAND PKT ZIPPER</t>
  </si>
  <si>
    <t>STYLE NAME:</t>
    <phoneticPr fontId="12" type="noConversion"/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</si>
  <si>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</si>
  <si>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</si>
  <si>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</si>
  <si>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</si>
  <si>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</si>
  <si>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</si>
  <si>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</si>
  <si>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</si>
  <si>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</si>
  <si>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SIZE:</t>
  </si>
  <si>
    <t>NECK WIDTH</t>
  </si>
  <si>
    <t>CHEST (1" below armhole, total)</t>
  </si>
  <si>
    <t>WAIST (17" from HPS, total)</t>
  </si>
  <si>
    <t>BOTTOM  (relaxed total)</t>
  </si>
  <si>
    <t>ARMHOLE STRAIGHT (total)</t>
  </si>
  <si>
    <t>BICEP (2" below armhole, total)</t>
  </si>
  <si>
    <t>LOWER ARM (12" below armhole, total)</t>
  </si>
  <si>
    <t>HOOD WIDTH (CB hood point 6", total)</t>
  </si>
  <si>
    <t>HPS HOOD HEIGHT</t>
  </si>
  <si>
    <t>FRONT HOOD OPENING (relaxed)</t>
  </si>
  <si>
    <t>FRONT HOOD OPENING (stretched)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</si>
  <si>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</si>
  <si>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</si>
  <si>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</si>
  <si>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</si>
  <si>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</si>
  <si>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2-, 3+, 2+</t>
    <phoneticPr fontId="0" type="noConversion"/>
  </si>
  <si>
    <t>.5-, 1+</t>
  </si>
  <si>
    <t>FABRIC + TRIM SPECIFICATION</t>
  </si>
  <si>
    <t xml:space="preserve">MEASUREMENTS </t>
  </si>
  <si>
    <t>FIVE 12</t>
  </si>
  <si>
    <t>21a</t>
  </si>
  <si>
    <t>21b</t>
  </si>
  <si>
    <t>CUFF OPENING (relaxed total)</t>
  </si>
  <si>
    <t>CUFF OPENING (stretched total)</t>
  </si>
  <si>
    <t>EA</t>
  </si>
  <si>
    <t>VOLLEYBALL</t>
  </si>
  <si>
    <t>as per pattern</t>
  </si>
  <si>
    <t>23b</t>
  </si>
  <si>
    <t>stock white</t>
  </si>
  <si>
    <t>CIFOR-39 DSBYG (H3)</t>
  </si>
  <si>
    <t>YKK</t>
  </si>
  <si>
    <t xml:space="preserve">#3 coil, open end, right insert, DSBYG slider </t>
  </si>
  <si>
    <t>cf zipper</t>
  </si>
  <si>
    <t>CFC-39 DSBYG (H3)</t>
  </si>
  <si>
    <t>#3 coil, closed end, DSBYG slider</t>
  </si>
  <si>
    <t>hand pocket zippers</t>
  </si>
  <si>
    <t>yard</t>
  </si>
  <si>
    <t>1/4" elastic</t>
  </si>
  <si>
    <t>main interior heat transfer label</t>
  </si>
  <si>
    <t xml:space="preserve">interior cb neck          </t>
  </si>
  <si>
    <t>locker loop</t>
  </si>
  <si>
    <t>left side seam</t>
  </si>
  <si>
    <t>white</t>
  </si>
  <si>
    <t>x</t>
  </si>
  <si>
    <t>ocean</t>
  </si>
  <si>
    <t>black</t>
  </si>
  <si>
    <t>navy</t>
  </si>
  <si>
    <t>shell fabric at hood, front and back body, sleeves, hand pocket bags</t>
  </si>
  <si>
    <t>HT-01</t>
  </si>
  <si>
    <t>HT-02</t>
  </si>
  <si>
    <t>self fabric locker loop use shell #1</t>
  </si>
  <si>
    <t>self fabric locker loop</t>
  </si>
  <si>
    <t xml:space="preserve">perforated care content label </t>
  </si>
  <si>
    <t>FIVE12-W-INT-HT-L</t>
  </si>
  <si>
    <t>SINGTEX</t>
  </si>
  <si>
    <t>HT-14</t>
  </si>
  <si>
    <t>back bottom center</t>
  </si>
  <si>
    <t>right bicep</t>
  </si>
  <si>
    <t>reflective silver</t>
  </si>
  <si>
    <t xml:space="preserve"> </t>
  </si>
  <si>
    <t>bottom left under hand pocket</t>
  </si>
  <si>
    <t>SSB-150256</t>
  </si>
  <si>
    <t>1-, 1+</t>
  </si>
  <si>
    <t>berry</t>
  </si>
  <si>
    <t>poppy</t>
  </si>
  <si>
    <t>black heather</t>
  </si>
  <si>
    <t>XXS-XXL</t>
  </si>
  <si>
    <t>XXS</t>
  </si>
  <si>
    <t>XXL</t>
  </si>
  <si>
    <t>0-, .5-, .5-, 0-, .5+</t>
  </si>
  <si>
    <t>SW8337S-P1 PRINTED</t>
  </si>
  <si>
    <t>GIANT KNITTING</t>
  </si>
  <si>
    <t>reflective heat transfer 1.25"</t>
  </si>
  <si>
    <t>heat transfer 2.25"</t>
  </si>
  <si>
    <t>reflective heat transfer 6" strip</t>
  </si>
  <si>
    <t>PCA224</t>
  </si>
  <si>
    <t>UTX</t>
  </si>
  <si>
    <t>cordlock</t>
  </si>
  <si>
    <t>10mm grosgrain ribbon</t>
  </si>
  <si>
    <t>WOOSUNG</t>
  </si>
  <si>
    <t xml:space="preserve">grosgrain ribbon           </t>
  </si>
  <si>
    <t>anchor for PCA224 cordlock at back hood</t>
  </si>
  <si>
    <t>COATS</t>
  </si>
  <si>
    <t>thread eyelet</t>
  </si>
  <si>
    <t>back of hood adjustment shockcord exit</t>
  </si>
  <si>
    <t xml:space="preserve">back of hood </t>
  </si>
  <si>
    <t>P481S001</t>
  </si>
  <si>
    <t xml:space="preserve">rubber puller </t>
  </si>
  <si>
    <t>S3734 (dark grey)</t>
  </si>
  <si>
    <t xml:space="preserve">hem adjustment, back hood adjustment      </t>
  </si>
  <si>
    <t>dark grey</t>
  </si>
  <si>
    <t>please source shockcord</t>
  </si>
  <si>
    <t>2.5mm shockcord</t>
  </si>
  <si>
    <t>hood adjustment</t>
  </si>
  <si>
    <t xml:space="preserve">CFC-39 DSBYG (H3) P12 KENSIN N-ANTI P-TOP REVERSE RX39 </t>
  </si>
  <si>
    <t>1ST PROTO</t>
  </si>
  <si>
    <t>ebony</t>
  </si>
  <si>
    <t>WOMENS</t>
  </si>
  <si>
    <t>MENS</t>
  </si>
  <si>
    <t>2-,  3+</t>
  </si>
  <si>
    <t>.75-, .75+</t>
  </si>
  <si>
    <t>0-, 1-, 0-, 1+, 0+</t>
  </si>
  <si>
    <t>.75-, 1+</t>
  </si>
  <si>
    <t>.5-, .75+</t>
  </si>
  <si>
    <t>.25-, .25+, .5+</t>
    <phoneticPr fontId="0" type="noConversion"/>
  </si>
  <si>
    <t>0-, 0.5-, 0-, 0.5+, 0+</t>
  </si>
  <si>
    <t>WAIST (19" from HPS, total)</t>
  </si>
  <si>
    <t>LOWER ARM (13" below armhole, total)</t>
  </si>
  <si>
    <t>7</t>
  </si>
  <si>
    <t>CLRWAY E</t>
  </si>
  <si>
    <t>FIVE12-M-INT-HT-L</t>
  </si>
  <si>
    <t>M-M</t>
  </si>
  <si>
    <t>M-L</t>
  </si>
  <si>
    <t>M-XL</t>
  </si>
  <si>
    <t>M-XXL</t>
  </si>
  <si>
    <t>womens care label</t>
  </si>
  <si>
    <t xml:space="preserve">black heather  </t>
  </si>
  <si>
    <t>CLRWAY F</t>
  </si>
  <si>
    <t>CLRWAY G</t>
  </si>
  <si>
    <t>cuffs, sides of hood</t>
  </si>
  <si>
    <t>please source</t>
  </si>
  <si>
    <t xml:space="preserve">mens care label </t>
  </si>
  <si>
    <t xml:space="preserve">please source    </t>
  </si>
  <si>
    <t>womens</t>
  </si>
  <si>
    <t>mens</t>
  </si>
  <si>
    <t xml:space="preserve">MENS AND WOMENS TOFINO HOODY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</si>
</sst>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</borders>
  <cellStyleXfs count="691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70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0" fillId="0" borderId="0" xfId="0" applyNumberFormat="1" applyFill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157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0" fillId="0" borderId="9" xfId="0" applyNumberFormat="1" applyBorder="1" applyAlignment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9" xfId="0" applyNumberFormat="1" applyFont="1" applyBorder="1" applyAlignment="1" applyProtection="1">
      <alignment horizontal="left" shrinkToFit="1"/>
    </xf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23" fillId="10" borderId="7" xfId="137" applyNumberFormat="1" applyFont="1" applyFill="1" applyBorder="1" applyAlignment="1" applyProtection="1">
      <alignment shrinkToFit="1"/>
    </xf>
    <xf numFmtId="0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 applyProtection="1">
      <alignment horizontal="left"/>
    </xf>
    <xf numFmtId="0" fontId="23" fillId="0" borderId="0" xfId="137" applyNumberFormat="1" applyFont="1" applyFill="1" applyBorder="1" applyAlignment="1" applyProtection="1">
      <alignment horizontal="left" shrinkToFit="1"/>
    </xf>
    <xf numFmtId="0" fontId="3" fillId="5" borderId="3" xfId="0" applyFont="1" applyFill="1" applyBorder="1" applyAlignment="1" applyProtection="1">
      <alignment horizontal="center" vertical="center" wrapText="1" shrinkToFit="1"/>
      <protection locked="0"/>
    </xf>
    <xf numFmtId="0" fontId="3" fillId="5" borderId="4" xfId="0" applyFont="1" applyFill="1" applyBorder="1" applyAlignment="1" applyProtection="1">
      <alignment horizontal="center" vertical="center" wrapText="1" shrinkToFit="1"/>
      <protection locked="0"/>
    </xf>
    <xf numFmtId="0" fontId="3" fillId="5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7" borderId="3" xfId="157" applyFont="1" applyFill="1" applyBorder="1" applyAlignment="1" applyProtection="1">
      <alignment horizontal="left" vertical="center" wrapText="1"/>
      <protection locked="0"/>
    </xf>
    <xf numFmtId="0" fontId="6" fillId="7" borderId="4" xfId="157" applyFont="1" applyFill="1" applyBorder="1" applyAlignment="1">
      <alignment horizontal="left" vertical="center" wrapText="1"/>
    </xf>
    <xf numFmtId="0" fontId="6" fillId="7" borderId="5" xfId="157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157" applyFont="1" applyFill="1" applyBorder="1" applyAlignment="1" applyProtection="1">
      <alignment horizontal="left" vertical="center" wrapText="1"/>
      <protection locked="0"/>
    </xf>
    <xf numFmtId="0" fontId="3" fillId="0" borderId="4" xfId="157" applyFont="1" applyFill="1" applyBorder="1" applyAlignment="1" applyProtection="1">
      <alignment horizontal="left" vertical="center" wrapText="1"/>
      <protection locked="0"/>
    </xf>
    <xf numFmtId="0" fontId="3" fillId="0" borderId="5" xfId="157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 wrapText="1" shrinkToFit="1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3" fillId="0" borderId="3" xfId="157" applyFont="1" applyFill="1" applyBorder="1" applyAlignment="1" applyProtection="1">
      <alignment horizontal="center" vertical="center" shrinkToFit="1"/>
      <protection locked="0"/>
    </xf>
    <xf numFmtId="0" fontId="6" fillId="0" borderId="5" xfId="157" applyFill="1" applyBorder="1" applyAlignment="1">
      <alignment horizontal="center" vertical="center" shrinkToFi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center" shrinkToFit="1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14" fontId="3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0" fillId="0" borderId="23" xfId="0" applyNumberFormat="1" applyBorder="1" applyAlignment="1"/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14" fontId="3" fillId="0" borderId="23" xfId="0" applyNumberFormat="1" applyFont="1" applyBorder="1" applyAlignment="1">
      <alignment horizontal="center"/>
    </xf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2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center" shrinkToFit="1"/>
    </xf>
    <xf numFmtId="0" fontId="3" fillId="0" borderId="3" xfId="137" applyNumberFormat="1" applyFont="1" applyFill="1" applyBorder="1" applyAlignment="1" applyProtection="1">
      <alignment horizontal="center" shrinkToFit="1"/>
      <protection locked="0"/>
    </xf>
    <xf numFmtId="0" fontId="6" fillId="0" borderId="5" xfId="137" applyNumberFormat="1" applyFill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0" fillId="0" borderId="5" xfId="0" applyNumberFormat="1" applyFont="1" applyFill="1" applyBorder="1" applyAlignment="1">
      <alignment horizontal="center" shrinkToFit="1"/>
    </xf>
    <xf numFmtId="0" fontId="3" fillId="0" borderId="3" xfId="0" applyFont="1" applyBorder="1" applyAlignment="1" applyProtection="1">
      <alignment horizontal="left" shrinkToFit="1"/>
      <protection locked="0"/>
    </xf>
    <xf numFmtId="0" fontId="3" fillId="0" borderId="4" xfId="0" applyFont="1" applyBorder="1" applyAlignment="1" applyProtection="1">
      <alignment horizontal="left" shrinkToFit="1"/>
      <protection locked="0"/>
    </xf>
    <xf numFmtId="0" fontId="3" fillId="0" borderId="33" xfId="0" applyFont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0" fillId="0" borderId="24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23" fillId="8" borderId="23" xfId="0" applyFont="1" applyFill="1" applyBorder="1" applyAlignment="1">
      <alignment horizontal="center" shrinkToFit="1"/>
    </xf>
    <xf numFmtId="0" fontId="23" fillId="9" borderId="24" xfId="137" applyNumberFormat="1" applyFont="1" applyFill="1" applyBorder="1" applyAlignment="1" applyProtection="1">
      <alignment horizontal="center" shrinkToFit="1"/>
    </xf>
    <xf numFmtId="0" fontId="23" fillId="9" borderId="7" xfId="137" applyNumberFormat="1" applyFont="1" applyFill="1" applyBorder="1" applyAlignment="1" applyProtection="1">
      <alignment horizontal="center" shrinkToFit="1"/>
    </xf>
    <xf numFmtId="0" fontId="23" fillId="9" borderId="8" xfId="137" applyNumberFormat="1" applyFont="1" applyFill="1" applyBorder="1" applyAlignment="1" applyProtection="1">
      <alignment horizontal="center" shrinkToFit="1"/>
    </xf>
    <xf numFmtId="0" fontId="3" fillId="9" borderId="3" xfId="0" applyNumberFormat="1" applyFont="1" applyFill="1" applyBorder="1" applyAlignment="1" applyProtection="1">
      <alignment horizontal="center" shrinkToFit="1"/>
      <protection locked="0"/>
    </xf>
    <xf numFmtId="0" fontId="0" fillId="9" borderId="5" xfId="0" applyNumberFormat="1" applyFill="1" applyBorder="1" applyAlignment="1">
      <alignment horizontal="center" shrinkToFit="1"/>
    </xf>
    <xf numFmtId="0" fontId="0" fillId="9" borderId="5" xfId="0" applyNumberFormat="1" applyFill="1" applyBorder="1"/>
    <xf numFmtId="0" fontId="2" fillId="9" borderId="24" xfId="0" applyNumberFormat="1" applyFont="1" applyFill="1" applyBorder="1" applyAlignment="1" applyProtection="1">
      <alignment horizontal="center" vertical="center"/>
      <protection locked="0"/>
    </xf>
    <xf numFmtId="0" fontId="0" fillId="9" borderId="8" xfId="0" applyNumberFormat="1" applyFill="1" applyBorder="1" applyAlignment="1">
      <alignment horizontal="center" vertical="center"/>
    </xf>
    <xf numFmtId="0" fontId="3" fillId="9" borderId="5" xfId="0" applyNumberFormat="1" applyFont="1" applyFill="1" applyBorder="1" applyAlignment="1" applyProtection="1">
      <alignment horizontal="center" shrinkToFit="1"/>
      <protection locked="0"/>
    </xf>
    <xf numFmtId="0" fontId="0" fillId="9" borderId="5" xfId="0" applyNumberFormat="1" applyFont="1" applyFill="1" applyBorder="1" applyAlignment="1">
      <alignment horizontal="center" shrinkToFit="1"/>
    </xf>
    <xf numFmtId="0" fontId="0" fillId="9" borderId="4" xfId="0" applyNumberFormat="1" applyFill="1" applyBorder="1" applyAlignment="1">
      <alignment horizontal="center" shrinkToFit="1"/>
    </xf>
    <xf numFmtId="0" fontId="6" fillId="9" borderId="5" xfId="0" applyNumberFormat="1" applyFont="1" applyFill="1" applyBorder="1" applyAlignment="1">
      <alignment horizontal="center" shrinkToFit="1"/>
    </xf>
    <xf numFmtId="0" fontId="3" fillId="9" borderId="3" xfId="0" applyNumberFormat="1" applyFont="1" applyFill="1" applyBorder="1" applyAlignment="1">
      <alignment horizontal="center" vertical="center"/>
    </xf>
    <xf numFmtId="0" fontId="6" fillId="9" borderId="5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/>
    </xf>
    <xf numFmtId="0" fontId="3" fillId="9" borderId="5" xfId="0" applyNumberFormat="1" applyFont="1" applyFill="1" applyBorder="1" applyAlignment="1">
      <alignment horizontal="center"/>
    </xf>
    <xf numFmtId="0" fontId="3" fillId="9" borderId="27" xfId="0" applyNumberFormat="1" applyFont="1" applyFill="1" applyBorder="1" applyAlignment="1" applyProtection="1">
      <alignment horizontal="center" shrinkToFit="1"/>
      <protection locked="0"/>
    </xf>
    <xf numFmtId="0" fontId="6" fillId="9" borderId="28" xfId="0" applyNumberFormat="1" applyFont="1" applyFill="1" applyBorder="1" applyAlignment="1">
      <alignment horizontal="center" shrinkToFit="1"/>
    </xf>
    <xf numFmtId="0" fontId="3" fillId="9" borderId="25" xfId="0" applyNumberFormat="1" applyFont="1" applyFill="1" applyBorder="1" applyAlignment="1" applyProtection="1">
      <alignment horizontal="center" shrinkToFit="1"/>
      <protection locked="0"/>
    </xf>
    <xf numFmtId="0" fontId="6" fillId="9" borderId="26" xfId="0" applyNumberFormat="1" applyFont="1" applyFill="1" applyBorder="1" applyAlignment="1">
      <alignment horizontal="center" shrinkToFit="1"/>
    </xf>
    <xf numFmtId="0" fontId="3" fillId="9" borderId="13" xfId="0" applyNumberFormat="1" applyFont="1" applyFill="1" applyBorder="1" applyAlignment="1" applyProtection="1">
      <alignment horizontal="center" shrinkToFit="1"/>
      <protection locked="0"/>
    </xf>
    <xf numFmtId="0" fontId="0" fillId="9" borderId="15" xfId="0" applyNumberFormat="1" applyFill="1" applyBorder="1" applyAlignment="1">
      <alignment horizontal="center" shrinkToFit="1"/>
    </xf>
    <xf numFmtId="0" fontId="2" fillId="9" borderId="23" xfId="0" applyNumberFormat="1" applyFont="1" applyFill="1" applyBorder="1" applyAlignment="1">
      <alignment horizontal="center" vertical="center"/>
    </xf>
    <xf numFmtId="0" fontId="2" fillId="9" borderId="24" xfId="0" applyNumberFormat="1" applyFont="1" applyFill="1" applyBorder="1" applyAlignment="1">
      <alignment horizontal="center" vertical="center"/>
    </xf>
    <xf numFmtId="0" fontId="2" fillId="10" borderId="24" xfId="0" applyNumberFormat="1" applyFont="1" applyFill="1" applyBorder="1" applyAlignment="1">
      <alignment horizontal="center" vertical="center"/>
    </xf>
    <xf numFmtId="0" fontId="0" fillId="10" borderId="8" xfId="0" applyNumberFormat="1" applyFill="1" applyBorder="1" applyAlignment="1">
      <alignment horizontal="center" vertical="center"/>
    </xf>
    <xf numFmtId="0" fontId="2" fillId="8" borderId="24" xfId="0" applyNumberFormat="1" applyFont="1" applyFill="1" applyBorder="1" applyAlignment="1" applyProtection="1">
      <alignment horizontal="center" vertical="center"/>
      <protection locked="0"/>
    </xf>
    <xf numFmtId="0" fontId="0" fillId="8" borderId="8" xfId="0" applyNumberFormat="1" applyFill="1" applyBorder="1" applyAlignment="1">
      <alignment horizontal="center" vertical="center"/>
    </xf>
    <xf numFmtId="0" fontId="2" fillId="8" borderId="24" xfId="0" applyNumberFormat="1" applyFont="1" applyFill="1" applyBorder="1" applyAlignment="1">
      <alignment horizontal="center" vertical="center"/>
    </xf>
    <xf numFmtId="0" fontId="23" fillId="8" borderId="7" xfId="137" applyNumberFormat="1" applyFont="1" applyFill="1" applyBorder="1" applyAlignment="1" applyProtection="1">
      <alignment horizontal="center" shrinkToFit="1"/>
    </xf>
    <xf numFmtId="0" fontId="23" fillId="8" borderId="8" xfId="137" applyNumberFormat="1" applyFont="1" applyFill="1" applyBorder="1" applyAlignment="1" applyProtection="1">
      <alignment horizontal="center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0" fontId="3" fillId="10" borderId="3" xfId="0" applyNumberFormat="1" applyFont="1" applyFill="1" applyBorder="1" applyAlignment="1" applyProtection="1">
      <alignment horizontal="center" shrinkToFit="1"/>
      <protection locked="0"/>
    </xf>
    <xf numFmtId="0" fontId="0" fillId="10" borderId="5" xfId="0" applyNumberFormat="1" applyFill="1" applyBorder="1" applyAlignment="1">
      <alignment horizontal="center" shrinkToFit="1"/>
    </xf>
    <xf numFmtId="0" fontId="3" fillId="8" borderId="13" xfId="0" applyNumberFormat="1" applyFont="1" applyFill="1" applyBorder="1" applyAlignment="1" applyProtection="1">
      <alignment horizontal="center" shrinkToFit="1"/>
      <protection locked="0"/>
    </xf>
    <xf numFmtId="0" fontId="0" fillId="8" borderId="15" xfId="0" applyNumberFormat="1" applyFill="1" applyBorder="1" applyAlignment="1">
      <alignment horizontal="center" shrinkToFit="1"/>
    </xf>
    <xf numFmtId="0" fontId="3" fillId="8" borderId="3" xfId="0" applyNumberFormat="1" applyFont="1" applyFill="1" applyBorder="1" applyAlignment="1" applyProtection="1">
      <alignment horizontal="center" shrinkToFit="1"/>
      <protection locked="0"/>
    </xf>
    <xf numFmtId="0" fontId="0" fillId="8" borderId="5" xfId="0" applyNumberFormat="1" applyFill="1" applyBorder="1" applyAlignment="1">
      <alignment horizontal="center" shrinkToFit="1"/>
    </xf>
    <xf numFmtId="0" fontId="3" fillId="8" borderId="25" xfId="0" applyNumberFormat="1" applyFont="1" applyFill="1" applyBorder="1" applyAlignment="1" applyProtection="1">
      <alignment horizontal="center" shrinkToFit="1"/>
      <protection locked="0"/>
    </xf>
    <xf numFmtId="0" fontId="0" fillId="8" borderId="26" xfId="0" applyNumberFormat="1" applyFill="1" applyBorder="1" applyAlignment="1">
      <alignment horizontal="center" shrinkToFit="1"/>
    </xf>
    <xf numFmtId="0" fontId="3" fillId="8" borderId="3" xfId="0" applyNumberFormat="1" applyFont="1" applyFill="1" applyBorder="1" applyAlignment="1">
      <alignment horizontal="center" vertical="center"/>
    </xf>
    <xf numFmtId="0" fontId="6" fillId="8" borderId="5" xfId="0" applyNumberFormat="1" applyFont="1" applyFill="1" applyBorder="1" applyAlignment="1">
      <alignment horizontal="center" vertical="center"/>
    </xf>
    <xf numFmtId="0" fontId="6" fillId="8" borderId="26" xfId="0" applyNumberFormat="1" applyFont="1" applyFill="1" applyBorder="1" applyAlignment="1">
      <alignment horizontal="center" shrinkToFit="1"/>
    </xf>
    <xf numFmtId="0" fontId="3" fillId="10" borderId="5" xfId="0" applyNumberFormat="1" applyFont="1" applyFill="1" applyBorder="1" applyAlignment="1" applyProtection="1">
      <alignment horizontal="center" shrinkToFit="1"/>
      <protection locked="0"/>
    </xf>
    <xf numFmtId="0" fontId="3" fillId="8" borderId="5" xfId="0" applyNumberFormat="1" applyFont="1" applyFill="1" applyBorder="1" applyAlignment="1" applyProtection="1">
      <alignment horizontal="center" shrinkToFit="1"/>
      <protection locked="0"/>
    </xf>
    <xf numFmtId="0" fontId="0" fillId="10" borderId="5" xfId="0" applyNumberFormat="1" applyFill="1" applyBorder="1"/>
    <xf numFmtId="0" fontId="6" fillId="8" borderId="5" xfId="0" applyNumberFormat="1" applyFont="1" applyFill="1" applyBorder="1" applyAlignment="1">
      <alignment horizontal="center" shrinkToFit="1"/>
    </xf>
    <xf numFmtId="0" fontId="0" fillId="8" borderId="4" xfId="0" applyNumberFormat="1" applyFill="1" applyBorder="1" applyAlignment="1">
      <alignment horizontal="center" shrinkToFit="1"/>
    </xf>
    <xf numFmtId="0" fontId="0" fillId="10" borderId="5" xfId="0" applyNumberFormat="1" applyFont="1" applyFill="1" applyBorder="1" applyAlignment="1">
      <alignment horizontal="center" shrinkToFi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31" xfId="130" applyFont="1" applyBorder="1" applyAlignment="1">
      <alignment horizontal="left" vertical="center" wrapText="1"/>
    </xf>
    <xf numFmtId="0" fontId="6" fillId="0" borderId="0" xfId="130" applyFont="1" applyBorder="1" applyAlignment="1">
      <alignment horizontal="lef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</cellXfs>
  <cellStyles count="69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  <cellStyle name="Normal 2" xfId="35"/>
    <cellStyle name="Normal 2 2" xfId="158"/>
    <cellStyle name="Normal_M SPECTRE JKT FAB.xls" xfId="157"/>
    <cellStyle name="Normal_m-alloy.pant.dim.xls_w.dominion.pnt.xls" xfId="130"/>
    <cellStyle name="Normal_M's Enumclaw pnt.xls" xfId="138"/>
    <cellStyle name="Normal_M's Locksmith Jkt.xls" xfId="137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118534</xdr:colOff>
      <xdr:row>0</xdr:row>
      <xdr:rowOff>0</xdr:rowOff>
    </xdr:from>
    <xdr:to>
      <xdr:col>60</xdr:col>
      <xdr:colOff>127000</xdr:colOff>
      <xdr:row>1</xdr:row>
      <xdr:rowOff>119505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1" y="0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33866</xdr:colOff>
      <xdr:row>0</xdr:row>
      <xdr:rowOff>0</xdr:rowOff>
    </xdr:from>
    <xdr:to>
      <xdr:col>31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333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8466</xdr:colOff>
      <xdr:row>0</xdr:row>
      <xdr:rowOff>0</xdr:rowOff>
    </xdr:from>
    <xdr:to>
      <xdr:col>29</xdr:col>
      <xdr:colOff>186266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466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7"/>
  <sheetViews>
    <sheetView tabSelected="1" zoomScale="150" zoomScaleNormal="150" zoomScalePageLayoutView="150" workbookViewId="0">
      <selection activeCell="I18" sqref="I18:P18"/>
    </sheetView>
  </sheetViews>
  <sheetFormatPr baseColWidth="10" defaultColWidth="9.85546875" defaultRowHeight="13" x14ac:dyDescent="0"/>
  <cols>
    <col min="1" max="5" width="2.28515625" style="3" customWidth="1"/>
    <col min="6" max="8" width="2.7109375" style="3" customWidth="1"/>
    <col min="9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2.7109375" style="3" customWidth="1"/>
    <col min="35" max="55" width="3" style="3" customWidth="1"/>
    <col min="56" max="61" width="2.28515625" style="3" customWidth="1"/>
    <col min="62" max="16384" width="9.85546875" style="3"/>
  </cols>
  <sheetData>
    <row r="1" spans="1:61" ht="11" customHeight="1">
      <c r="A1" s="152" t="s">
        <v>93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</row>
    <row r="2" spans="1:61" ht="11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</row>
    <row r="3" spans="1:61" s="10" customFormat="1" ht="9" customHeight="1">
      <c r="A3" s="131" t="s">
        <v>13</v>
      </c>
      <c r="B3" s="132"/>
      <c r="C3" s="132"/>
      <c r="D3" s="132"/>
      <c r="E3" s="133" t="s">
        <v>201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  <c r="V3" s="131" t="s">
        <v>14</v>
      </c>
      <c r="W3" s="132"/>
      <c r="X3" s="132"/>
      <c r="Y3" s="132"/>
      <c r="Z3" s="132"/>
      <c r="AA3" s="135" t="s">
        <v>101</v>
      </c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6"/>
      <c r="AO3" s="131" t="s">
        <v>23</v>
      </c>
      <c r="AP3" s="142"/>
      <c r="AQ3" s="142"/>
      <c r="AR3" s="142"/>
      <c r="AS3" s="143">
        <v>2017</v>
      </c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4"/>
    </row>
    <row r="4" spans="1:61" s="10" customFormat="1" ht="9" customHeight="1">
      <c r="A4" s="107" t="s">
        <v>15</v>
      </c>
      <c r="B4" s="108"/>
      <c r="C4" s="108"/>
      <c r="D4" s="108"/>
      <c r="E4" s="109" t="s">
        <v>142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10"/>
      <c r="V4" s="130"/>
      <c r="W4" s="137"/>
      <c r="X4" s="137"/>
      <c r="Y4" s="137"/>
      <c r="Z4" s="137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9"/>
      <c r="AO4" s="130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3"/>
    </row>
    <row r="5" spans="1:61" s="10" customFormat="1" ht="9" customHeight="1">
      <c r="A5" s="107" t="s">
        <v>16</v>
      </c>
      <c r="B5" s="108"/>
      <c r="C5" s="108"/>
      <c r="D5" s="108"/>
      <c r="E5" s="109" t="s">
        <v>40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10"/>
      <c r="V5" s="107" t="s">
        <v>17</v>
      </c>
      <c r="W5" s="108"/>
      <c r="X5" s="108"/>
      <c r="Y5" s="108"/>
      <c r="Z5" s="108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6"/>
      <c r="AO5" s="107" t="s">
        <v>24</v>
      </c>
      <c r="AP5" s="122"/>
      <c r="AQ5" s="122"/>
      <c r="AR5" s="122"/>
      <c r="AS5" s="121" t="s">
        <v>100</v>
      </c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3"/>
    </row>
    <row r="6" spans="1:61" s="10" customFormat="1" ht="9" customHeight="1" thickBot="1">
      <c r="A6" s="107" t="s">
        <v>25</v>
      </c>
      <c r="B6" s="108"/>
      <c r="C6" s="108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V6" s="107" t="s">
        <v>18</v>
      </c>
      <c r="W6" s="108"/>
      <c r="X6" s="108"/>
      <c r="Y6" s="108"/>
      <c r="Z6" s="108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6"/>
      <c r="AO6" s="107" t="s">
        <v>0</v>
      </c>
      <c r="AP6" s="122"/>
      <c r="AQ6" s="122"/>
      <c r="AR6" s="122"/>
      <c r="AS6" s="147">
        <v>41089</v>
      </c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3"/>
    </row>
    <row r="7" spans="1:61" s="10" customFormat="1" ht="9" customHeight="1" thickBot="1">
      <c r="A7" s="148" t="s">
        <v>19</v>
      </c>
      <c r="B7" s="149"/>
      <c r="C7" s="149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1"/>
      <c r="V7" s="148" t="s">
        <v>20</v>
      </c>
      <c r="W7" s="149"/>
      <c r="X7" s="149"/>
      <c r="Y7" s="149"/>
      <c r="Z7" s="149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1"/>
      <c r="AO7" s="127" t="s">
        <v>39</v>
      </c>
      <c r="AP7" s="128"/>
      <c r="AQ7" s="128"/>
      <c r="AR7" s="129"/>
      <c r="AS7" s="124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6"/>
    </row>
    <row r="8" spans="1:61" ht="3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61" ht="7.5" customHeight="1">
      <c r="A9" s="108" t="s">
        <v>1</v>
      </c>
      <c r="B9" s="108"/>
      <c r="C9" s="108"/>
      <c r="D9" s="108"/>
      <c r="E9" s="108"/>
      <c r="F9" s="111" t="s">
        <v>38</v>
      </c>
      <c r="G9" s="111"/>
      <c r="H9" s="111"/>
      <c r="I9" s="62" t="s">
        <v>2</v>
      </c>
      <c r="J9" s="62"/>
      <c r="K9" s="62"/>
      <c r="L9" s="62"/>
      <c r="M9" s="62"/>
      <c r="N9" s="62"/>
      <c r="O9" s="62"/>
      <c r="P9" s="62"/>
      <c r="Q9" s="62" t="s">
        <v>3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1" t="s">
        <v>5</v>
      </c>
      <c r="AC9" s="111" t="s">
        <v>4</v>
      </c>
      <c r="AD9" s="111"/>
      <c r="AE9" s="117" t="s">
        <v>36</v>
      </c>
      <c r="AF9" s="117"/>
      <c r="AG9" s="117" t="s">
        <v>37</v>
      </c>
      <c r="AH9" s="117"/>
      <c r="AI9" s="62" t="s">
        <v>6</v>
      </c>
      <c r="AJ9" s="62"/>
      <c r="AK9" s="62"/>
      <c r="AL9" s="62" t="s">
        <v>6</v>
      </c>
      <c r="AM9" s="62"/>
      <c r="AN9" s="62"/>
      <c r="AO9" s="62" t="s">
        <v>7</v>
      </c>
      <c r="AP9" s="62"/>
      <c r="AQ9" s="62"/>
      <c r="AR9" s="62" t="s">
        <v>8</v>
      </c>
      <c r="AS9" s="62"/>
      <c r="AT9" s="62"/>
      <c r="AU9" s="62" t="s">
        <v>185</v>
      </c>
      <c r="AV9" s="62"/>
      <c r="AW9" s="62"/>
      <c r="AX9" s="62" t="s">
        <v>193</v>
      </c>
      <c r="AY9" s="62"/>
      <c r="AZ9" s="62"/>
      <c r="BA9" s="62" t="s">
        <v>194</v>
      </c>
      <c r="BB9" s="62"/>
      <c r="BC9" s="62"/>
      <c r="BD9" s="62" t="s">
        <v>22</v>
      </c>
      <c r="BE9" s="62"/>
      <c r="BF9" s="62"/>
      <c r="BG9" s="62"/>
      <c r="BH9" s="62"/>
      <c r="BI9" s="62"/>
    </row>
    <row r="10" spans="1:61" ht="3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"/>
      <c r="AH10" s="9"/>
      <c r="AI10" s="12"/>
      <c r="AJ10" s="12"/>
      <c r="AK10" s="12"/>
      <c r="AL10" s="12"/>
      <c r="AM10" s="12"/>
      <c r="AN10" s="12"/>
      <c r="AO10" s="12"/>
      <c r="AP10" s="12"/>
    </row>
    <row r="11" spans="1:61" ht="9" customHeight="1">
      <c r="A11" s="112" t="s">
        <v>9</v>
      </c>
      <c r="B11" s="113"/>
      <c r="C11" s="113"/>
      <c r="D11" s="113"/>
      <c r="E11" s="114"/>
      <c r="F11" s="112"/>
      <c r="G11" s="113"/>
      <c r="H11" s="114"/>
      <c r="I11" s="118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20"/>
      <c r="AB11" s="2"/>
      <c r="AC11" s="63"/>
      <c r="AD11" s="65"/>
      <c r="AE11" s="115"/>
      <c r="AF11" s="116"/>
      <c r="AG11" s="115"/>
      <c r="AH11" s="116"/>
      <c r="AI11" s="63" t="s">
        <v>199</v>
      </c>
      <c r="AJ11" s="64"/>
      <c r="AK11" s="65"/>
      <c r="AL11" s="63" t="s">
        <v>199</v>
      </c>
      <c r="AM11" s="64"/>
      <c r="AN11" s="65"/>
      <c r="AO11" s="63" t="s">
        <v>199</v>
      </c>
      <c r="AP11" s="64"/>
      <c r="AQ11" s="65"/>
      <c r="AR11" s="63" t="s">
        <v>199</v>
      </c>
      <c r="AS11" s="64"/>
      <c r="AT11" s="65"/>
      <c r="AU11" s="63" t="s">
        <v>200</v>
      </c>
      <c r="AV11" s="64"/>
      <c r="AW11" s="65"/>
      <c r="AX11" s="63" t="s">
        <v>200</v>
      </c>
      <c r="AY11" s="64"/>
      <c r="AZ11" s="65"/>
      <c r="BA11" s="63" t="s">
        <v>200</v>
      </c>
      <c r="BB11" s="64"/>
      <c r="BC11" s="65"/>
      <c r="BD11" s="63"/>
      <c r="BE11" s="64"/>
      <c r="BF11" s="64"/>
      <c r="BG11" s="64"/>
      <c r="BH11" s="64"/>
      <c r="BI11" s="65"/>
    </row>
    <row r="12" spans="1:61" ht="9" customHeight="1">
      <c r="A12" s="69" t="s">
        <v>137</v>
      </c>
      <c r="B12" s="70"/>
      <c r="C12" s="70"/>
      <c r="D12" s="70"/>
      <c r="E12" s="71"/>
      <c r="F12" s="69" t="s">
        <v>130</v>
      </c>
      <c r="G12" s="70"/>
      <c r="H12" s="71"/>
      <c r="I12" s="69" t="s">
        <v>123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1"/>
      <c r="AB12" s="33">
        <v>1</v>
      </c>
      <c r="AC12" s="59"/>
      <c r="AD12" s="61"/>
      <c r="AE12" s="72">
        <v>3.8</v>
      </c>
      <c r="AF12" s="73"/>
      <c r="AG12" s="74" t="s">
        <v>112</v>
      </c>
      <c r="AH12" s="75"/>
      <c r="AI12" s="59" t="s">
        <v>122</v>
      </c>
      <c r="AJ12" s="60"/>
      <c r="AK12" s="61"/>
      <c r="AL12" s="59" t="s">
        <v>139</v>
      </c>
      <c r="AM12" s="60"/>
      <c r="AN12" s="61"/>
      <c r="AO12" s="59" t="s">
        <v>140</v>
      </c>
      <c r="AP12" s="60"/>
      <c r="AQ12" s="61"/>
      <c r="AR12" s="56"/>
      <c r="AS12" s="57"/>
      <c r="AT12" s="58"/>
      <c r="AU12" s="59" t="s">
        <v>121</v>
      </c>
      <c r="AV12" s="60"/>
      <c r="AW12" s="61"/>
      <c r="AX12" s="56"/>
      <c r="AY12" s="57"/>
      <c r="AZ12" s="58"/>
      <c r="BA12" s="59" t="s">
        <v>122</v>
      </c>
      <c r="BB12" s="60"/>
      <c r="BC12" s="61"/>
      <c r="BD12" s="59"/>
      <c r="BE12" s="60"/>
      <c r="BF12" s="60"/>
      <c r="BG12" s="60"/>
      <c r="BH12" s="60"/>
      <c r="BI12" s="61"/>
    </row>
    <row r="13" spans="1:61" ht="9" customHeight="1">
      <c r="A13" s="69" t="s">
        <v>146</v>
      </c>
      <c r="B13" s="70"/>
      <c r="C13" s="70"/>
      <c r="D13" s="70"/>
      <c r="E13" s="71"/>
      <c r="F13" s="69" t="s">
        <v>130</v>
      </c>
      <c r="G13" s="70"/>
      <c r="H13" s="71"/>
      <c r="I13" s="69" t="s">
        <v>123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33">
        <v>1</v>
      </c>
      <c r="AC13" s="59"/>
      <c r="AD13" s="61"/>
      <c r="AE13" s="72"/>
      <c r="AF13" s="73"/>
      <c r="AG13" s="74"/>
      <c r="AH13" s="75"/>
      <c r="AI13" s="56"/>
      <c r="AJ13" s="57"/>
      <c r="AK13" s="58"/>
      <c r="AL13" s="56"/>
      <c r="AM13" s="57"/>
      <c r="AN13" s="58"/>
      <c r="AO13" s="56"/>
      <c r="AP13" s="57"/>
      <c r="AQ13" s="58"/>
      <c r="AR13" s="59" t="s">
        <v>141</v>
      </c>
      <c r="AS13" s="60"/>
      <c r="AT13" s="61"/>
      <c r="AU13" s="56"/>
      <c r="AV13" s="57"/>
      <c r="AW13" s="58"/>
      <c r="AX13" s="59" t="s">
        <v>141</v>
      </c>
      <c r="AY13" s="60"/>
      <c r="AZ13" s="61"/>
      <c r="BA13" s="56"/>
      <c r="BB13" s="57"/>
      <c r="BC13" s="58"/>
      <c r="BD13" s="59"/>
      <c r="BE13" s="60"/>
      <c r="BF13" s="60"/>
      <c r="BG13" s="60"/>
      <c r="BH13" s="60"/>
      <c r="BI13" s="61"/>
    </row>
    <row r="14" spans="1:61" ht="9" customHeight="1">
      <c r="A14" s="69"/>
      <c r="B14" s="70"/>
      <c r="C14" s="70"/>
      <c r="D14" s="70"/>
      <c r="E14" s="71"/>
      <c r="F14" s="69"/>
      <c r="G14" s="70"/>
      <c r="H14" s="71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1"/>
      <c r="AB14" s="33"/>
      <c r="AC14" s="59"/>
      <c r="AD14" s="61"/>
      <c r="AE14" s="72"/>
      <c r="AF14" s="73"/>
      <c r="AG14" s="74"/>
      <c r="AH14" s="75"/>
      <c r="AI14" s="59"/>
      <c r="AJ14" s="60"/>
      <c r="AK14" s="61"/>
      <c r="AL14" s="59"/>
      <c r="AM14" s="60"/>
      <c r="AN14" s="61"/>
      <c r="AO14" s="59"/>
      <c r="AP14" s="60"/>
      <c r="AQ14" s="61"/>
      <c r="AR14" s="59"/>
      <c r="AS14" s="60"/>
      <c r="AT14" s="61"/>
      <c r="AU14" s="59"/>
      <c r="AV14" s="60"/>
      <c r="AW14" s="61"/>
      <c r="AX14" s="59"/>
      <c r="AY14" s="60"/>
      <c r="AZ14" s="61"/>
      <c r="BA14" s="59"/>
      <c r="BB14" s="60"/>
      <c r="BC14" s="61"/>
      <c r="BD14" s="59"/>
      <c r="BE14" s="60"/>
      <c r="BF14" s="60"/>
      <c r="BG14" s="60"/>
      <c r="BH14" s="60"/>
      <c r="BI14" s="61"/>
    </row>
    <row r="15" spans="1:61" s="4" customFormat="1" ht="9" customHeight="1">
      <c r="A15" s="93" t="s">
        <v>10</v>
      </c>
      <c r="B15" s="94"/>
      <c r="C15" s="94"/>
      <c r="D15" s="94"/>
      <c r="E15" s="95"/>
      <c r="F15" s="69"/>
      <c r="G15" s="70"/>
      <c r="H15" s="71"/>
      <c r="I15" s="69"/>
      <c r="J15" s="70"/>
      <c r="K15" s="70"/>
      <c r="L15" s="70"/>
      <c r="M15" s="70"/>
      <c r="N15" s="70"/>
      <c r="O15" s="70"/>
      <c r="P15" s="70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1"/>
      <c r="AB15" s="33"/>
      <c r="AC15" s="59"/>
      <c r="AD15" s="61"/>
      <c r="AE15" s="72"/>
      <c r="AF15" s="73"/>
      <c r="AG15" s="72"/>
      <c r="AH15" s="73"/>
      <c r="AI15" s="59"/>
      <c r="AJ15" s="60"/>
      <c r="AK15" s="61"/>
      <c r="AL15" s="59"/>
      <c r="AM15" s="60"/>
      <c r="AN15" s="61"/>
      <c r="AO15" s="59"/>
      <c r="AP15" s="60"/>
      <c r="AQ15" s="61"/>
      <c r="AR15" s="59"/>
      <c r="AS15" s="60"/>
      <c r="AT15" s="61"/>
      <c r="AU15" s="59"/>
      <c r="AV15" s="60"/>
      <c r="AW15" s="61"/>
      <c r="AX15" s="59"/>
      <c r="AY15" s="60"/>
      <c r="AZ15" s="61"/>
      <c r="BA15" s="59"/>
      <c r="BB15" s="60"/>
      <c r="BC15" s="61"/>
      <c r="BD15" s="59"/>
      <c r="BE15" s="60"/>
      <c r="BF15" s="60"/>
      <c r="BG15" s="60"/>
      <c r="BH15" s="60"/>
      <c r="BI15" s="61"/>
    </row>
    <row r="16" spans="1:61" s="7" customFormat="1" ht="9" customHeight="1">
      <c r="A16" s="69" t="s">
        <v>105</v>
      </c>
      <c r="B16" s="70"/>
      <c r="C16" s="70"/>
      <c r="D16" s="70"/>
      <c r="E16" s="71"/>
      <c r="F16" s="69" t="s">
        <v>106</v>
      </c>
      <c r="G16" s="70"/>
      <c r="H16" s="71"/>
      <c r="I16" s="69" t="s">
        <v>107</v>
      </c>
      <c r="J16" s="70"/>
      <c r="K16" s="70"/>
      <c r="L16" s="70"/>
      <c r="M16" s="70"/>
      <c r="N16" s="70"/>
      <c r="O16" s="70"/>
      <c r="P16" s="70"/>
      <c r="Q16" s="69" t="s">
        <v>108</v>
      </c>
      <c r="R16" s="70"/>
      <c r="S16" s="70"/>
      <c r="T16" s="70"/>
      <c r="U16" s="70"/>
      <c r="V16" s="70"/>
      <c r="W16" s="70"/>
      <c r="X16" s="70"/>
      <c r="Y16" s="70"/>
      <c r="Z16" s="70"/>
      <c r="AA16" s="71"/>
      <c r="AB16" s="33"/>
      <c r="AC16" s="59">
        <v>1</v>
      </c>
      <c r="AD16" s="61"/>
      <c r="AE16" s="72"/>
      <c r="AF16" s="73"/>
      <c r="AG16" s="74">
        <f t="shared" ref="AG16" si="0">AC16*AE16</f>
        <v>0</v>
      </c>
      <c r="AH16" s="75"/>
      <c r="AI16" s="59" t="s">
        <v>122</v>
      </c>
      <c r="AJ16" s="60"/>
      <c r="AK16" s="61"/>
      <c r="AL16" s="59" t="s">
        <v>140</v>
      </c>
      <c r="AM16" s="60"/>
      <c r="AN16" s="61"/>
      <c r="AO16" s="59" t="s">
        <v>140</v>
      </c>
      <c r="AP16" s="60"/>
      <c r="AQ16" s="61"/>
      <c r="AR16" s="59" t="s">
        <v>121</v>
      </c>
      <c r="AS16" s="60"/>
      <c r="AT16" s="61"/>
      <c r="AU16" s="59" t="s">
        <v>121</v>
      </c>
      <c r="AV16" s="60"/>
      <c r="AW16" s="61"/>
      <c r="AX16" s="59" t="s">
        <v>121</v>
      </c>
      <c r="AY16" s="60"/>
      <c r="AZ16" s="61"/>
      <c r="BA16" s="59" t="s">
        <v>122</v>
      </c>
      <c r="BB16" s="60"/>
      <c r="BC16" s="61"/>
      <c r="BD16" s="59"/>
      <c r="BE16" s="60"/>
      <c r="BF16" s="60"/>
      <c r="BG16" s="60"/>
      <c r="BH16" s="60"/>
      <c r="BI16" s="61"/>
    </row>
    <row r="17" spans="1:61" s="6" customFormat="1" ht="9" customHeight="1">
      <c r="A17" s="69" t="s">
        <v>109</v>
      </c>
      <c r="B17" s="70"/>
      <c r="C17" s="70"/>
      <c r="D17" s="70"/>
      <c r="E17" s="71"/>
      <c r="F17" s="69" t="s">
        <v>106</v>
      </c>
      <c r="G17" s="70"/>
      <c r="H17" s="71"/>
      <c r="I17" s="69" t="s">
        <v>110</v>
      </c>
      <c r="J17" s="70"/>
      <c r="K17" s="70"/>
      <c r="L17" s="70"/>
      <c r="M17" s="70"/>
      <c r="N17" s="70"/>
      <c r="O17" s="70"/>
      <c r="P17" s="70"/>
      <c r="Q17" s="69" t="s">
        <v>111</v>
      </c>
      <c r="R17" s="70"/>
      <c r="S17" s="70"/>
      <c r="T17" s="70"/>
      <c r="U17" s="70"/>
      <c r="V17" s="70"/>
      <c r="W17" s="70"/>
      <c r="X17" s="70"/>
      <c r="Y17" s="70"/>
      <c r="Z17" s="70"/>
      <c r="AA17" s="71"/>
      <c r="AB17" s="33"/>
      <c r="AC17" s="59">
        <v>2</v>
      </c>
      <c r="AD17" s="61"/>
      <c r="AE17" s="72"/>
      <c r="AF17" s="73"/>
      <c r="AG17" s="74">
        <f t="shared" ref="AG17" si="1">AC17*AE17</f>
        <v>0</v>
      </c>
      <c r="AH17" s="75"/>
      <c r="AI17" s="59" t="s">
        <v>120</v>
      </c>
      <c r="AJ17" s="60"/>
      <c r="AK17" s="61"/>
      <c r="AL17" s="59" t="s">
        <v>140</v>
      </c>
      <c r="AM17" s="60"/>
      <c r="AN17" s="61"/>
      <c r="AO17" s="59" t="s">
        <v>139</v>
      </c>
      <c r="AP17" s="60"/>
      <c r="AQ17" s="61"/>
      <c r="AR17" s="56"/>
      <c r="AS17" s="57"/>
      <c r="AT17" s="58"/>
      <c r="AU17" s="59" t="s">
        <v>172</v>
      </c>
      <c r="AV17" s="60"/>
      <c r="AW17" s="61"/>
      <c r="AX17" s="56"/>
      <c r="AY17" s="57"/>
      <c r="AZ17" s="58"/>
      <c r="BA17" s="59" t="s">
        <v>120</v>
      </c>
      <c r="BB17" s="60"/>
      <c r="BC17" s="61"/>
      <c r="BD17" s="59"/>
      <c r="BE17" s="60"/>
      <c r="BF17" s="60"/>
      <c r="BG17" s="60"/>
      <c r="BH17" s="60"/>
      <c r="BI17" s="61"/>
    </row>
    <row r="18" spans="1:61" s="6" customFormat="1" ht="18" customHeight="1">
      <c r="A18" s="69" t="s">
        <v>170</v>
      </c>
      <c r="B18" s="70"/>
      <c r="C18" s="70"/>
      <c r="D18" s="70"/>
      <c r="E18" s="71"/>
      <c r="F18" s="69" t="s">
        <v>106</v>
      </c>
      <c r="G18" s="70"/>
      <c r="H18" s="71"/>
      <c r="I18" s="69" t="s">
        <v>110</v>
      </c>
      <c r="J18" s="70"/>
      <c r="K18" s="70"/>
      <c r="L18" s="70"/>
      <c r="M18" s="70"/>
      <c r="N18" s="70"/>
      <c r="O18" s="70"/>
      <c r="P18" s="70"/>
      <c r="Q18" s="69" t="s">
        <v>111</v>
      </c>
      <c r="R18" s="70"/>
      <c r="S18" s="70"/>
      <c r="T18" s="70"/>
      <c r="U18" s="70"/>
      <c r="V18" s="70"/>
      <c r="W18" s="70"/>
      <c r="X18" s="70"/>
      <c r="Y18" s="70"/>
      <c r="Z18" s="70"/>
      <c r="AA18" s="71"/>
      <c r="AB18" s="33"/>
      <c r="AC18" s="59">
        <v>2</v>
      </c>
      <c r="AD18" s="61"/>
      <c r="AE18" s="72"/>
      <c r="AF18" s="73"/>
      <c r="AG18" s="74">
        <f t="shared" ref="AG18" si="2">AC18*AE18</f>
        <v>0</v>
      </c>
      <c r="AH18" s="75"/>
      <c r="AI18" s="56"/>
      <c r="AJ18" s="57"/>
      <c r="AK18" s="58"/>
      <c r="AL18" s="56"/>
      <c r="AM18" s="57"/>
      <c r="AN18" s="58"/>
      <c r="AO18" s="56"/>
      <c r="AP18" s="57"/>
      <c r="AQ18" s="58"/>
      <c r="AR18" s="59" t="s">
        <v>134</v>
      </c>
      <c r="AS18" s="60"/>
      <c r="AT18" s="61"/>
      <c r="AU18" s="56"/>
      <c r="AV18" s="57"/>
      <c r="AW18" s="58"/>
      <c r="AX18" s="59" t="s">
        <v>134</v>
      </c>
      <c r="AY18" s="60"/>
      <c r="AZ18" s="61"/>
      <c r="BA18" s="56"/>
      <c r="BB18" s="57"/>
      <c r="BC18" s="58"/>
      <c r="BD18" s="59"/>
      <c r="BE18" s="60"/>
      <c r="BF18" s="60"/>
      <c r="BG18" s="60"/>
      <c r="BH18" s="60"/>
      <c r="BI18" s="61"/>
    </row>
    <row r="19" spans="1:61" s="6" customFormat="1" ht="9" customHeight="1">
      <c r="A19" s="69"/>
      <c r="B19" s="70"/>
      <c r="C19" s="70"/>
      <c r="D19" s="70"/>
      <c r="E19" s="71"/>
      <c r="F19" s="69"/>
      <c r="G19" s="70"/>
      <c r="H19" s="71"/>
      <c r="I19" s="69"/>
      <c r="J19" s="70"/>
      <c r="K19" s="70"/>
      <c r="L19" s="70"/>
      <c r="M19" s="70"/>
      <c r="N19" s="70"/>
      <c r="O19" s="70"/>
      <c r="P19" s="70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1"/>
      <c r="AB19" s="33"/>
      <c r="AC19" s="59"/>
      <c r="AD19" s="61"/>
      <c r="AE19" s="72"/>
      <c r="AF19" s="73"/>
      <c r="AG19" s="74"/>
      <c r="AH19" s="75"/>
      <c r="AI19" s="59"/>
      <c r="AJ19" s="60"/>
      <c r="AK19" s="61"/>
      <c r="AL19" s="59"/>
      <c r="AM19" s="60"/>
      <c r="AN19" s="61"/>
      <c r="AO19" s="59"/>
      <c r="AP19" s="60"/>
      <c r="AQ19" s="61"/>
      <c r="AR19" s="59"/>
      <c r="AS19" s="60"/>
      <c r="AT19" s="61"/>
      <c r="AU19" s="59"/>
      <c r="AV19" s="60"/>
      <c r="AW19" s="61"/>
      <c r="AX19" s="59"/>
      <c r="AY19" s="60"/>
      <c r="AZ19" s="61"/>
      <c r="BA19" s="59"/>
      <c r="BB19" s="60"/>
      <c r="BC19" s="61"/>
      <c r="BD19" s="59"/>
      <c r="BE19" s="60"/>
      <c r="BF19" s="60"/>
      <c r="BG19" s="60"/>
      <c r="BH19" s="60"/>
      <c r="BI19" s="61"/>
    </row>
    <row r="20" spans="1:61" s="4" customFormat="1" ht="9" customHeight="1">
      <c r="A20" s="93" t="s">
        <v>11</v>
      </c>
      <c r="B20" s="94"/>
      <c r="C20" s="94"/>
      <c r="D20" s="94"/>
      <c r="E20" s="95"/>
      <c r="F20" s="69"/>
      <c r="G20" s="70"/>
      <c r="H20" s="71"/>
      <c r="I20" s="69"/>
      <c r="J20" s="70"/>
      <c r="K20" s="70"/>
      <c r="L20" s="70"/>
      <c r="M20" s="70"/>
      <c r="N20" s="70"/>
      <c r="O20" s="70"/>
      <c r="P20" s="70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1"/>
      <c r="AB20" s="33"/>
      <c r="AC20" s="59"/>
      <c r="AD20" s="61"/>
      <c r="AE20" s="72"/>
      <c r="AF20" s="73"/>
      <c r="AG20" s="72"/>
      <c r="AH20" s="73"/>
      <c r="AI20" s="59"/>
      <c r="AJ20" s="60"/>
      <c r="AK20" s="61"/>
      <c r="AL20" s="59"/>
      <c r="AM20" s="60"/>
      <c r="AN20" s="61"/>
      <c r="AO20" s="59"/>
      <c r="AP20" s="60"/>
      <c r="AQ20" s="61"/>
      <c r="AR20" s="59"/>
      <c r="AS20" s="60"/>
      <c r="AT20" s="61"/>
      <c r="AU20" s="59"/>
      <c r="AV20" s="60"/>
      <c r="AW20" s="61"/>
      <c r="AX20" s="59"/>
      <c r="AY20" s="60"/>
      <c r="AZ20" s="61"/>
      <c r="BA20" s="59"/>
      <c r="BB20" s="60"/>
      <c r="BC20" s="61"/>
      <c r="BD20" s="59"/>
      <c r="BE20" s="60"/>
      <c r="BF20" s="60"/>
      <c r="BG20" s="60"/>
      <c r="BH20" s="60"/>
      <c r="BI20" s="61"/>
    </row>
    <row r="21" spans="1:61" s="4" customFormat="1" ht="9" customHeight="1">
      <c r="A21" s="76" t="s">
        <v>196</v>
      </c>
      <c r="B21" s="77"/>
      <c r="C21" s="77"/>
      <c r="D21" s="77"/>
      <c r="E21" s="78"/>
      <c r="F21" s="81"/>
      <c r="G21" s="82"/>
      <c r="H21" s="83"/>
      <c r="I21" s="79" t="s">
        <v>113</v>
      </c>
      <c r="J21" s="80"/>
      <c r="K21" s="80"/>
      <c r="L21" s="80"/>
      <c r="M21" s="80"/>
      <c r="N21" s="80"/>
      <c r="O21" s="80"/>
      <c r="P21" s="80"/>
      <c r="Q21" s="84" t="s">
        <v>195</v>
      </c>
      <c r="R21" s="85"/>
      <c r="S21" s="85"/>
      <c r="T21" s="85"/>
      <c r="U21" s="85"/>
      <c r="V21" s="85"/>
      <c r="W21" s="85"/>
      <c r="X21" s="85"/>
      <c r="Y21" s="85"/>
      <c r="Z21" s="85"/>
      <c r="AA21" s="86"/>
      <c r="AB21" s="34"/>
      <c r="AC21" s="105"/>
      <c r="AD21" s="106"/>
      <c r="AE21" s="74"/>
      <c r="AF21" s="75"/>
      <c r="AG21" s="74" t="s">
        <v>112</v>
      </c>
      <c r="AH21" s="75"/>
      <c r="AI21" s="102" t="s">
        <v>104</v>
      </c>
      <c r="AJ21" s="103"/>
      <c r="AK21" s="104"/>
      <c r="AL21" s="102" t="s">
        <v>104</v>
      </c>
      <c r="AM21" s="103"/>
      <c r="AN21" s="104"/>
      <c r="AO21" s="102" t="s">
        <v>104</v>
      </c>
      <c r="AP21" s="103"/>
      <c r="AQ21" s="104"/>
      <c r="AR21" s="102" t="s">
        <v>104</v>
      </c>
      <c r="AS21" s="103"/>
      <c r="AT21" s="104"/>
      <c r="AU21" s="59" t="s">
        <v>104</v>
      </c>
      <c r="AV21" s="60"/>
      <c r="AW21" s="61"/>
      <c r="AX21" s="59" t="s">
        <v>104</v>
      </c>
      <c r="AY21" s="60"/>
      <c r="AZ21" s="61"/>
      <c r="BA21" s="59" t="s">
        <v>104</v>
      </c>
      <c r="BB21" s="60"/>
      <c r="BC21" s="61"/>
      <c r="BD21" s="59"/>
      <c r="BE21" s="60"/>
      <c r="BF21" s="60"/>
      <c r="BG21" s="60"/>
      <c r="BH21" s="60"/>
      <c r="BI21" s="61"/>
    </row>
    <row r="22" spans="1:61" s="6" customFormat="1" ht="9" customHeight="1">
      <c r="A22" s="81" t="s">
        <v>167</v>
      </c>
      <c r="B22" s="82"/>
      <c r="C22" s="82"/>
      <c r="D22" s="82"/>
      <c r="E22" s="83"/>
      <c r="F22" s="81"/>
      <c r="G22" s="82"/>
      <c r="H22" s="83"/>
      <c r="I22" s="69" t="s">
        <v>168</v>
      </c>
      <c r="J22" s="70"/>
      <c r="K22" s="70"/>
      <c r="L22" s="70"/>
      <c r="M22" s="70"/>
      <c r="N22" s="70"/>
      <c r="O22" s="70"/>
      <c r="P22" s="70"/>
      <c r="Q22" s="69" t="s">
        <v>169</v>
      </c>
      <c r="R22" s="70"/>
      <c r="S22" s="70"/>
      <c r="T22" s="70"/>
      <c r="U22" s="70"/>
      <c r="V22" s="70"/>
      <c r="W22" s="70"/>
      <c r="X22" s="70"/>
      <c r="Y22" s="70"/>
      <c r="Z22" s="70"/>
      <c r="AA22" s="71"/>
      <c r="AB22" s="33"/>
      <c r="AC22" s="59"/>
      <c r="AD22" s="61"/>
      <c r="AE22" s="74"/>
      <c r="AF22" s="75"/>
      <c r="AG22" s="74">
        <f>AE22*AC22</f>
        <v>0</v>
      </c>
      <c r="AH22" s="75"/>
      <c r="AI22" s="59" t="s">
        <v>120</v>
      </c>
      <c r="AJ22" s="60"/>
      <c r="AK22" s="61"/>
      <c r="AL22" s="59" t="s">
        <v>140</v>
      </c>
      <c r="AM22" s="60"/>
      <c r="AN22" s="61"/>
      <c r="AO22" s="59" t="s">
        <v>140</v>
      </c>
      <c r="AP22" s="60"/>
      <c r="AQ22" s="61"/>
      <c r="AR22" s="59" t="s">
        <v>134</v>
      </c>
      <c r="AS22" s="60"/>
      <c r="AT22" s="61"/>
      <c r="AU22" s="59" t="s">
        <v>134</v>
      </c>
      <c r="AV22" s="60"/>
      <c r="AW22" s="61"/>
      <c r="AX22" s="59" t="s">
        <v>134</v>
      </c>
      <c r="AY22" s="60"/>
      <c r="AZ22" s="61"/>
      <c r="BA22" s="59" t="s">
        <v>120</v>
      </c>
      <c r="BB22" s="60"/>
      <c r="BC22" s="61"/>
      <c r="BD22" s="59"/>
      <c r="BE22" s="60"/>
      <c r="BF22" s="60"/>
      <c r="BG22" s="60"/>
      <c r="BH22" s="60"/>
      <c r="BI22" s="61"/>
    </row>
    <row r="23" spans="1:61" ht="9" customHeight="1">
      <c r="A23" s="79" t="s">
        <v>162</v>
      </c>
      <c r="B23" s="88"/>
      <c r="C23" s="88"/>
      <c r="D23" s="88"/>
      <c r="E23" s="89"/>
      <c r="F23" s="69" t="s">
        <v>152</v>
      </c>
      <c r="G23" s="70"/>
      <c r="H23" s="71"/>
      <c r="I23" s="79" t="s">
        <v>163</v>
      </c>
      <c r="J23" s="80"/>
      <c r="K23" s="80"/>
      <c r="L23" s="80"/>
      <c r="M23" s="80"/>
      <c r="N23" s="80"/>
      <c r="O23" s="80"/>
      <c r="P23" s="80"/>
      <c r="Q23" s="79" t="s">
        <v>165</v>
      </c>
      <c r="R23" s="80"/>
      <c r="S23" s="80"/>
      <c r="T23" s="80"/>
      <c r="U23" s="80"/>
      <c r="V23" s="80"/>
      <c r="W23" s="80"/>
      <c r="X23" s="80"/>
      <c r="Y23" s="80"/>
      <c r="Z23" s="80"/>
      <c r="AA23" s="87"/>
      <c r="AB23" s="33"/>
      <c r="AC23" s="59">
        <v>3</v>
      </c>
      <c r="AD23" s="61"/>
      <c r="AE23" s="74">
        <v>0.02</v>
      </c>
      <c r="AF23" s="75"/>
      <c r="AG23" s="74">
        <f t="shared" ref="AG23" si="3">AC23*AE23</f>
        <v>0.06</v>
      </c>
      <c r="AH23" s="75"/>
      <c r="AI23" s="59" t="s">
        <v>164</v>
      </c>
      <c r="AJ23" s="60"/>
      <c r="AK23" s="61"/>
      <c r="AL23" s="59" t="s">
        <v>164</v>
      </c>
      <c r="AM23" s="60"/>
      <c r="AN23" s="61"/>
      <c r="AO23" s="59" t="s">
        <v>164</v>
      </c>
      <c r="AP23" s="60"/>
      <c r="AQ23" s="61"/>
      <c r="AR23" s="59" t="s">
        <v>164</v>
      </c>
      <c r="AS23" s="60"/>
      <c r="AT23" s="61"/>
      <c r="AU23" s="59" t="s">
        <v>164</v>
      </c>
      <c r="AV23" s="60"/>
      <c r="AW23" s="61"/>
      <c r="AX23" s="59" t="s">
        <v>164</v>
      </c>
      <c r="AY23" s="60"/>
      <c r="AZ23" s="61"/>
      <c r="BA23" s="59" t="s">
        <v>164</v>
      </c>
      <c r="BB23" s="60"/>
      <c r="BC23" s="61"/>
      <c r="BD23" s="59"/>
      <c r="BE23" s="60"/>
      <c r="BF23" s="60"/>
      <c r="BG23" s="60"/>
      <c r="BH23" s="60"/>
      <c r="BI23" s="61"/>
    </row>
    <row r="24" spans="1:61" ht="9" customHeight="1">
      <c r="A24" s="79" t="s">
        <v>151</v>
      </c>
      <c r="B24" s="80"/>
      <c r="C24" s="80"/>
      <c r="D24" s="80"/>
      <c r="E24" s="87"/>
      <c r="F24" s="69" t="s">
        <v>152</v>
      </c>
      <c r="G24" s="70"/>
      <c r="H24" s="71"/>
      <c r="I24" s="69" t="s">
        <v>153</v>
      </c>
      <c r="J24" s="70"/>
      <c r="K24" s="70"/>
      <c r="L24" s="70"/>
      <c r="M24" s="70"/>
      <c r="N24" s="70"/>
      <c r="O24" s="70"/>
      <c r="P24" s="70"/>
      <c r="Q24" s="79" t="s">
        <v>161</v>
      </c>
      <c r="R24" s="80"/>
      <c r="S24" s="80"/>
      <c r="T24" s="80"/>
      <c r="U24" s="80"/>
      <c r="V24" s="80"/>
      <c r="W24" s="80"/>
      <c r="X24" s="80"/>
      <c r="Y24" s="80"/>
      <c r="Z24" s="80"/>
      <c r="AA24" s="87"/>
      <c r="AB24" s="33"/>
      <c r="AC24" s="59">
        <v>1</v>
      </c>
      <c r="AD24" s="61"/>
      <c r="AE24" s="72">
        <v>5.8000000000000003E-2</v>
      </c>
      <c r="AF24" s="73"/>
      <c r="AG24" s="74">
        <f t="shared" ref="AG24" si="4">AC24*AE24</f>
        <v>5.8000000000000003E-2</v>
      </c>
      <c r="AH24" s="75"/>
      <c r="AI24" s="59" t="s">
        <v>164</v>
      </c>
      <c r="AJ24" s="60"/>
      <c r="AK24" s="61"/>
      <c r="AL24" s="59" t="s">
        <v>164</v>
      </c>
      <c r="AM24" s="60"/>
      <c r="AN24" s="61"/>
      <c r="AO24" s="59" t="s">
        <v>164</v>
      </c>
      <c r="AP24" s="60"/>
      <c r="AQ24" s="61"/>
      <c r="AR24" s="59" t="s">
        <v>164</v>
      </c>
      <c r="AS24" s="60"/>
      <c r="AT24" s="61"/>
      <c r="AU24" s="59" t="s">
        <v>164</v>
      </c>
      <c r="AV24" s="60"/>
      <c r="AW24" s="61"/>
      <c r="AX24" s="59" t="s">
        <v>164</v>
      </c>
      <c r="AY24" s="60"/>
      <c r="AZ24" s="61"/>
      <c r="BA24" s="59" t="s">
        <v>164</v>
      </c>
      <c r="BB24" s="60"/>
      <c r="BC24" s="61"/>
      <c r="BD24" s="59"/>
      <c r="BE24" s="60"/>
      <c r="BF24" s="60"/>
      <c r="BG24" s="60"/>
      <c r="BH24" s="60"/>
      <c r="BI24" s="61"/>
    </row>
    <row r="25" spans="1:61" ht="9" customHeight="1">
      <c r="A25" s="66" t="s">
        <v>154</v>
      </c>
      <c r="B25" s="67"/>
      <c r="C25" s="67"/>
      <c r="D25" s="67"/>
      <c r="E25" s="68"/>
      <c r="F25" s="69" t="s">
        <v>155</v>
      </c>
      <c r="G25" s="70"/>
      <c r="H25" s="71"/>
      <c r="I25" s="69" t="s">
        <v>156</v>
      </c>
      <c r="J25" s="70"/>
      <c r="K25" s="70"/>
      <c r="L25" s="70"/>
      <c r="M25" s="70"/>
      <c r="N25" s="70"/>
      <c r="O25" s="70"/>
      <c r="P25" s="70"/>
      <c r="Q25" s="69" t="s">
        <v>157</v>
      </c>
      <c r="R25" s="70"/>
      <c r="S25" s="70"/>
      <c r="T25" s="70"/>
      <c r="U25" s="70"/>
      <c r="V25" s="70"/>
      <c r="W25" s="70"/>
      <c r="X25" s="70"/>
      <c r="Y25" s="70"/>
      <c r="Z25" s="70"/>
      <c r="AA25" s="71"/>
      <c r="AB25" s="33"/>
      <c r="AC25" s="59"/>
      <c r="AD25" s="61"/>
      <c r="AE25" s="72">
        <v>0.05</v>
      </c>
      <c r="AF25" s="73"/>
      <c r="AG25" s="74" t="s">
        <v>112</v>
      </c>
      <c r="AH25" s="75"/>
      <c r="AI25" s="59" t="s">
        <v>166</v>
      </c>
      <c r="AJ25" s="60"/>
      <c r="AK25" s="61"/>
      <c r="AL25" s="59" t="s">
        <v>166</v>
      </c>
      <c r="AM25" s="60"/>
      <c r="AN25" s="61"/>
      <c r="AO25" s="59" t="s">
        <v>166</v>
      </c>
      <c r="AP25" s="60"/>
      <c r="AQ25" s="61"/>
      <c r="AR25" s="59" t="s">
        <v>166</v>
      </c>
      <c r="AS25" s="60"/>
      <c r="AT25" s="61"/>
      <c r="AU25" s="59" t="s">
        <v>166</v>
      </c>
      <c r="AV25" s="60"/>
      <c r="AW25" s="61"/>
      <c r="AX25" s="59" t="s">
        <v>166</v>
      </c>
      <c r="AY25" s="60"/>
      <c r="AZ25" s="61"/>
      <c r="BA25" s="59" t="s">
        <v>166</v>
      </c>
      <c r="BB25" s="60"/>
      <c r="BC25" s="61"/>
      <c r="BD25" s="59"/>
      <c r="BE25" s="60"/>
      <c r="BF25" s="60"/>
      <c r="BG25" s="60"/>
      <c r="BH25" s="60"/>
      <c r="BI25" s="61"/>
    </row>
    <row r="26" spans="1:61" ht="9" customHeight="1">
      <c r="A26" s="69" t="s">
        <v>159</v>
      </c>
      <c r="B26" s="70"/>
      <c r="C26" s="70"/>
      <c r="D26" s="70"/>
      <c r="E26" s="71"/>
      <c r="F26" s="69" t="s">
        <v>158</v>
      </c>
      <c r="G26" s="70"/>
      <c r="H26" s="71"/>
      <c r="I26" s="69" t="s">
        <v>159</v>
      </c>
      <c r="J26" s="70"/>
      <c r="K26" s="70"/>
      <c r="L26" s="70"/>
      <c r="M26" s="70"/>
      <c r="N26" s="70"/>
      <c r="O26" s="70"/>
      <c r="P26" s="70"/>
      <c r="Q26" s="69" t="s">
        <v>160</v>
      </c>
      <c r="R26" s="70"/>
      <c r="S26" s="70"/>
      <c r="T26" s="70"/>
      <c r="U26" s="70"/>
      <c r="V26" s="70"/>
      <c r="W26" s="70"/>
      <c r="X26" s="70"/>
      <c r="Y26" s="70"/>
      <c r="Z26" s="70"/>
      <c r="AA26" s="71"/>
      <c r="AB26" s="33"/>
      <c r="AC26" s="59">
        <v>1</v>
      </c>
      <c r="AD26" s="61"/>
      <c r="AE26" s="72"/>
      <c r="AF26" s="73"/>
      <c r="AG26" s="74"/>
      <c r="AH26" s="75"/>
      <c r="AI26" s="59" t="s">
        <v>122</v>
      </c>
      <c r="AJ26" s="60"/>
      <c r="AK26" s="61"/>
      <c r="AL26" s="59" t="s">
        <v>139</v>
      </c>
      <c r="AM26" s="60"/>
      <c r="AN26" s="61"/>
      <c r="AO26" s="59" t="s">
        <v>140</v>
      </c>
      <c r="AP26" s="60"/>
      <c r="AQ26" s="61"/>
      <c r="AR26" s="59" t="s">
        <v>121</v>
      </c>
      <c r="AS26" s="60"/>
      <c r="AT26" s="61"/>
      <c r="AU26" s="59" t="s">
        <v>121</v>
      </c>
      <c r="AV26" s="60"/>
      <c r="AW26" s="61"/>
      <c r="AX26" s="59" t="s">
        <v>121</v>
      </c>
      <c r="AY26" s="60"/>
      <c r="AZ26" s="61"/>
      <c r="BA26" s="59" t="s">
        <v>122</v>
      </c>
      <c r="BB26" s="60"/>
      <c r="BC26" s="61"/>
      <c r="BD26" s="59"/>
      <c r="BE26" s="60"/>
      <c r="BF26" s="60"/>
      <c r="BG26" s="60"/>
      <c r="BH26" s="60"/>
      <c r="BI26" s="61"/>
    </row>
    <row r="27" spans="1:61" s="6" customFormat="1" ht="9" customHeight="1">
      <c r="A27" s="69"/>
      <c r="B27" s="70"/>
      <c r="C27" s="70"/>
      <c r="D27" s="70"/>
      <c r="E27" s="71"/>
      <c r="F27" s="69"/>
      <c r="G27" s="70"/>
      <c r="H27" s="71"/>
      <c r="I27" s="69"/>
      <c r="J27" s="70"/>
      <c r="K27" s="70"/>
      <c r="L27" s="70"/>
      <c r="M27" s="70"/>
      <c r="N27" s="70"/>
      <c r="O27" s="70"/>
      <c r="P27" s="70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1"/>
      <c r="AB27" s="33"/>
      <c r="AC27" s="59"/>
      <c r="AD27" s="61"/>
      <c r="AE27" s="72"/>
      <c r="AF27" s="73"/>
      <c r="AG27" s="74"/>
      <c r="AH27" s="75"/>
      <c r="AI27" s="59"/>
      <c r="AJ27" s="60"/>
      <c r="AK27" s="61"/>
      <c r="AL27" s="59"/>
      <c r="AM27" s="60"/>
      <c r="AN27" s="61"/>
      <c r="AO27" s="59"/>
      <c r="AP27" s="60"/>
      <c r="AQ27" s="61"/>
      <c r="AR27" s="59"/>
      <c r="AS27" s="60"/>
      <c r="AT27" s="61"/>
      <c r="AU27" s="59"/>
      <c r="AV27" s="60"/>
      <c r="AW27" s="61"/>
      <c r="AX27" s="59"/>
      <c r="AY27" s="60"/>
      <c r="AZ27" s="61"/>
      <c r="BA27" s="59"/>
      <c r="BB27" s="60"/>
      <c r="BC27" s="61"/>
      <c r="BD27" s="59"/>
      <c r="BE27" s="60"/>
      <c r="BF27" s="60"/>
      <c r="BG27" s="60"/>
      <c r="BH27" s="60"/>
      <c r="BI27" s="61"/>
    </row>
    <row r="28" spans="1:61" s="4" customFormat="1" ht="9" customHeight="1">
      <c r="A28" s="35" t="s">
        <v>27</v>
      </c>
      <c r="B28" s="36"/>
      <c r="C28" s="36"/>
      <c r="D28" s="36"/>
      <c r="E28" s="37"/>
      <c r="F28" s="38"/>
      <c r="G28" s="38"/>
      <c r="H28" s="38"/>
      <c r="I28" s="69"/>
      <c r="J28" s="70"/>
      <c r="K28" s="70"/>
      <c r="L28" s="70"/>
      <c r="M28" s="70"/>
      <c r="N28" s="70"/>
      <c r="O28" s="70"/>
      <c r="P28" s="70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1"/>
      <c r="AB28" s="33"/>
      <c r="AC28" s="59"/>
      <c r="AD28" s="61"/>
      <c r="AE28" s="74"/>
      <c r="AF28" s="75"/>
      <c r="AG28" s="74"/>
      <c r="AH28" s="75"/>
      <c r="AI28" s="59"/>
      <c r="AJ28" s="60"/>
      <c r="AK28" s="61"/>
      <c r="AL28" s="59"/>
      <c r="AM28" s="60"/>
      <c r="AN28" s="61"/>
      <c r="AO28" s="59"/>
      <c r="AP28" s="60"/>
      <c r="AQ28" s="61"/>
      <c r="AR28" s="59"/>
      <c r="AS28" s="60"/>
      <c r="AT28" s="61"/>
      <c r="AU28" s="59"/>
      <c r="AV28" s="60"/>
      <c r="AW28" s="61"/>
      <c r="AX28" s="59"/>
      <c r="AY28" s="60"/>
      <c r="AZ28" s="61"/>
      <c r="BA28" s="59"/>
      <c r="BB28" s="60"/>
      <c r="BC28" s="61"/>
      <c r="BD28" s="59"/>
      <c r="BE28" s="60"/>
      <c r="BF28" s="60"/>
      <c r="BG28" s="60"/>
      <c r="BH28" s="60"/>
      <c r="BI28" s="61"/>
    </row>
    <row r="29" spans="1:61" ht="9" customHeight="1">
      <c r="A29" s="66" t="s">
        <v>124</v>
      </c>
      <c r="B29" s="67"/>
      <c r="C29" s="67"/>
      <c r="D29" s="67"/>
      <c r="E29" s="68"/>
      <c r="F29" s="69" t="s">
        <v>147</v>
      </c>
      <c r="G29" s="70"/>
      <c r="H29" s="71"/>
      <c r="I29" s="69" t="s">
        <v>149</v>
      </c>
      <c r="J29" s="70"/>
      <c r="K29" s="70"/>
      <c r="L29" s="70"/>
      <c r="M29" s="70"/>
      <c r="N29" s="70"/>
      <c r="O29" s="70"/>
      <c r="P29" s="70"/>
      <c r="Q29" s="69" t="s">
        <v>136</v>
      </c>
      <c r="R29" s="70"/>
      <c r="S29" s="70"/>
      <c r="T29" s="70"/>
      <c r="U29" s="70"/>
      <c r="V29" s="70"/>
      <c r="W29" s="70"/>
      <c r="X29" s="70"/>
      <c r="Y29" s="70"/>
      <c r="Z29" s="70"/>
      <c r="AA29" s="71"/>
      <c r="AB29" s="33"/>
      <c r="AC29" s="59">
        <v>1</v>
      </c>
      <c r="AD29" s="61"/>
      <c r="AE29" s="72"/>
      <c r="AF29" s="73"/>
      <c r="AG29" s="74">
        <f t="shared" ref="AG29:AG30" si="5">AC29*AE29</f>
        <v>0</v>
      </c>
      <c r="AH29" s="75"/>
      <c r="AI29" s="59" t="s">
        <v>120</v>
      </c>
      <c r="AJ29" s="60"/>
      <c r="AK29" s="61"/>
      <c r="AL29" s="59" t="s">
        <v>140</v>
      </c>
      <c r="AM29" s="60"/>
      <c r="AN29" s="61"/>
      <c r="AO29" s="59" t="s">
        <v>134</v>
      </c>
      <c r="AP29" s="60"/>
      <c r="AQ29" s="61"/>
      <c r="AR29" s="59" t="s">
        <v>134</v>
      </c>
      <c r="AS29" s="60"/>
      <c r="AT29" s="61"/>
      <c r="AU29" s="59" t="s">
        <v>134</v>
      </c>
      <c r="AV29" s="60"/>
      <c r="AW29" s="61"/>
      <c r="AX29" s="59" t="s">
        <v>134</v>
      </c>
      <c r="AY29" s="60"/>
      <c r="AZ29" s="61"/>
      <c r="BA29" s="59" t="s">
        <v>120</v>
      </c>
      <c r="BB29" s="60"/>
      <c r="BC29" s="61"/>
      <c r="BD29" s="59"/>
      <c r="BE29" s="60"/>
      <c r="BF29" s="60"/>
      <c r="BG29" s="60"/>
      <c r="BH29" s="60"/>
      <c r="BI29" s="61"/>
    </row>
    <row r="30" spans="1:61" ht="9" customHeight="1">
      <c r="A30" s="66" t="s">
        <v>125</v>
      </c>
      <c r="B30" s="67"/>
      <c r="C30" s="67"/>
      <c r="D30" s="67"/>
      <c r="E30" s="68"/>
      <c r="F30" s="69" t="s">
        <v>147</v>
      </c>
      <c r="G30" s="70"/>
      <c r="H30" s="71"/>
      <c r="I30" s="69" t="s">
        <v>150</v>
      </c>
      <c r="J30" s="70"/>
      <c r="K30" s="70"/>
      <c r="L30" s="70"/>
      <c r="M30" s="70"/>
      <c r="N30" s="70"/>
      <c r="O30" s="70"/>
      <c r="P30" s="70"/>
      <c r="Q30" s="69" t="s">
        <v>132</v>
      </c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33"/>
      <c r="AC30" s="59">
        <v>1</v>
      </c>
      <c r="AD30" s="61"/>
      <c r="AE30" s="72"/>
      <c r="AF30" s="73"/>
      <c r="AG30" s="74">
        <f t="shared" si="5"/>
        <v>0</v>
      </c>
      <c r="AH30" s="75"/>
      <c r="AI30" s="59" t="s">
        <v>134</v>
      </c>
      <c r="AJ30" s="60"/>
      <c r="AK30" s="61"/>
      <c r="AL30" s="59" t="s">
        <v>134</v>
      </c>
      <c r="AM30" s="60"/>
      <c r="AN30" s="61"/>
      <c r="AO30" s="59" t="s">
        <v>134</v>
      </c>
      <c r="AP30" s="60"/>
      <c r="AQ30" s="61"/>
      <c r="AR30" s="59" t="s">
        <v>134</v>
      </c>
      <c r="AS30" s="60"/>
      <c r="AT30" s="61"/>
      <c r="AU30" s="59" t="s">
        <v>134</v>
      </c>
      <c r="AV30" s="60"/>
      <c r="AW30" s="61"/>
      <c r="AX30" s="59" t="s">
        <v>134</v>
      </c>
      <c r="AY30" s="60"/>
      <c r="AZ30" s="61"/>
      <c r="BA30" s="59" t="s">
        <v>134</v>
      </c>
      <c r="BB30" s="60"/>
      <c r="BC30" s="61"/>
      <c r="BD30" s="59"/>
      <c r="BE30" s="60"/>
      <c r="BF30" s="60"/>
      <c r="BG30" s="60"/>
      <c r="BH30" s="60"/>
      <c r="BI30" s="61"/>
    </row>
    <row r="31" spans="1:61" ht="9" customHeight="1">
      <c r="A31" s="66" t="s">
        <v>131</v>
      </c>
      <c r="B31" s="67"/>
      <c r="C31" s="67"/>
      <c r="D31" s="67"/>
      <c r="E31" s="68"/>
      <c r="F31" s="69" t="s">
        <v>147</v>
      </c>
      <c r="G31" s="70"/>
      <c r="H31" s="71"/>
      <c r="I31" s="69" t="s">
        <v>148</v>
      </c>
      <c r="J31" s="70"/>
      <c r="K31" s="70"/>
      <c r="L31" s="70"/>
      <c r="M31" s="70"/>
      <c r="N31" s="70"/>
      <c r="O31" s="70"/>
      <c r="P31" s="70"/>
      <c r="Q31" s="69" t="s">
        <v>133</v>
      </c>
      <c r="R31" s="70"/>
      <c r="S31" s="70"/>
      <c r="T31" s="70"/>
      <c r="U31" s="70"/>
      <c r="V31" s="70"/>
      <c r="W31" s="70"/>
      <c r="X31" s="70"/>
      <c r="Y31" s="70"/>
      <c r="Z31" s="70"/>
      <c r="AA31" s="71"/>
      <c r="AB31" s="33"/>
      <c r="AC31" s="59">
        <v>1</v>
      </c>
      <c r="AD31" s="61"/>
      <c r="AE31" s="72"/>
      <c r="AF31" s="73"/>
      <c r="AG31" s="74">
        <f t="shared" ref="AG31" si="6">AC31*AE31</f>
        <v>0</v>
      </c>
      <c r="AH31" s="75"/>
      <c r="AI31" s="59" t="s">
        <v>134</v>
      </c>
      <c r="AJ31" s="60"/>
      <c r="AK31" s="61"/>
      <c r="AL31" s="59" t="s">
        <v>134</v>
      </c>
      <c r="AM31" s="60"/>
      <c r="AN31" s="61"/>
      <c r="AO31" s="59" t="s">
        <v>134</v>
      </c>
      <c r="AP31" s="60"/>
      <c r="AQ31" s="61"/>
      <c r="AR31" s="59" t="s">
        <v>134</v>
      </c>
      <c r="AS31" s="60"/>
      <c r="AT31" s="61"/>
      <c r="AU31" s="59" t="s">
        <v>134</v>
      </c>
      <c r="AV31" s="60"/>
      <c r="AW31" s="61"/>
      <c r="AX31" s="59" t="s">
        <v>134</v>
      </c>
      <c r="AY31" s="60"/>
      <c r="AZ31" s="61"/>
      <c r="BA31" s="59" t="s">
        <v>134</v>
      </c>
      <c r="BB31" s="60"/>
      <c r="BC31" s="61"/>
      <c r="BD31" s="59"/>
      <c r="BE31" s="60"/>
      <c r="BF31" s="60"/>
      <c r="BG31" s="60"/>
      <c r="BH31" s="60"/>
      <c r="BI31" s="61"/>
    </row>
    <row r="32" spans="1:61" ht="9" customHeight="1">
      <c r="A32" s="66"/>
      <c r="B32" s="67"/>
      <c r="C32" s="67"/>
      <c r="D32" s="67"/>
      <c r="E32" s="68"/>
      <c r="F32" s="69"/>
      <c r="G32" s="70"/>
      <c r="H32" s="71"/>
      <c r="I32" s="69"/>
      <c r="J32" s="70"/>
      <c r="K32" s="70"/>
      <c r="L32" s="70"/>
      <c r="M32" s="70"/>
      <c r="N32" s="70"/>
      <c r="O32" s="70"/>
      <c r="P32" s="70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1"/>
      <c r="AB32" s="33"/>
      <c r="AC32" s="59"/>
      <c r="AD32" s="61"/>
      <c r="AE32" s="72"/>
      <c r="AF32" s="73"/>
      <c r="AG32" s="74"/>
      <c r="AH32" s="75"/>
      <c r="AI32" s="59"/>
      <c r="AJ32" s="60"/>
      <c r="AK32" s="61"/>
      <c r="AL32" s="59"/>
      <c r="AM32" s="60"/>
      <c r="AN32" s="61"/>
      <c r="AO32" s="59"/>
      <c r="AP32" s="60"/>
      <c r="AQ32" s="61"/>
      <c r="AR32" s="59"/>
      <c r="AS32" s="60"/>
      <c r="AT32" s="61"/>
      <c r="AU32" s="59"/>
      <c r="AV32" s="60"/>
      <c r="AW32" s="61"/>
      <c r="AX32" s="59"/>
      <c r="AY32" s="60"/>
      <c r="AZ32" s="61"/>
      <c r="BA32" s="59"/>
      <c r="BB32" s="60"/>
      <c r="BC32" s="61"/>
      <c r="BD32" s="59"/>
      <c r="BE32" s="60"/>
      <c r="BF32" s="60"/>
      <c r="BG32" s="60"/>
      <c r="BH32" s="60"/>
      <c r="BI32" s="61"/>
    </row>
    <row r="33" spans="1:64" s="4" customFormat="1" ht="9" customHeight="1">
      <c r="A33" s="93" t="s">
        <v>12</v>
      </c>
      <c r="B33" s="94"/>
      <c r="C33" s="94"/>
      <c r="D33" s="94"/>
      <c r="E33" s="95"/>
      <c r="F33" s="69"/>
      <c r="G33" s="70"/>
      <c r="H33" s="71"/>
      <c r="I33" s="69"/>
      <c r="J33" s="70"/>
      <c r="K33" s="70"/>
      <c r="L33" s="70"/>
      <c r="M33" s="70"/>
      <c r="N33" s="70"/>
      <c r="O33" s="70"/>
      <c r="P33" s="70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1"/>
      <c r="AB33" s="33"/>
      <c r="AC33" s="59"/>
      <c r="AD33" s="61"/>
      <c r="AE33" s="74"/>
      <c r="AF33" s="75"/>
      <c r="AG33" s="74"/>
      <c r="AH33" s="75"/>
      <c r="AI33" s="59"/>
      <c r="AJ33" s="60"/>
      <c r="AK33" s="61"/>
      <c r="AL33" s="59"/>
      <c r="AM33" s="60"/>
      <c r="AN33" s="61"/>
      <c r="AO33" s="59"/>
      <c r="AP33" s="60"/>
      <c r="AQ33" s="61"/>
      <c r="AR33" s="59"/>
      <c r="AS33" s="60"/>
      <c r="AT33" s="61"/>
      <c r="AU33" s="59"/>
      <c r="AV33" s="60"/>
      <c r="AW33" s="61"/>
      <c r="AX33" s="59"/>
      <c r="AY33" s="60"/>
      <c r="AZ33" s="61"/>
      <c r="BA33" s="59"/>
      <c r="BB33" s="60"/>
      <c r="BC33" s="61"/>
      <c r="BD33" s="59"/>
      <c r="BE33" s="60"/>
      <c r="BF33" s="60"/>
      <c r="BG33" s="60"/>
      <c r="BH33" s="60"/>
      <c r="BI33" s="61"/>
    </row>
    <row r="34" spans="1:64" s="4" customFormat="1" ht="9" customHeight="1">
      <c r="A34" s="69" t="s">
        <v>129</v>
      </c>
      <c r="B34" s="70"/>
      <c r="C34" s="70"/>
      <c r="D34" s="70"/>
      <c r="E34" s="71"/>
      <c r="F34" s="69"/>
      <c r="G34" s="70"/>
      <c r="H34" s="71"/>
      <c r="I34" s="79" t="s">
        <v>114</v>
      </c>
      <c r="J34" s="80"/>
      <c r="K34" s="80"/>
      <c r="L34" s="80"/>
      <c r="M34" s="80"/>
      <c r="N34" s="80"/>
      <c r="O34" s="80"/>
      <c r="P34" s="80"/>
      <c r="Q34" s="90" t="s">
        <v>115</v>
      </c>
      <c r="R34" s="91"/>
      <c r="S34" s="91"/>
      <c r="T34" s="91"/>
      <c r="U34" s="91"/>
      <c r="V34" s="91"/>
      <c r="W34" s="91"/>
      <c r="X34" s="91"/>
      <c r="Y34" s="91"/>
      <c r="Z34" s="91"/>
      <c r="AA34" s="92"/>
      <c r="AB34" s="5"/>
      <c r="AC34" s="59">
        <v>1</v>
      </c>
      <c r="AD34" s="61"/>
      <c r="AE34" s="72"/>
      <c r="AF34" s="73"/>
      <c r="AG34" s="74">
        <f t="shared" ref="AG34" si="7">AC34*AE34</f>
        <v>0</v>
      </c>
      <c r="AH34" s="75"/>
      <c r="AI34" s="59" t="s">
        <v>119</v>
      </c>
      <c r="AJ34" s="60"/>
      <c r="AK34" s="61"/>
      <c r="AL34" s="59" t="s">
        <v>119</v>
      </c>
      <c r="AM34" s="60"/>
      <c r="AN34" s="61"/>
      <c r="AO34" s="59" t="s">
        <v>119</v>
      </c>
      <c r="AP34" s="60"/>
      <c r="AQ34" s="61"/>
      <c r="AR34" s="59" t="s">
        <v>119</v>
      </c>
      <c r="AS34" s="60"/>
      <c r="AT34" s="61"/>
      <c r="AU34" s="56"/>
      <c r="AV34" s="57"/>
      <c r="AW34" s="58"/>
      <c r="AX34" s="56"/>
      <c r="AY34" s="57"/>
      <c r="AZ34" s="58"/>
      <c r="BA34" s="56"/>
      <c r="BB34" s="57"/>
      <c r="BC34" s="58"/>
      <c r="BD34" s="59"/>
      <c r="BE34" s="60"/>
      <c r="BF34" s="60"/>
      <c r="BG34" s="60"/>
      <c r="BH34" s="60"/>
      <c r="BI34" s="61"/>
    </row>
    <row r="35" spans="1:64" s="4" customFormat="1" ht="9" customHeight="1">
      <c r="A35" s="69" t="s">
        <v>186</v>
      </c>
      <c r="B35" s="70"/>
      <c r="C35" s="70"/>
      <c r="D35" s="70"/>
      <c r="E35" s="71"/>
      <c r="F35" s="69"/>
      <c r="G35" s="70"/>
      <c r="H35" s="71"/>
      <c r="I35" s="79" t="s">
        <v>114</v>
      </c>
      <c r="J35" s="80"/>
      <c r="K35" s="80"/>
      <c r="L35" s="80"/>
      <c r="M35" s="80"/>
      <c r="N35" s="80"/>
      <c r="O35" s="80"/>
      <c r="P35" s="80"/>
      <c r="Q35" s="90" t="s">
        <v>115</v>
      </c>
      <c r="R35" s="91"/>
      <c r="S35" s="91"/>
      <c r="T35" s="91"/>
      <c r="U35" s="91"/>
      <c r="V35" s="91"/>
      <c r="W35" s="91"/>
      <c r="X35" s="91"/>
      <c r="Y35" s="91"/>
      <c r="Z35" s="91"/>
      <c r="AA35" s="92"/>
      <c r="AB35" s="5"/>
      <c r="AC35" s="59">
        <v>1</v>
      </c>
      <c r="AD35" s="61"/>
      <c r="AE35" s="72"/>
      <c r="AF35" s="73"/>
      <c r="AG35" s="74">
        <f t="shared" ref="AG35" si="8">AC35*AE35</f>
        <v>0</v>
      </c>
      <c r="AH35" s="75"/>
      <c r="AI35" s="56"/>
      <c r="AJ35" s="57"/>
      <c r="AK35" s="58"/>
      <c r="AL35" s="56"/>
      <c r="AM35" s="57"/>
      <c r="AN35" s="58"/>
      <c r="AO35" s="56"/>
      <c r="AP35" s="57"/>
      <c r="AQ35" s="58"/>
      <c r="AR35" s="56"/>
      <c r="AS35" s="57"/>
      <c r="AT35" s="58"/>
      <c r="AU35" s="59" t="s">
        <v>119</v>
      </c>
      <c r="AV35" s="60"/>
      <c r="AW35" s="61"/>
      <c r="AX35" s="59" t="s">
        <v>119</v>
      </c>
      <c r="AY35" s="60"/>
      <c r="AZ35" s="61"/>
      <c r="BA35" s="59" t="s">
        <v>119</v>
      </c>
      <c r="BB35" s="60"/>
      <c r="BC35" s="61"/>
      <c r="BD35" s="59"/>
      <c r="BE35" s="60"/>
      <c r="BF35" s="60"/>
      <c r="BG35" s="60"/>
      <c r="BH35" s="60"/>
      <c r="BI35" s="61"/>
    </row>
    <row r="36" spans="1:64" s="4" customFormat="1" ht="9" customHeight="1">
      <c r="A36" s="69" t="s">
        <v>127</v>
      </c>
      <c r="B36" s="96"/>
      <c r="C36" s="96"/>
      <c r="D36" s="96"/>
      <c r="E36" s="97"/>
      <c r="F36" s="69" t="str">
        <f>F12</f>
        <v>SINGTEX</v>
      </c>
      <c r="G36" s="70"/>
      <c r="H36" s="71"/>
      <c r="I36" s="79" t="s">
        <v>126</v>
      </c>
      <c r="J36" s="80"/>
      <c r="K36" s="80"/>
      <c r="L36" s="80"/>
      <c r="M36" s="80"/>
      <c r="N36" s="80"/>
      <c r="O36" s="80"/>
      <c r="P36" s="80"/>
      <c r="Q36" s="98" t="s">
        <v>116</v>
      </c>
      <c r="R36" s="99"/>
      <c r="S36" s="99"/>
      <c r="T36" s="99"/>
      <c r="U36" s="99"/>
      <c r="V36" s="99"/>
      <c r="W36" s="99"/>
      <c r="X36" s="99"/>
      <c r="Y36" s="99"/>
      <c r="Z36" s="99"/>
      <c r="AA36" s="100"/>
      <c r="AB36" s="33"/>
      <c r="AC36" s="59">
        <v>1</v>
      </c>
      <c r="AD36" s="101"/>
      <c r="AE36" s="74">
        <f>AE12</f>
        <v>3.8</v>
      </c>
      <c r="AF36" s="75"/>
      <c r="AG36" s="74" t="str">
        <f>AG12</f>
        <v>yard</v>
      </c>
      <c r="AH36" s="75"/>
      <c r="AI36" s="59" t="s">
        <v>122</v>
      </c>
      <c r="AJ36" s="60"/>
      <c r="AK36" s="61"/>
      <c r="AL36" s="59" t="s">
        <v>139</v>
      </c>
      <c r="AM36" s="60"/>
      <c r="AN36" s="61"/>
      <c r="AO36" s="59" t="s">
        <v>140</v>
      </c>
      <c r="AP36" s="60"/>
      <c r="AQ36" s="61"/>
      <c r="AR36" s="59" t="s">
        <v>141</v>
      </c>
      <c r="AS36" s="60"/>
      <c r="AT36" s="61"/>
      <c r="AU36" s="59" t="s">
        <v>192</v>
      </c>
      <c r="AV36" s="60"/>
      <c r="AW36" s="61"/>
      <c r="AX36" s="59" t="s">
        <v>192</v>
      </c>
      <c r="AY36" s="60"/>
      <c r="AZ36" s="61"/>
      <c r="BA36" s="59" t="s">
        <v>122</v>
      </c>
      <c r="BB36" s="60"/>
      <c r="BC36" s="61"/>
      <c r="BD36" s="59"/>
      <c r="BE36" s="60"/>
      <c r="BF36" s="60"/>
      <c r="BG36" s="60"/>
      <c r="BH36" s="60"/>
      <c r="BI36" s="61"/>
    </row>
    <row r="37" spans="1:64" s="4" customFormat="1" ht="18" customHeight="1">
      <c r="A37" s="81" t="s">
        <v>191</v>
      </c>
      <c r="B37" s="82"/>
      <c r="C37" s="82"/>
      <c r="D37" s="82"/>
      <c r="E37" s="83"/>
      <c r="F37" s="81" t="s">
        <v>198</v>
      </c>
      <c r="G37" s="82"/>
      <c r="H37" s="83"/>
      <c r="I37" s="79" t="s">
        <v>128</v>
      </c>
      <c r="J37" s="80"/>
      <c r="K37" s="80"/>
      <c r="L37" s="80"/>
      <c r="M37" s="80"/>
      <c r="N37" s="80"/>
      <c r="O37" s="80"/>
      <c r="P37" s="80"/>
      <c r="Q37" s="90" t="s">
        <v>117</v>
      </c>
      <c r="R37" s="91"/>
      <c r="S37" s="91"/>
      <c r="T37" s="91"/>
      <c r="U37" s="91"/>
      <c r="V37" s="91"/>
      <c r="W37" s="91"/>
      <c r="X37" s="91"/>
      <c r="Y37" s="91"/>
      <c r="Z37" s="91"/>
      <c r="AA37" s="92"/>
      <c r="AB37" s="33"/>
      <c r="AC37" s="59">
        <v>1</v>
      </c>
      <c r="AD37" s="61"/>
      <c r="AE37" s="72"/>
      <c r="AF37" s="73"/>
      <c r="AG37" s="74">
        <f t="shared" ref="AG37" si="9">AC37*AE37</f>
        <v>0</v>
      </c>
      <c r="AH37" s="75"/>
      <c r="AI37" s="59" t="s">
        <v>118</v>
      </c>
      <c r="AJ37" s="60"/>
      <c r="AK37" s="61"/>
      <c r="AL37" s="59" t="s">
        <v>118</v>
      </c>
      <c r="AM37" s="60"/>
      <c r="AN37" s="61"/>
      <c r="AO37" s="59" t="s">
        <v>118</v>
      </c>
      <c r="AP37" s="60"/>
      <c r="AQ37" s="61"/>
      <c r="AR37" s="59" t="s">
        <v>118</v>
      </c>
      <c r="AS37" s="60"/>
      <c r="AT37" s="61"/>
      <c r="AU37" s="56"/>
      <c r="AV37" s="57"/>
      <c r="AW37" s="58"/>
      <c r="AX37" s="56"/>
      <c r="AY37" s="57"/>
      <c r="AZ37" s="58"/>
      <c r="BA37" s="56"/>
      <c r="BB37" s="57"/>
      <c r="BC37" s="58"/>
      <c r="BD37" s="59"/>
      <c r="BE37" s="60"/>
      <c r="BF37" s="60"/>
      <c r="BG37" s="60"/>
      <c r="BH37" s="60"/>
      <c r="BI37" s="61"/>
      <c r="BJ37" s="11"/>
      <c r="BK37" s="11"/>
      <c r="BL37" s="11"/>
    </row>
    <row r="38" spans="1:64" s="4" customFormat="1" ht="18" customHeight="1" thickBot="1">
      <c r="A38" s="81" t="s">
        <v>197</v>
      </c>
      <c r="B38" s="82"/>
      <c r="C38" s="82"/>
      <c r="D38" s="82"/>
      <c r="E38" s="83"/>
      <c r="F38" s="81" t="s">
        <v>198</v>
      </c>
      <c r="G38" s="82"/>
      <c r="H38" s="83"/>
      <c r="I38" s="79" t="s">
        <v>128</v>
      </c>
      <c r="J38" s="80"/>
      <c r="K38" s="80"/>
      <c r="L38" s="80"/>
      <c r="M38" s="80"/>
      <c r="N38" s="80"/>
      <c r="O38" s="80"/>
      <c r="P38" s="80"/>
      <c r="Q38" s="90" t="s">
        <v>117</v>
      </c>
      <c r="R38" s="91"/>
      <c r="S38" s="91"/>
      <c r="T38" s="91"/>
      <c r="U38" s="91"/>
      <c r="V38" s="91"/>
      <c r="W38" s="91"/>
      <c r="X38" s="91"/>
      <c r="Y38" s="91"/>
      <c r="Z38" s="91"/>
      <c r="AA38" s="92"/>
      <c r="AB38" s="33"/>
      <c r="AC38" s="59">
        <v>1</v>
      </c>
      <c r="AD38" s="61"/>
      <c r="AE38" s="72"/>
      <c r="AF38" s="73"/>
      <c r="AG38" s="74">
        <f t="shared" ref="AG38" si="10">AC38*AE38</f>
        <v>0</v>
      </c>
      <c r="AH38" s="75"/>
      <c r="AI38" s="56"/>
      <c r="AJ38" s="57"/>
      <c r="AK38" s="58"/>
      <c r="AL38" s="56"/>
      <c r="AM38" s="57"/>
      <c r="AN38" s="58"/>
      <c r="AO38" s="56"/>
      <c r="AP38" s="57"/>
      <c r="AQ38" s="58"/>
      <c r="AR38" s="56"/>
      <c r="AS38" s="57"/>
      <c r="AT38" s="58"/>
      <c r="AU38" s="59" t="s">
        <v>118</v>
      </c>
      <c r="AV38" s="60"/>
      <c r="AW38" s="61"/>
      <c r="AX38" s="59" t="s">
        <v>118</v>
      </c>
      <c r="AY38" s="60"/>
      <c r="AZ38" s="61"/>
      <c r="BA38" s="59" t="s">
        <v>118</v>
      </c>
      <c r="BB38" s="60"/>
      <c r="BC38" s="61"/>
      <c r="BD38" s="59"/>
      <c r="BE38" s="60"/>
      <c r="BF38" s="60"/>
      <c r="BG38" s="60"/>
      <c r="BH38" s="60"/>
      <c r="BI38" s="61"/>
      <c r="BJ38" s="11"/>
      <c r="BK38" s="11"/>
      <c r="BL38" s="11"/>
    </row>
    <row r="39" spans="1:64" ht="9" customHeight="1" thickBot="1">
      <c r="AC39" s="156" t="s">
        <v>37</v>
      </c>
      <c r="AD39" s="157"/>
      <c r="AE39" s="157"/>
      <c r="AF39" s="158"/>
      <c r="AG39" s="154">
        <f>SUM(AG11:AH38)</f>
        <v>0.11799999999999999</v>
      </c>
      <c r="AH39" s="155"/>
    </row>
    <row r="40" spans="1:64" ht="9" customHeight="1"/>
    <row r="41" spans="1:64" ht="9" customHeight="1">
      <c r="AE41" s="8"/>
      <c r="AF41" s="8"/>
    </row>
    <row r="42" spans="1:64" ht="9" customHeight="1">
      <c r="AE42" s="8"/>
      <c r="AF42" s="8"/>
    </row>
    <row r="43" spans="1:64" ht="9" customHeight="1">
      <c r="AE43" s="8"/>
      <c r="AF43" s="8"/>
    </row>
    <row r="44" spans="1:64" ht="9" customHeight="1">
      <c r="AE44" s="8"/>
      <c r="AF44" s="8"/>
    </row>
    <row r="45" spans="1:64" ht="9" customHeight="1">
      <c r="AE45" s="8"/>
      <c r="AF45" s="8"/>
      <c r="AQ45" s="3" t="s">
        <v>135</v>
      </c>
    </row>
    <row r="46" spans="1:64" ht="9" customHeight="1">
      <c r="AE46" s="8"/>
      <c r="AF46" s="8"/>
    </row>
    <row r="47" spans="1:64" ht="9" customHeight="1"/>
    <row r="48" spans="1:64" ht="9" customHeight="1"/>
    <row r="49" spans="1:53" ht="9" customHeight="1"/>
    <row r="50" spans="1:53" ht="9" customHeight="1"/>
    <row r="51" spans="1:53" s="10" customFormat="1" ht="9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7"/>
      <c r="AF51" s="7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U51" s="3"/>
      <c r="AX51" s="3"/>
      <c r="BA51" s="3"/>
    </row>
    <row r="52" spans="1:53" s="10" customFormat="1" ht="9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U52" s="3"/>
      <c r="AX52" s="3"/>
      <c r="BA52" s="3"/>
    </row>
    <row r="53" spans="1:53" s="10" customFormat="1" ht="9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U53" s="3"/>
      <c r="AX53" s="3"/>
      <c r="BA53" s="3"/>
    </row>
    <row r="54" spans="1:53" s="10" customFormat="1" ht="9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U54" s="3"/>
      <c r="AX54" s="3"/>
      <c r="BA54" s="3"/>
    </row>
    <row r="55" spans="1:53" s="10" customFormat="1" ht="9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E55" s="7"/>
      <c r="AF55" s="7"/>
    </row>
    <row r="56" spans="1:53" s="10" customFormat="1" ht="9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E56" s="7"/>
      <c r="AF56" s="7"/>
    </row>
    <row r="57" spans="1:53">
      <c r="AD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U57" s="10"/>
      <c r="AX57" s="10"/>
      <c r="BA57" s="10"/>
    </row>
    <row r="58" spans="1:53">
      <c r="AD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U58" s="10"/>
      <c r="AX58" s="10"/>
      <c r="BA58" s="10"/>
    </row>
    <row r="59" spans="1:53">
      <c r="AD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U59" s="10"/>
      <c r="AX59" s="10"/>
      <c r="BA59" s="10"/>
    </row>
    <row r="60" spans="1:53">
      <c r="AD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U60" s="10"/>
      <c r="AX60" s="10"/>
      <c r="BA60" s="10"/>
    </row>
    <row r="62" spans="1:5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5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5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</sheetData>
  <mergeCells count="462">
    <mergeCell ref="AU19:AW19"/>
    <mergeCell ref="AU20:AW20"/>
    <mergeCell ref="AU21:AW21"/>
    <mergeCell ref="AU22:AW22"/>
    <mergeCell ref="AU23:AW23"/>
    <mergeCell ref="AU24:AW24"/>
    <mergeCell ref="AU25:AW25"/>
    <mergeCell ref="AU26:AW26"/>
    <mergeCell ref="AU28:AW28"/>
    <mergeCell ref="AU9:AW9"/>
    <mergeCell ref="AU11:AW11"/>
    <mergeCell ref="AU12:AW12"/>
    <mergeCell ref="AU13:AW13"/>
    <mergeCell ref="AU14:AW14"/>
    <mergeCell ref="AU15:AW15"/>
    <mergeCell ref="AU16:AW16"/>
    <mergeCell ref="AU17:AW17"/>
    <mergeCell ref="AU18:AW18"/>
    <mergeCell ref="AE37:AF37"/>
    <mergeCell ref="AG37:AH37"/>
    <mergeCell ref="AI37:AK37"/>
    <mergeCell ref="AL37:AN37"/>
    <mergeCell ref="AO37:AQ37"/>
    <mergeCell ref="AR37:AT37"/>
    <mergeCell ref="AX37:AZ37"/>
    <mergeCell ref="BD37:BI37"/>
    <mergeCell ref="BD34:BI34"/>
    <mergeCell ref="BA34:BC34"/>
    <mergeCell ref="AU37:AW37"/>
    <mergeCell ref="AU34:AW34"/>
    <mergeCell ref="AU35:AW35"/>
    <mergeCell ref="AU36:AW36"/>
    <mergeCell ref="AX28:AZ28"/>
    <mergeCell ref="AX29:AZ29"/>
    <mergeCell ref="AX30:AZ30"/>
    <mergeCell ref="AX31:AZ31"/>
    <mergeCell ref="AX32:AZ32"/>
    <mergeCell ref="AX33:AZ33"/>
    <mergeCell ref="BD30:BI30"/>
    <mergeCell ref="BD28:BI28"/>
    <mergeCell ref="BD32:BI32"/>
    <mergeCell ref="BD29:BI29"/>
    <mergeCell ref="BA28:BC28"/>
    <mergeCell ref="BA29:BC29"/>
    <mergeCell ref="BA30:BC30"/>
    <mergeCell ref="AE34:AF34"/>
    <mergeCell ref="AG34:AH34"/>
    <mergeCell ref="AI34:AK34"/>
    <mergeCell ref="AL34:AN34"/>
    <mergeCell ref="AO34:AQ34"/>
    <mergeCell ref="AR34:AT34"/>
    <mergeCell ref="AX34:AZ34"/>
    <mergeCell ref="AI29:AK29"/>
    <mergeCell ref="AI30:AK30"/>
    <mergeCell ref="AI31:AK31"/>
    <mergeCell ref="AL31:AN31"/>
    <mergeCell ref="AR29:AT29"/>
    <mergeCell ref="AL30:AN30"/>
    <mergeCell ref="AO30:AQ30"/>
    <mergeCell ref="AO29:AQ29"/>
    <mergeCell ref="AR30:AT30"/>
    <mergeCell ref="AU29:AW29"/>
    <mergeCell ref="AU30:AW30"/>
    <mergeCell ref="AU31:AW31"/>
    <mergeCell ref="AU32:AW32"/>
    <mergeCell ref="AU33:AW33"/>
    <mergeCell ref="AX14:AZ14"/>
    <mergeCell ref="AX15:AZ15"/>
    <mergeCell ref="AX16:AZ16"/>
    <mergeCell ref="AX17:AZ17"/>
    <mergeCell ref="AX21:AZ21"/>
    <mergeCell ref="AX22:AZ22"/>
    <mergeCell ref="AX23:AZ23"/>
    <mergeCell ref="AX24:AZ24"/>
    <mergeCell ref="AX25:AZ25"/>
    <mergeCell ref="AR14:AT14"/>
    <mergeCell ref="AO14:AQ14"/>
    <mergeCell ref="AI14:AK14"/>
    <mergeCell ref="AL14:AN14"/>
    <mergeCell ref="AE14:AF14"/>
    <mergeCell ref="AG14:AH14"/>
    <mergeCell ref="I15:P15"/>
    <mergeCell ref="AR19:AT19"/>
    <mergeCell ref="F18:H18"/>
    <mergeCell ref="I18:P18"/>
    <mergeCell ref="Q18:AA18"/>
    <mergeCell ref="AE17:AF17"/>
    <mergeCell ref="AE19:AF19"/>
    <mergeCell ref="BD21:BI21"/>
    <mergeCell ref="AL21:AN21"/>
    <mergeCell ref="BD18:BI18"/>
    <mergeCell ref="BD15:BI15"/>
    <mergeCell ref="AI15:AK15"/>
    <mergeCell ref="A1:BI2"/>
    <mergeCell ref="A31:E31"/>
    <mergeCell ref="AG39:AH39"/>
    <mergeCell ref="F31:H31"/>
    <mergeCell ref="F33:H33"/>
    <mergeCell ref="AE38:AF38"/>
    <mergeCell ref="AG38:AH38"/>
    <mergeCell ref="AG33:AH33"/>
    <mergeCell ref="AE35:AF35"/>
    <mergeCell ref="AE31:AF31"/>
    <mergeCell ref="AG31:AH31"/>
    <mergeCell ref="AC33:AD33"/>
    <mergeCell ref="AC31:AD31"/>
    <mergeCell ref="AC39:AF39"/>
    <mergeCell ref="I35:P35"/>
    <mergeCell ref="I38:P38"/>
    <mergeCell ref="BD14:BI14"/>
    <mergeCell ref="A13:E13"/>
    <mergeCell ref="F16:H16"/>
    <mergeCell ref="BD16:BI16"/>
    <mergeCell ref="AL15:AN15"/>
    <mergeCell ref="AE16:AF16"/>
    <mergeCell ref="AO15:AQ15"/>
    <mergeCell ref="AR15:AT15"/>
    <mergeCell ref="BD20:BI20"/>
    <mergeCell ref="BD19:BI19"/>
    <mergeCell ref="AO16:AQ16"/>
    <mergeCell ref="AR17:AT17"/>
    <mergeCell ref="AR16:AT16"/>
    <mergeCell ref="AL19:AN19"/>
    <mergeCell ref="AL17:AN17"/>
    <mergeCell ref="BD17:BI17"/>
    <mergeCell ref="AG20:AH20"/>
    <mergeCell ref="AG16:AH16"/>
    <mergeCell ref="AR20:AT20"/>
    <mergeCell ref="AL16:AN16"/>
    <mergeCell ref="AL20:AN20"/>
    <mergeCell ref="AO19:AQ19"/>
    <mergeCell ref="AO20:AQ20"/>
    <mergeCell ref="AO17:AQ17"/>
    <mergeCell ref="AX18:AZ18"/>
    <mergeCell ref="AX19:AZ19"/>
    <mergeCell ref="AX20:AZ20"/>
    <mergeCell ref="BD23:BI23"/>
    <mergeCell ref="AO23:AQ23"/>
    <mergeCell ref="AR23:AT23"/>
    <mergeCell ref="AO27:AQ27"/>
    <mergeCell ref="AR27:AT27"/>
    <mergeCell ref="BD27:BI27"/>
    <mergeCell ref="AO22:AQ22"/>
    <mergeCell ref="AR22:AT22"/>
    <mergeCell ref="BD22:BI22"/>
    <mergeCell ref="AR24:AT24"/>
    <mergeCell ref="BD24:BI24"/>
    <mergeCell ref="AR26:AT26"/>
    <mergeCell ref="BD25:BI25"/>
    <mergeCell ref="BD26:BI26"/>
    <mergeCell ref="AO26:AQ26"/>
    <mergeCell ref="AO24:AQ24"/>
    <mergeCell ref="BA27:BC27"/>
    <mergeCell ref="AX27:AZ27"/>
    <mergeCell ref="AU27:AW27"/>
    <mergeCell ref="AX26:AZ26"/>
    <mergeCell ref="AL29:AN29"/>
    <mergeCell ref="AG21:AH21"/>
    <mergeCell ref="AE20:AF20"/>
    <mergeCell ref="AL24:AN24"/>
    <mergeCell ref="AG26:AH26"/>
    <mergeCell ref="AE21:AF21"/>
    <mergeCell ref="AL23:AN23"/>
    <mergeCell ref="AE27:AF27"/>
    <mergeCell ref="AG27:AH27"/>
    <mergeCell ref="AI27:AK27"/>
    <mergeCell ref="AL27:AN27"/>
    <mergeCell ref="AL26:AN26"/>
    <mergeCell ref="AI21:AK21"/>
    <mergeCell ref="AE28:AF28"/>
    <mergeCell ref="F12:H12"/>
    <mergeCell ref="A20:E20"/>
    <mergeCell ref="I20:P20"/>
    <mergeCell ref="A19:E19"/>
    <mergeCell ref="F19:H19"/>
    <mergeCell ref="F20:H20"/>
    <mergeCell ref="A14:E14"/>
    <mergeCell ref="I14:AA14"/>
    <mergeCell ref="F14:H14"/>
    <mergeCell ref="A17:E17"/>
    <mergeCell ref="I17:P17"/>
    <mergeCell ref="A15:E15"/>
    <mergeCell ref="F15:H15"/>
    <mergeCell ref="Q15:AA15"/>
    <mergeCell ref="Q16:AA16"/>
    <mergeCell ref="A18:E18"/>
    <mergeCell ref="I16:P16"/>
    <mergeCell ref="A16:E16"/>
    <mergeCell ref="I19:P19"/>
    <mergeCell ref="AI19:AK19"/>
    <mergeCell ref="AI20:AK20"/>
    <mergeCell ref="AC16:AD16"/>
    <mergeCell ref="Q20:AA20"/>
    <mergeCell ref="AC19:AD19"/>
    <mergeCell ref="Q17:AA17"/>
    <mergeCell ref="Q19:AA19"/>
    <mergeCell ref="F17:H17"/>
    <mergeCell ref="I13:AA13"/>
    <mergeCell ref="AC15:AD15"/>
    <mergeCell ref="AG17:AH17"/>
    <mergeCell ref="AG19:AH19"/>
    <mergeCell ref="A3:D3"/>
    <mergeCell ref="E3:U3"/>
    <mergeCell ref="V3:Z3"/>
    <mergeCell ref="AA3:AN3"/>
    <mergeCell ref="V4:Z4"/>
    <mergeCell ref="AA4:AN4"/>
    <mergeCell ref="AS4:BI4"/>
    <mergeCell ref="AA7:AN7"/>
    <mergeCell ref="AO3:AR3"/>
    <mergeCell ref="AO6:AR6"/>
    <mergeCell ref="AS3:BI3"/>
    <mergeCell ref="V5:Z5"/>
    <mergeCell ref="A6:D6"/>
    <mergeCell ref="E6:U6"/>
    <mergeCell ref="A5:D5"/>
    <mergeCell ref="E5:U5"/>
    <mergeCell ref="AA5:AN5"/>
    <mergeCell ref="AS6:BI6"/>
    <mergeCell ref="V7:Z7"/>
    <mergeCell ref="V6:Z6"/>
    <mergeCell ref="AA6:AN6"/>
    <mergeCell ref="A7:D7"/>
    <mergeCell ref="E7:U7"/>
    <mergeCell ref="AO5:AR5"/>
    <mergeCell ref="AS5:BI5"/>
    <mergeCell ref="AS7:BI7"/>
    <mergeCell ref="AO7:AR7"/>
    <mergeCell ref="AO4:AR4"/>
    <mergeCell ref="BD11:BI11"/>
    <mergeCell ref="AL13:AN13"/>
    <mergeCell ref="AR12:AT12"/>
    <mergeCell ref="AO13:AQ13"/>
    <mergeCell ref="BD9:BI9"/>
    <mergeCell ref="AR9:AT9"/>
    <mergeCell ref="BD12:BI12"/>
    <mergeCell ref="BD13:BI13"/>
    <mergeCell ref="AO11:AQ11"/>
    <mergeCell ref="AR11:AT11"/>
    <mergeCell ref="AR13:AT13"/>
    <mergeCell ref="AO9:AQ9"/>
    <mergeCell ref="AO12:AQ12"/>
    <mergeCell ref="AL11:AN11"/>
    <mergeCell ref="AL9:AN9"/>
    <mergeCell ref="AL12:AN12"/>
    <mergeCell ref="AX9:AZ9"/>
    <mergeCell ref="AX11:AZ11"/>
    <mergeCell ref="AX12:AZ12"/>
    <mergeCell ref="AX13:AZ13"/>
    <mergeCell ref="A4:D4"/>
    <mergeCell ref="E4:U4"/>
    <mergeCell ref="AC13:AD13"/>
    <mergeCell ref="AG12:AH12"/>
    <mergeCell ref="AG13:AH13"/>
    <mergeCell ref="I12:AA12"/>
    <mergeCell ref="AC12:AD12"/>
    <mergeCell ref="AE13:AF13"/>
    <mergeCell ref="F9:H9"/>
    <mergeCell ref="A9:E9"/>
    <mergeCell ref="A11:E11"/>
    <mergeCell ref="F11:H11"/>
    <mergeCell ref="F13:H13"/>
    <mergeCell ref="AE11:AF11"/>
    <mergeCell ref="AG9:AH9"/>
    <mergeCell ref="AG11:AH11"/>
    <mergeCell ref="Q9:AA9"/>
    <mergeCell ref="AC11:AD11"/>
    <mergeCell ref="AC9:AD9"/>
    <mergeCell ref="AE9:AF9"/>
    <mergeCell ref="I9:P9"/>
    <mergeCell ref="I11:AA11"/>
    <mergeCell ref="AE12:AF12"/>
    <mergeCell ref="A12:E12"/>
    <mergeCell ref="AI38:AK38"/>
    <mergeCell ref="AC30:AD30"/>
    <mergeCell ref="AE30:AF30"/>
    <mergeCell ref="AG30:AH30"/>
    <mergeCell ref="AG29:AH29"/>
    <mergeCell ref="AE26:AF26"/>
    <mergeCell ref="AG36:AH36"/>
    <mergeCell ref="I33:P33"/>
    <mergeCell ref="AC29:AD29"/>
    <mergeCell ref="AE29:AF29"/>
    <mergeCell ref="Q38:AA38"/>
    <mergeCell ref="I29:P29"/>
    <mergeCell ref="Q29:AA29"/>
    <mergeCell ref="AC38:AD38"/>
    <mergeCell ref="AC28:AD28"/>
    <mergeCell ref="AG28:AH28"/>
    <mergeCell ref="AE36:AF36"/>
    <mergeCell ref="AG35:AH35"/>
    <mergeCell ref="AI35:AK35"/>
    <mergeCell ref="AI36:AK36"/>
    <mergeCell ref="AE32:AF32"/>
    <mergeCell ref="AG32:AH32"/>
    <mergeCell ref="AI26:AK26"/>
    <mergeCell ref="AI28:AK28"/>
    <mergeCell ref="AC27:AD27"/>
    <mergeCell ref="AI9:AK9"/>
    <mergeCell ref="AC21:AD21"/>
    <mergeCell ref="AC24:AD24"/>
    <mergeCell ref="AE24:AF24"/>
    <mergeCell ref="AG24:AH24"/>
    <mergeCell ref="AI24:AK24"/>
    <mergeCell ref="AC18:AD18"/>
    <mergeCell ref="AE18:AF18"/>
    <mergeCell ref="AG18:AH18"/>
    <mergeCell ref="AI18:AK18"/>
    <mergeCell ref="AE22:AF22"/>
    <mergeCell ref="AG22:AH22"/>
    <mergeCell ref="AC26:AD26"/>
    <mergeCell ref="AI11:AK11"/>
    <mergeCell ref="AC17:AD17"/>
    <mergeCell ref="AC20:AD20"/>
    <mergeCell ref="AG15:AH15"/>
    <mergeCell ref="AI12:AK12"/>
    <mergeCell ref="AI13:AK13"/>
    <mergeCell ref="AE15:AF15"/>
    <mergeCell ref="AC14:AD14"/>
    <mergeCell ref="AI16:AK16"/>
    <mergeCell ref="AI17:AK17"/>
    <mergeCell ref="AO21:AQ21"/>
    <mergeCell ref="AR28:AT28"/>
    <mergeCell ref="AL25:AN25"/>
    <mergeCell ref="AO25:AQ25"/>
    <mergeCell ref="AR25:AT25"/>
    <mergeCell ref="AO18:AQ18"/>
    <mergeCell ref="AR18:AT18"/>
    <mergeCell ref="AL18:AN18"/>
    <mergeCell ref="AL22:AN22"/>
    <mergeCell ref="AR21:AT21"/>
    <mergeCell ref="AL28:AN28"/>
    <mergeCell ref="AO28:AQ28"/>
    <mergeCell ref="BD38:BI38"/>
    <mergeCell ref="AO35:AQ35"/>
    <mergeCell ref="AO38:AQ38"/>
    <mergeCell ref="AR38:AT38"/>
    <mergeCell ref="AL36:AN36"/>
    <mergeCell ref="AL38:AN38"/>
    <mergeCell ref="AR35:AT35"/>
    <mergeCell ref="AL35:AN35"/>
    <mergeCell ref="AO36:AQ36"/>
    <mergeCell ref="AR36:AT36"/>
    <mergeCell ref="BD36:BI36"/>
    <mergeCell ref="BD35:BI35"/>
    <mergeCell ref="AX38:AZ38"/>
    <mergeCell ref="AX35:AZ35"/>
    <mergeCell ref="AX36:AZ36"/>
    <mergeCell ref="BA35:BC35"/>
    <mergeCell ref="BA36:BC36"/>
    <mergeCell ref="BA37:BC37"/>
    <mergeCell ref="BA38:BC38"/>
    <mergeCell ref="AU38:AW38"/>
    <mergeCell ref="AL32:AN32"/>
    <mergeCell ref="AO32:AQ32"/>
    <mergeCell ref="AR32:AT32"/>
    <mergeCell ref="I31:P31"/>
    <mergeCell ref="Q31:AA31"/>
    <mergeCell ref="AE33:AF33"/>
    <mergeCell ref="AO31:AQ31"/>
    <mergeCell ref="AR31:AT31"/>
    <mergeCell ref="BD31:BI31"/>
    <mergeCell ref="BD33:BI33"/>
    <mergeCell ref="AL33:AN33"/>
    <mergeCell ref="AR33:AT33"/>
    <mergeCell ref="AO33:AQ33"/>
    <mergeCell ref="AI32:AK32"/>
    <mergeCell ref="AI33:AK33"/>
    <mergeCell ref="BA31:BC31"/>
    <mergeCell ref="BA32:BC32"/>
    <mergeCell ref="BA33:BC33"/>
    <mergeCell ref="AC36:AD36"/>
    <mergeCell ref="F38:H38"/>
    <mergeCell ref="AC35:AD35"/>
    <mergeCell ref="A30:E30"/>
    <mergeCell ref="F30:H30"/>
    <mergeCell ref="AC32:AD32"/>
    <mergeCell ref="A34:E34"/>
    <mergeCell ref="F34:H34"/>
    <mergeCell ref="I34:P34"/>
    <mergeCell ref="Q34:AA34"/>
    <mergeCell ref="AC34:AD34"/>
    <mergeCell ref="A37:E37"/>
    <mergeCell ref="F37:H37"/>
    <mergeCell ref="I37:P37"/>
    <mergeCell ref="Q37:AA37"/>
    <mergeCell ref="AC37:AD37"/>
    <mergeCell ref="A27:E27"/>
    <mergeCell ref="F27:H27"/>
    <mergeCell ref="I27:P27"/>
    <mergeCell ref="Q27:AA27"/>
    <mergeCell ref="A38:E38"/>
    <mergeCell ref="A29:E29"/>
    <mergeCell ref="F29:H29"/>
    <mergeCell ref="A36:E36"/>
    <mergeCell ref="F36:H36"/>
    <mergeCell ref="I36:P36"/>
    <mergeCell ref="Q36:AA36"/>
    <mergeCell ref="Q28:AA28"/>
    <mergeCell ref="A35:E35"/>
    <mergeCell ref="F35:H35"/>
    <mergeCell ref="Q35:AA35"/>
    <mergeCell ref="A33:E33"/>
    <mergeCell ref="A32:E32"/>
    <mergeCell ref="F32:H32"/>
    <mergeCell ref="I32:P32"/>
    <mergeCell ref="Q32:AA32"/>
    <mergeCell ref="I30:P30"/>
    <mergeCell ref="Q30:AA30"/>
    <mergeCell ref="Q33:AA33"/>
    <mergeCell ref="I28:P28"/>
    <mergeCell ref="AI22:AK22"/>
    <mergeCell ref="A23:E23"/>
    <mergeCell ref="F23:H23"/>
    <mergeCell ref="A22:E22"/>
    <mergeCell ref="F22:H22"/>
    <mergeCell ref="I22:P22"/>
    <mergeCell ref="Q22:AA22"/>
    <mergeCell ref="AC22:AD22"/>
    <mergeCell ref="A26:E26"/>
    <mergeCell ref="F26:H26"/>
    <mergeCell ref="I26:P26"/>
    <mergeCell ref="Q26:AA26"/>
    <mergeCell ref="I23:P23"/>
    <mergeCell ref="Q23:AA23"/>
    <mergeCell ref="AC23:AD23"/>
    <mergeCell ref="AE23:AF23"/>
    <mergeCell ref="AG23:AH23"/>
    <mergeCell ref="AI23:AK23"/>
    <mergeCell ref="BA9:BC9"/>
    <mergeCell ref="BA11:BC11"/>
    <mergeCell ref="BA12:BC12"/>
    <mergeCell ref="BA13:BC13"/>
    <mergeCell ref="BA14:BC14"/>
    <mergeCell ref="BA15:BC15"/>
    <mergeCell ref="BA16:BC16"/>
    <mergeCell ref="BA17:BC17"/>
    <mergeCell ref="A25:E25"/>
    <mergeCell ref="F25:H25"/>
    <mergeCell ref="I25:P25"/>
    <mergeCell ref="Q25:AA25"/>
    <mergeCell ref="AC25:AD25"/>
    <mergeCell ref="AE25:AF25"/>
    <mergeCell ref="AG25:AH25"/>
    <mergeCell ref="AI25:AK25"/>
    <mergeCell ref="A21:E21"/>
    <mergeCell ref="I21:P21"/>
    <mergeCell ref="F21:H21"/>
    <mergeCell ref="Q21:AA21"/>
    <mergeCell ref="A24:E24"/>
    <mergeCell ref="F24:H24"/>
    <mergeCell ref="I24:P24"/>
    <mergeCell ref="Q24:AA24"/>
    <mergeCell ref="BA18:BC18"/>
    <mergeCell ref="BA19:BC19"/>
    <mergeCell ref="BA20:BC20"/>
    <mergeCell ref="BA21:BC21"/>
    <mergeCell ref="BA22:BC22"/>
    <mergeCell ref="BA23:BC23"/>
    <mergeCell ref="BA24:BC24"/>
    <mergeCell ref="BA25:BC25"/>
    <mergeCell ref="BA26:BC26"/>
  </mergeCells>
  <phoneticPr fontId="5" type="noConversion"/>
  <pageMargins left="0.71" right="0.28000000000000003" top="0.16" bottom="0.31" header="0.16" footer="0.16"/>
  <pageSetup scale="62" orientation="landscape"/>
  <headerFooter>
    <oddFooter>&amp;L&amp;6&amp;D&amp;R&amp;6© SCOTT SPORTS SA</oddFooter>
  </headerFooter>
  <rowBreaks count="1" manualBreakCount="1">
    <brk id="39" max="16383" man="1"/>
  </rowBreaks>
  <colBreaks count="1" manualBreakCount="1">
    <brk id="6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"/>
  <sheetViews>
    <sheetView zoomScale="150" workbookViewId="0">
      <selection activeCell="W21" sqref="W21:X21"/>
    </sheetView>
  </sheetViews>
  <sheetFormatPr baseColWidth="10" defaultColWidth="1.85546875" defaultRowHeight="9" customHeight="1" x14ac:dyDescent="0"/>
  <cols>
    <col min="1" max="7" width="1.85546875" style="14"/>
    <col min="8" max="8" width="3.85546875" style="14" customWidth="1"/>
    <col min="9" max="37" width="1.85546875" style="14"/>
    <col min="38" max="38" width="3.85546875" style="14" customWidth="1"/>
    <col min="39" max="16384" width="1.85546875" style="14"/>
  </cols>
  <sheetData>
    <row r="1" spans="1:62" ht="10" customHeight="1">
      <c r="A1" s="170" t="s">
        <v>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51"/>
      <c r="AH1" s="51"/>
      <c r="AI1" s="51"/>
      <c r="AJ1" s="51"/>
      <c r="AK1" s="51"/>
      <c r="AL1" s="51"/>
    </row>
    <row r="2" spans="1:62" ht="10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53"/>
      <c r="AH2" s="53"/>
      <c r="AI2" s="53"/>
      <c r="AJ2" s="53"/>
      <c r="AK2" s="53"/>
      <c r="AL2" s="53"/>
    </row>
    <row r="3" spans="1:62" ht="9" customHeight="1">
      <c r="A3" s="172" t="s">
        <v>13</v>
      </c>
      <c r="B3" s="173"/>
      <c r="C3" s="173"/>
      <c r="D3" s="173"/>
      <c r="E3" s="174" t="str">
        <f>SPEC!E3</f>
        <v xml:space="preserve">MENS AND WOMENS TOFINO HOODY </v>
      </c>
      <c r="F3" s="175"/>
      <c r="G3" s="175"/>
      <c r="H3" s="175"/>
      <c r="I3" s="175"/>
      <c r="J3" s="175"/>
      <c r="K3" s="175"/>
      <c r="L3" s="176"/>
      <c r="M3" s="177" t="s">
        <v>14</v>
      </c>
      <c r="N3" s="178"/>
      <c r="O3" s="178"/>
      <c r="P3" s="178"/>
      <c r="Q3" s="178"/>
      <c r="R3" s="179" t="str">
        <f>SPEC!AA3</f>
        <v>VOLLEYBALL</v>
      </c>
      <c r="S3" s="180"/>
      <c r="T3" s="180"/>
      <c r="U3" s="180"/>
      <c r="V3" s="181"/>
      <c r="W3" s="172" t="s">
        <v>28</v>
      </c>
      <c r="X3" s="173"/>
      <c r="Y3" s="173"/>
      <c r="Z3" s="173"/>
      <c r="AA3" s="182">
        <f>SPEC!AS3</f>
        <v>2017</v>
      </c>
      <c r="AB3" s="182"/>
      <c r="AC3" s="182"/>
      <c r="AD3" s="182"/>
      <c r="AE3" s="182"/>
      <c r="AF3" s="183"/>
      <c r="AG3" s="54"/>
      <c r="AH3" s="54"/>
      <c r="AI3" s="54"/>
      <c r="AJ3" s="54"/>
      <c r="AK3" s="54"/>
      <c r="AL3" s="54"/>
    </row>
    <row r="4" spans="1:62" ht="9" customHeight="1">
      <c r="A4" s="184" t="s">
        <v>15</v>
      </c>
      <c r="B4" s="185"/>
      <c r="C4" s="185"/>
      <c r="D4" s="185"/>
      <c r="E4" s="186" t="str">
        <f>SPEC!E4</f>
        <v>XXS-XXL</v>
      </c>
      <c r="F4" s="187"/>
      <c r="G4" s="187"/>
      <c r="H4" s="187"/>
      <c r="I4" s="187"/>
      <c r="J4" s="187"/>
      <c r="K4" s="187"/>
      <c r="L4" s="188"/>
      <c r="M4" s="189" t="s">
        <v>17</v>
      </c>
      <c r="N4" s="190"/>
      <c r="O4" s="190"/>
      <c r="P4" s="190"/>
      <c r="Q4" s="190"/>
      <c r="R4" s="195">
        <f>SPEC!AA5</f>
        <v>0</v>
      </c>
      <c r="S4" s="191"/>
      <c r="T4" s="191"/>
      <c r="U4" s="191"/>
      <c r="V4" s="192"/>
      <c r="W4" s="196"/>
      <c r="X4" s="197"/>
      <c r="Y4" s="197"/>
      <c r="Z4" s="197"/>
      <c r="AA4" s="193"/>
      <c r="AB4" s="193"/>
      <c r="AC4" s="193"/>
      <c r="AD4" s="193"/>
      <c r="AE4" s="193"/>
      <c r="AF4" s="194"/>
      <c r="AG4" s="50"/>
      <c r="AH4" s="50"/>
      <c r="AI4" s="50"/>
      <c r="AJ4" s="50"/>
      <c r="AK4" s="50"/>
      <c r="AL4" s="50"/>
    </row>
    <row r="5" spans="1:62" ht="9" customHeight="1">
      <c r="A5" s="184" t="s">
        <v>16</v>
      </c>
      <c r="B5" s="185"/>
      <c r="C5" s="185"/>
      <c r="D5" s="185"/>
      <c r="E5" s="186" t="str">
        <f>SPEC!E5</f>
        <v>M</v>
      </c>
      <c r="F5" s="187"/>
      <c r="G5" s="187"/>
      <c r="H5" s="187"/>
      <c r="I5" s="187"/>
      <c r="J5" s="187"/>
      <c r="K5" s="187"/>
      <c r="L5" s="188"/>
      <c r="M5" s="189"/>
      <c r="N5" s="190"/>
      <c r="O5" s="190"/>
      <c r="P5" s="190"/>
      <c r="Q5" s="190"/>
      <c r="R5" s="191"/>
      <c r="S5" s="191"/>
      <c r="T5" s="191"/>
      <c r="U5" s="191"/>
      <c r="V5" s="192"/>
      <c r="W5" s="184" t="s">
        <v>29</v>
      </c>
      <c r="X5" s="185"/>
      <c r="Y5" s="185"/>
      <c r="Z5" s="185"/>
      <c r="AA5" s="193" t="s">
        <v>100</v>
      </c>
      <c r="AB5" s="193"/>
      <c r="AC5" s="193"/>
      <c r="AD5" s="193"/>
      <c r="AE5" s="193"/>
      <c r="AF5" s="194"/>
      <c r="AG5" s="50"/>
      <c r="AH5" s="50"/>
      <c r="AI5" s="50"/>
      <c r="AJ5" s="50"/>
      <c r="AK5" s="50"/>
      <c r="AL5" s="50"/>
    </row>
    <row r="6" spans="1:62" ht="9" customHeight="1">
      <c r="A6" s="184" t="s">
        <v>86</v>
      </c>
      <c r="B6" s="185"/>
      <c r="C6" s="185"/>
      <c r="D6" s="185"/>
      <c r="E6" s="210"/>
      <c r="F6" s="187"/>
      <c r="G6" s="187"/>
      <c r="H6" s="187"/>
      <c r="I6" s="187"/>
      <c r="J6" s="187"/>
      <c r="K6" s="187"/>
      <c r="L6" s="188"/>
      <c r="M6" s="189"/>
      <c r="N6" s="190"/>
      <c r="O6" s="190"/>
      <c r="P6" s="190"/>
      <c r="Q6" s="190"/>
      <c r="R6" s="191"/>
      <c r="S6" s="191"/>
      <c r="T6" s="191"/>
      <c r="U6" s="191"/>
      <c r="V6" s="192"/>
      <c r="W6" s="184" t="s">
        <v>30</v>
      </c>
      <c r="X6" s="185"/>
      <c r="Y6" s="185"/>
      <c r="Z6" s="185"/>
      <c r="AA6" s="211">
        <v>41089</v>
      </c>
      <c r="AB6" s="193"/>
      <c r="AC6" s="193"/>
      <c r="AD6" s="193"/>
      <c r="AE6" s="193"/>
      <c r="AF6" s="194"/>
      <c r="AG6" s="50"/>
      <c r="AH6" s="50"/>
      <c r="AI6" s="50"/>
      <c r="AJ6" s="50"/>
      <c r="AK6" s="50"/>
      <c r="AL6" s="50"/>
    </row>
    <row r="7" spans="1:62" ht="9" customHeight="1">
      <c r="A7" s="198" t="s">
        <v>19</v>
      </c>
      <c r="B7" s="199"/>
      <c r="C7" s="199"/>
      <c r="D7" s="199"/>
      <c r="E7" s="200"/>
      <c r="F7" s="201"/>
      <c r="G7" s="201"/>
      <c r="H7" s="201"/>
      <c r="I7" s="201"/>
      <c r="J7" s="201"/>
      <c r="K7" s="201"/>
      <c r="L7" s="202"/>
      <c r="M7" s="203" t="s">
        <v>87</v>
      </c>
      <c r="N7" s="204"/>
      <c r="O7" s="204"/>
      <c r="P7" s="204"/>
      <c r="Q7" s="204"/>
      <c r="R7" s="205" t="s">
        <v>88</v>
      </c>
      <c r="S7" s="205"/>
      <c r="T7" s="205"/>
      <c r="U7" s="205"/>
      <c r="V7" s="206"/>
      <c r="W7" s="198" t="s">
        <v>21</v>
      </c>
      <c r="X7" s="199"/>
      <c r="Y7" s="199"/>
      <c r="Z7" s="199"/>
      <c r="AA7" s="207"/>
      <c r="AB7" s="208"/>
      <c r="AC7" s="208"/>
      <c r="AD7" s="208"/>
      <c r="AE7" s="208"/>
      <c r="AF7" s="209"/>
      <c r="AG7" s="50"/>
      <c r="AH7" s="50"/>
      <c r="AI7" s="50"/>
      <c r="AJ7" s="50"/>
      <c r="AK7" s="50"/>
      <c r="AL7" s="50"/>
    </row>
    <row r="8" spans="1:62" s="26" customFormat="1" ht="8.25" customHeight="1">
      <c r="A8" s="216" t="s">
        <v>89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48"/>
      <c r="AH8" s="48"/>
      <c r="AI8" s="48"/>
      <c r="AJ8" s="48"/>
      <c r="AK8" s="48"/>
      <c r="AL8" s="48"/>
    </row>
    <row r="9" spans="1:62" s="26" customFormat="1" ht="12">
      <c r="A9" s="217" t="s">
        <v>90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55"/>
      <c r="AH9" s="55"/>
      <c r="AI9" s="55"/>
      <c r="AJ9" s="55"/>
      <c r="AK9" s="55"/>
      <c r="AL9" s="55"/>
    </row>
    <row r="10" spans="1:62" s="26" customFormat="1" ht="13" customHeight="1">
      <c r="A10" s="278" t="s">
        <v>173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80"/>
      <c r="AG10" s="277" t="s">
        <v>174</v>
      </c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</row>
    <row r="11" spans="1:62" ht="9" customHeight="1">
      <c r="A11" s="218" t="s">
        <v>31</v>
      </c>
      <c r="B11" s="219"/>
      <c r="C11" s="220"/>
      <c r="D11" s="221"/>
      <c r="E11" s="221"/>
      <c r="F11" s="221"/>
      <c r="G11" s="221"/>
      <c r="H11" s="222"/>
      <c r="I11" s="223">
        <v>41089</v>
      </c>
      <c r="J11" s="213"/>
      <c r="K11" s="224"/>
      <c r="L11" s="213"/>
      <c r="M11" s="223"/>
      <c r="N11" s="213"/>
      <c r="O11" s="224"/>
      <c r="P11" s="213"/>
      <c r="Q11" s="223"/>
      <c r="R11" s="213"/>
      <c r="S11" s="214"/>
      <c r="T11" s="213"/>
      <c r="U11" s="212"/>
      <c r="V11" s="213"/>
      <c r="W11" s="214"/>
      <c r="X11" s="213"/>
      <c r="Y11" s="212"/>
      <c r="Z11" s="213"/>
      <c r="AA11" s="212"/>
      <c r="AB11" s="215"/>
      <c r="AC11" s="215"/>
      <c r="AD11" s="215"/>
      <c r="AE11" s="215"/>
      <c r="AF11" s="215"/>
      <c r="AG11" s="220"/>
      <c r="AH11" s="221"/>
      <c r="AI11" s="221"/>
      <c r="AJ11" s="221"/>
      <c r="AK11" s="221"/>
      <c r="AL11" s="222"/>
      <c r="AM11" s="223">
        <v>41089</v>
      </c>
      <c r="AN11" s="213"/>
      <c r="AO11" s="214"/>
      <c r="AP11" s="213"/>
      <c r="AQ11" s="223"/>
      <c r="AR11" s="213"/>
      <c r="AS11" s="214"/>
      <c r="AT11" s="213"/>
      <c r="AU11" s="223"/>
      <c r="AV11" s="213"/>
      <c r="AW11" s="214"/>
      <c r="AX11" s="213"/>
      <c r="AY11" s="212"/>
      <c r="AZ11" s="213"/>
      <c r="BA11" s="214"/>
      <c r="BB11" s="213"/>
      <c r="BC11" s="212"/>
      <c r="BD11" s="213"/>
      <c r="BE11" s="212"/>
      <c r="BF11" s="215"/>
      <c r="BG11" s="215"/>
      <c r="BH11" s="215"/>
      <c r="BI11" s="215"/>
      <c r="BJ11" s="215"/>
    </row>
    <row r="12" spans="1:62" ht="9" customHeight="1">
      <c r="A12" s="230"/>
      <c r="B12" s="230"/>
      <c r="C12" s="221"/>
      <c r="D12" s="221"/>
      <c r="E12" s="221"/>
      <c r="F12" s="221"/>
      <c r="G12" s="221"/>
      <c r="H12" s="222"/>
      <c r="I12" s="231" t="s">
        <v>171</v>
      </c>
      <c r="J12" s="232"/>
      <c r="K12" s="232"/>
      <c r="L12" s="228"/>
      <c r="M12" s="231"/>
      <c r="N12" s="232"/>
      <c r="O12" s="232"/>
      <c r="P12" s="228"/>
      <c r="Q12" s="231"/>
      <c r="R12" s="232"/>
      <c r="S12" s="232"/>
      <c r="T12" s="228"/>
      <c r="U12" s="233"/>
      <c r="V12" s="234"/>
      <c r="W12" s="234"/>
      <c r="X12" s="234"/>
      <c r="Y12" s="234"/>
      <c r="Z12" s="235"/>
      <c r="AA12" s="212"/>
      <c r="AB12" s="215"/>
      <c r="AC12" s="215"/>
      <c r="AD12" s="215"/>
      <c r="AE12" s="215"/>
      <c r="AF12" s="215"/>
      <c r="AG12" s="274"/>
      <c r="AH12" s="275"/>
      <c r="AI12" s="275"/>
      <c r="AJ12" s="275"/>
      <c r="AK12" s="275"/>
      <c r="AL12" s="276"/>
      <c r="AM12" s="231" t="s">
        <v>171</v>
      </c>
      <c r="AN12" s="232"/>
      <c r="AO12" s="232"/>
      <c r="AP12" s="228"/>
      <c r="AQ12" s="231"/>
      <c r="AR12" s="232"/>
      <c r="AS12" s="232"/>
      <c r="AT12" s="228"/>
      <c r="AU12" s="231"/>
      <c r="AV12" s="232"/>
      <c r="AW12" s="232"/>
      <c r="AX12" s="228"/>
      <c r="AY12" s="233"/>
      <c r="AZ12" s="234"/>
      <c r="BA12" s="234"/>
      <c r="BB12" s="234"/>
      <c r="BC12" s="234"/>
      <c r="BD12" s="235"/>
      <c r="BE12" s="212"/>
      <c r="BF12" s="215"/>
      <c r="BG12" s="215"/>
      <c r="BH12" s="215"/>
      <c r="BI12" s="215"/>
      <c r="BJ12" s="215"/>
    </row>
    <row r="13" spans="1:62" ht="9" customHeight="1">
      <c r="A13" s="218" t="s">
        <v>32</v>
      </c>
      <c r="B13" s="219"/>
      <c r="C13" s="218" t="s">
        <v>33</v>
      </c>
      <c r="D13" s="225"/>
      <c r="E13" s="225"/>
      <c r="F13" s="225"/>
      <c r="G13" s="225"/>
      <c r="H13" s="226"/>
      <c r="I13" s="227" t="s">
        <v>34</v>
      </c>
      <c r="J13" s="228"/>
      <c r="K13" s="229" t="s">
        <v>35</v>
      </c>
      <c r="L13" s="228"/>
      <c r="M13" s="227" t="s">
        <v>34</v>
      </c>
      <c r="N13" s="228"/>
      <c r="O13" s="229" t="s">
        <v>35</v>
      </c>
      <c r="P13" s="228"/>
      <c r="Q13" s="227" t="s">
        <v>34</v>
      </c>
      <c r="R13" s="228"/>
      <c r="S13" s="229" t="s">
        <v>35</v>
      </c>
      <c r="T13" s="228"/>
      <c r="U13" s="227" t="s">
        <v>34</v>
      </c>
      <c r="V13" s="228"/>
      <c r="W13" s="227" t="s">
        <v>34</v>
      </c>
      <c r="X13" s="228"/>
      <c r="Y13" s="229" t="s">
        <v>35</v>
      </c>
      <c r="Z13" s="228"/>
      <c r="AA13" s="231" t="s">
        <v>22</v>
      </c>
      <c r="AB13" s="236"/>
      <c r="AC13" s="236"/>
      <c r="AD13" s="236"/>
      <c r="AE13" s="236"/>
      <c r="AF13" s="237"/>
      <c r="AG13" s="218" t="s">
        <v>33</v>
      </c>
      <c r="AH13" s="225"/>
      <c r="AI13" s="225"/>
      <c r="AJ13" s="225"/>
      <c r="AK13" s="225"/>
      <c r="AL13" s="226"/>
      <c r="AM13" s="227" t="s">
        <v>34</v>
      </c>
      <c r="AN13" s="228"/>
      <c r="AO13" s="229" t="s">
        <v>35</v>
      </c>
      <c r="AP13" s="228"/>
      <c r="AQ13" s="227" t="s">
        <v>34</v>
      </c>
      <c r="AR13" s="228"/>
      <c r="AS13" s="229" t="s">
        <v>35</v>
      </c>
      <c r="AT13" s="228"/>
      <c r="AU13" s="227" t="s">
        <v>34</v>
      </c>
      <c r="AV13" s="228"/>
      <c r="AW13" s="229" t="s">
        <v>35</v>
      </c>
      <c r="AX13" s="228"/>
      <c r="AY13" s="227" t="s">
        <v>34</v>
      </c>
      <c r="AZ13" s="228"/>
      <c r="BA13" s="227" t="s">
        <v>34</v>
      </c>
      <c r="BB13" s="228"/>
      <c r="BC13" s="229" t="s">
        <v>35</v>
      </c>
      <c r="BD13" s="228"/>
      <c r="BE13" s="231"/>
      <c r="BF13" s="236"/>
      <c r="BG13" s="236"/>
      <c r="BH13" s="236"/>
      <c r="BI13" s="236"/>
      <c r="BJ13" s="237"/>
    </row>
    <row r="14" spans="1:62" ht="9" customHeight="1">
      <c r="A14" s="238" t="s">
        <v>74</v>
      </c>
      <c r="B14" s="239"/>
      <c r="C14" s="240"/>
      <c r="D14" s="241"/>
      <c r="E14" s="241"/>
      <c r="F14" s="241"/>
      <c r="G14" s="241"/>
      <c r="H14" s="242"/>
      <c r="I14" s="243" t="s">
        <v>40</v>
      </c>
      <c r="J14" s="244"/>
      <c r="K14" s="243"/>
      <c r="L14" s="244"/>
      <c r="M14" s="243"/>
      <c r="N14" s="244"/>
      <c r="O14" s="243"/>
      <c r="P14" s="244"/>
      <c r="Q14" s="243"/>
      <c r="R14" s="244"/>
      <c r="S14" s="243"/>
      <c r="T14" s="244"/>
      <c r="U14" s="243"/>
      <c r="V14" s="244"/>
      <c r="W14" s="243"/>
      <c r="X14" s="244"/>
      <c r="Y14" s="243"/>
      <c r="Z14" s="244"/>
      <c r="AA14" s="220"/>
      <c r="AB14" s="245"/>
      <c r="AC14" s="245"/>
      <c r="AD14" s="245"/>
      <c r="AE14" s="245"/>
      <c r="AF14" s="246"/>
      <c r="AG14" s="240"/>
      <c r="AH14" s="241"/>
      <c r="AI14" s="241"/>
      <c r="AJ14" s="241"/>
      <c r="AK14" s="241"/>
      <c r="AL14" s="242"/>
      <c r="AM14" s="243" t="s">
        <v>188</v>
      </c>
      <c r="AN14" s="244"/>
      <c r="AO14" s="243"/>
      <c r="AP14" s="244"/>
      <c r="AQ14" s="243"/>
      <c r="AR14" s="244"/>
      <c r="AS14" s="243"/>
      <c r="AT14" s="244"/>
      <c r="AU14" s="243"/>
      <c r="AV14" s="244"/>
      <c r="AW14" s="243"/>
      <c r="AX14" s="244"/>
      <c r="AY14" s="243"/>
      <c r="AZ14" s="244"/>
      <c r="BA14" s="243"/>
      <c r="BB14" s="244"/>
      <c r="BC14" s="243"/>
      <c r="BD14" s="244"/>
      <c r="BE14" s="220"/>
      <c r="BF14" s="245"/>
      <c r="BG14" s="245"/>
      <c r="BH14" s="245"/>
      <c r="BI14" s="245"/>
      <c r="BJ14" s="246"/>
    </row>
    <row r="15" spans="1:62" ht="9" customHeight="1">
      <c r="A15" s="247">
        <v>1</v>
      </c>
      <c r="B15" s="248"/>
      <c r="C15" s="249" t="s">
        <v>76</v>
      </c>
      <c r="D15" s="250"/>
      <c r="E15" s="250"/>
      <c r="F15" s="250"/>
      <c r="G15" s="250"/>
      <c r="H15" s="251"/>
      <c r="I15" s="252">
        <v>39</v>
      </c>
      <c r="J15" s="253"/>
      <c r="K15" s="247"/>
      <c r="L15" s="254"/>
      <c r="M15" s="247"/>
      <c r="N15" s="254"/>
      <c r="O15" s="247"/>
      <c r="P15" s="254"/>
      <c r="Q15" s="247"/>
      <c r="R15" s="254"/>
      <c r="S15" s="247"/>
      <c r="T15" s="254"/>
      <c r="U15" s="247"/>
      <c r="V15" s="254"/>
      <c r="W15" s="247"/>
      <c r="X15" s="254"/>
      <c r="Y15" s="247"/>
      <c r="Z15" s="254"/>
      <c r="AA15" s="255"/>
      <c r="AB15" s="256"/>
      <c r="AC15" s="256"/>
      <c r="AD15" s="256"/>
      <c r="AE15" s="256"/>
      <c r="AF15" s="257"/>
      <c r="AG15" s="249" t="s">
        <v>76</v>
      </c>
      <c r="AH15" s="250"/>
      <c r="AI15" s="250"/>
      <c r="AJ15" s="250"/>
      <c r="AK15" s="250"/>
      <c r="AL15" s="251"/>
      <c r="AM15" s="262">
        <v>45</v>
      </c>
      <c r="AN15" s="263"/>
      <c r="AO15" s="247"/>
      <c r="AP15" s="254"/>
      <c r="AQ15" s="247"/>
      <c r="AR15" s="254"/>
      <c r="AS15" s="247"/>
      <c r="AT15" s="254"/>
      <c r="AU15" s="247"/>
      <c r="AV15" s="254"/>
      <c r="AW15" s="247"/>
      <c r="AX15" s="254"/>
      <c r="AY15" s="247"/>
      <c r="AZ15" s="254"/>
      <c r="BA15" s="247"/>
      <c r="BB15" s="254"/>
      <c r="BC15" s="247"/>
      <c r="BD15" s="254"/>
      <c r="BE15" s="255"/>
      <c r="BF15" s="256"/>
      <c r="BG15" s="256"/>
      <c r="BH15" s="256"/>
      <c r="BI15" s="256"/>
      <c r="BJ15" s="257"/>
    </row>
    <row r="16" spans="1:62" ht="9" customHeight="1">
      <c r="A16" s="159">
        <v>2</v>
      </c>
      <c r="B16" s="164"/>
      <c r="C16" s="258" t="s">
        <v>77</v>
      </c>
      <c r="D16" s="259"/>
      <c r="E16" s="259"/>
      <c r="F16" s="259"/>
      <c r="G16" s="259"/>
      <c r="H16" s="260"/>
      <c r="I16" s="168">
        <v>34.5</v>
      </c>
      <c r="J16" s="261"/>
      <c r="K16" s="159"/>
      <c r="L16" s="160"/>
      <c r="M16" s="159"/>
      <c r="N16" s="160"/>
      <c r="O16" s="159"/>
      <c r="P16" s="160"/>
      <c r="Q16" s="159"/>
      <c r="R16" s="160"/>
      <c r="S16" s="159"/>
      <c r="T16" s="160"/>
      <c r="U16" s="159"/>
      <c r="V16" s="160"/>
      <c r="W16" s="159"/>
      <c r="X16" s="160"/>
      <c r="Y16" s="159"/>
      <c r="Z16" s="160"/>
      <c r="AA16" s="161"/>
      <c r="AB16" s="162"/>
      <c r="AC16" s="162"/>
      <c r="AD16" s="162"/>
      <c r="AE16" s="162"/>
      <c r="AF16" s="163"/>
      <c r="AG16" s="258" t="s">
        <v>182</v>
      </c>
      <c r="AH16" s="259"/>
      <c r="AI16" s="259"/>
      <c r="AJ16" s="259"/>
      <c r="AK16" s="259"/>
      <c r="AL16" s="260"/>
      <c r="AM16" s="262">
        <v>43</v>
      </c>
      <c r="AN16" s="263"/>
      <c r="AO16" s="159"/>
      <c r="AP16" s="160"/>
      <c r="AQ16" s="159"/>
      <c r="AR16" s="160"/>
      <c r="AS16" s="159"/>
      <c r="AT16" s="160"/>
      <c r="AU16" s="159"/>
      <c r="AV16" s="160"/>
      <c r="AW16" s="159"/>
      <c r="AX16" s="160"/>
      <c r="AY16" s="159"/>
      <c r="AZ16" s="160"/>
      <c r="BA16" s="159"/>
      <c r="BB16" s="160"/>
      <c r="BC16" s="159"/>
      <c r="BD16" s="160"/>
      <c r="BE16" s="161"/>
      <c r="BF16" s="162"/>
      <c r="BG16" s="162"/>
      <c r="BH16" s="162"/>
      <c r="BI16" s="162"/>
      <c r="BJ16" s="163"/>
    </row>
    <row r="17" spans="1:62" ht="9" customHeight="1">
      <c r="A17" s="159">
        <v>3</v>
      </c>
      <c r="B17" s="164"/>
      <c r="C17" s="165" t="s">
        <v>78</v>
      </c>
      <c r="D17" s="166"/>
      <c r="E17" s="166"/>
      <c r="F17" s="166"/>
      <c r="G17" s="166"/>
      <c r="H17" s="167"/>
      <c r="I17" s="168">
        <v>40</v>
      </c>
      <c r="J17" s="261"/>
      <c r="K17" s="159"/>
      <c r="L17" s="160"/>
      <c r="M17" s="159"/>
      <c r="N17" s="160"/>
      <c r="O17" s="159"/>
      <c r="P17" s="160"/>
      <c r="Q17" s="159"/>
      <c r="R17" s="160"/>
      <c r="S17" s="159"/>
      <c r="T17" s="160"/>
      <c r="U17" s="159"/>
      <c r="V17" s="160"/>
      <c r="W17" s="159"/>
      <c r="X17" s="160"/>
      <c r="Y17" s="159"/>
      <c r="Z17" s="160"/>
      <c r="AA17" s="161"/>
      <c r="AB17" s="162"/>
      <c r="AC17" s="162"/>
      <c r="AD17" s="162"/>
      <c r="AE17" s="162"/>
      <c r="AF17" s="163"/>
      <c r="AG17" s="165" t="s">
        <v>78</v>
      </c>
      <c r="AH17" s="166"/>
      <c r="AI17" s="166"/>
      <c r="AJ17" s="166"/>
      <c r="AK17" s="166"/>
      <c r="AL17" s="167"/>
      <c r="AM17" s="262">
        <v>43.5</v>
      </c>
      <c r="AN17" s="263"/>
      <c r="AO17" s="159"/>
      <c r="AP17" s="160"/>
      <c r="AQ17" s="159"/>
      <c r="AR17" s="160"/>
      <c r="AS17" s="159"/>
      <c r="AT17" s="160"/>
      <c r="AU17" s="159"/>
      <c r="AV17" s="160"/>
      <c r="AW17" s="159"/>
      <c r="AX17" s="160"/>
      <c r="AY17" s="159"/>
      <c r="AZ17" s="160"/>
      <c r="BA17" s="159"/>
      <c r="BB17" s="160"/>
      <c r="BC17" s="159"/>
      <c r="BD17" s="160"/>
      <c r="BE17" s="161"/>
      <c r="BF17" s="162"/>
      <c r="BG17" s="162"/>
      <c r="BH17" s="162"/>
      <c r="BI17" s="162"/>
      <c r="BJ17" s="163"/>
    </row>
    <row r="18" spans="1:62" ht="9" customHeight="1">
      <c r="A18" s="159">
        <v>5</v>
      </c>
      <c r="B18" s="164"/>
      <c r="C18" s="165" t="s">
        <v>46</v>
      </c>
      <c r="D18" s="166"/>
      <c r="E18" s="166"/>
      <c r="F18" s="166"/>
      <c r="G18" s="166"/>
      <c r="H18" s="167"/>
      <c r="I18" s="168">
        <v>16</v>
      </c>
      <c r="J18" s="169"/>
      <c r="K18" s="159"/>
      <c r="L18" s="160"/>
      <c r="M18" s="159"/>
      <c r="N18" s="160"/>
      <c r="O18" s="159"/>
      <c r="P18" s="160"/>
      <c r="Q18" s="159"/>
      <c r="R18" s="160"/>
      <c r="S18" s="159"/>
      <c r="T18" s="160"/>
      <c r="U18" s="159"/>
      <c r="V18" s="160"/>
      <c r="W18" s="159"/>
      <c r="X18" s="160"/>
      <c r="Y18" s="159"/>
      <c r="Z18" s="160"/>
      <c r="AA18" s="161"/>
      <c r="AB18" s="162"/>
      <c r="AC18" s="162"/>
      <c r="AD18" s="162"/>
      <c r="AE18" s="162"/>
      <c r="AF18" s="163"/>
      <c r="AG18" s="165" t="s">
        <v>46</v>
      </c>
      <c r="AH18" s="166"/>
      <c r="AI18" s="166"/>
      <c r="AJ18" s="166"/>
      <c r="AK18" s="166"/>
      <c r="AL18" s="167"/>
      <c r="AM18" s="262">
        <v>18</v>
      </c>
      <c r="AN18" s="263"/>
      <c r="AO18" s="159"/>
      <c r="AP18" s="160"/>
      <c r="AQ18" s="159"/>
      <c r="AR18" s="160"/>
      <c r="AS18" s="159"/>
      <c r="AT18" s="160"/>
      <c r="AU18" s="159"/>
      <c r="AV18" s="160"/>
      <c r="AW18" s="159"/>
      <c r="AX18" s="160"/>
      <c r="AY18" s="159"/>
      <c r="AZ18" s="160"/>
      <c r="BA18" s="159"/>
      <c r="BB18" s="160"/>
      <c r="BC18" s="159"/>
      <c r="BD18" s="160"/>
      <c r="BE18" s="161"/>
      <c r="BF18" s="162"/>
      <c r="BG18" s="162"/>
      <c r="BH18" s="162"/>
      <c r="BI18" s="162"/>
      <c r="BJ18" s="163"/>
    </row>
    <row r="19" spans="1:62" ht="9" customHeight="1">
      <c r="A19" s="159"/>
      <c r="B19" s="164"/>
      <c r="C19" s="165"/>
      <c r="D19" s="166"/>
      <c r="E19" s="166"/>
      <c r="F19" s="166"/>
      <c r="G19" s="166"/>
      <c r="H19" s="167"/>
      <c r="I19" s="168"/>
      <c r="J19" s="261"/>
      <c r="K19" s="159"/>
      <c r="L19" s="160"/>
      <c r="M19" s="159"/>
      <c r="N19" s="160"/>
      <c r="O19" s="159"/>
      <c r="P19" s="160"/>
      <c r="Q19" s="159"/>
      <c r="R19" s="160"/>
      <c r="S19" s="159"/>
      <c r="T19" s="160"/>
      <c r="U19" s="159"/>
      <c r="V19" s="160"/>
      <c r="W19" s="159"/>
      <c r="X19" s="160"/>
      <c r="Y19" s="159"/>
      <c r="Z19" s="160"/>
      <c r="AA19" s="161"/>
      <c r="AB19" s="162"/>
      <c r="AC19" s="162"/>
      <c r="AD19" s="162"/>
      <c r="AE19" s="162"/>
      <c r="AF19" s="163"/>
      <c r="AG19" s="165"/>
      <c r="AH19" s="166"/>
      <c r="AI19" s="166"/>
      <c r="AJ19" s="166"/>
      <c r="AK19" s="166"/>
      <c r="AL19" s="167"/>
      <c r="AM19" s="262"/>
      <c r="AN19" s="263"/>
      <c r="AO19" s="159"/>
      <c r="AP19" s="160"/>
      <c r="AQ19" s="159"/>
      <c r="AR19" s="160"/>
      <c r="AS19" s="159"/>
      <c r="AT19" s="160"/>
      <c r="AU19" s="159"/>
      <c r="AV19" s="160"/>
      <c r="AW19" s="159"/>
      <c r="AX19" s="160"/>
      <c r="AY19" s="159"/>
      <c r="AZ19" s="160"/>
      <c r="BA19" s="159"/>
      <c r="BB19" s="160"/>
      <c r="BC19" s="159"/>
      <c r="BD19" s="160"/>
      <c r="BE19" s="161"/>
      <c r="BF19" s="162"/>
      <c r="BG19" s="162"/>
      <c r="BH19" s="162"/>
      <c r="BI19" s="162"/>
      <c r="BJ19" s="163"/>
    </row>
    <row r="20" spans="1:62" ht="9" customHeight="1">
      <c r="A20" s="159">
        <v>6</v>
      </c>
      <c r="B20" s="164"/>
      <c r="C20" s="165" t="s">
        <v>47</v>
      </c>
      <c r="D20" s="166"/>
      <c r="E20" s="166"/>
      <c r="F20" s="166"/>
      <c r="G20" s="166"/>
      <c r="H20" s="167"/>
      <c r="I20" s="168">
        <v>22.5</v>
      </c>
      <c r="J20" s="261"/>
      <c r="K20" s="159"/>
      <c r="L20" s="160"/>
      <c r="M20" s="159"/>
      <c r="N20" s="160"/>
      <c r="O20" s="159"/>
      <c r="P20" s="160"/>
      <c r="Q20" s="159"/>
      <c r="R20" s="160"/>
      <c r="S20" s="159"/>
      <c r="T20" s="160"/>
      <c r="U20" s="159"/>
      <c r="V20" s="160"/>
      <c r="W20" s="159"/>
      <c r="X20" s="160"/>
      <c r="Y20" s="159"/>
      <c r="Z20" s="160"/>
      <c r="AA20" s="161"/>
      <c r="AB20" s="162"/>
      <c r="AC20" s="162"/>
      <c r="AD20" s="162"/>
      <c r="AE20" s="162"/>
      <c r="AF20" s="163"/>
      <c r="AG20" s="165" t="s">
        <v>47</v>
      </c>
      <c r="AH20" s="166"/>
      <c r="AI20" s="166"/>
      <c r="AJ20" s="166"/>
      <c r="AK20" s="166"/>
      <c r="AL20" s="167"/>
      <c r="AM20" s="168">
        <v>24</v>
      </c>
      <c r="AN20" s="261"/>
      <c r="AO20" s="159"/>
      <c r="AP20" s="160"/>
      <c r="AQ20" s="159"/>
      <c r="AR20" s="160"/>
      <c r="AS20" s="159"/>
      <c r="AT20" s="160"/>
      <c r="AU20" s="159"/>
      <c r="AV20" s="160"/>
      <c r="AW20" s="159"/>
      <c r="AX20" s="160"/>
      <c r="AY20" s="159"/>
      <c r="AZ20" s="160"/>
      <c r="BA20" s="159"/>
      <c r="BB20" s="160"/>
      <c r="BC20" s="159"/>
      <c r="BD20" s="160"/>
      <c r="BE20" s="161"/>
      <c r="BF20" s="162"/>
      <c r="BG20" s="162"/>
      <c r="BH20" s="162"/>
      <c r="BI20" s="162"/>
      <c r="BJ20" s="163"/>
    </row>
    <row r="21" spans="1:62" ht="9" customHeight="1">
      <c r="A21" s="159">
        <v>7</v>
      </c>
      <c r="B21" s="164"/>
      <c r="C21" s="165" t="s">
        <v>48</v>
      </c>
      <c r="D21" s="166"/>
      <c r="E21" s="166"/>
      <c r="F21" s="166"/>
      <c r="G21" s="166"/>
      <c r="H21" s="167"/>
      <c r="I21" s="168">
        <f>I20+I28</f>
        <v>26</v>
      </c>
      <c r="J21" s="264"/>
      <c r="K21" s="159"/>
      <c r="L21" s="160"/>
      <c r="M21" s="159"/>
      <c r="N21" s="160"/>
      <c r="O21" s="159"/>
      <c r="P21" s="160"/>
      <c r="Q21" s="159"/>
      <c r="R21" s="160"/>
      <c r="S21" s="159"/>
      <c r="T21" s="160"/>
      <c r="U21" s="159"/>
      <c r="V21" s="160"/>
      <c r="W21" s="159"/>
      <c r="X21" s="160"/>
      <c r="Y21" s="159"/>
      <c r="Z21" s="160"/>
      <c r="AA21" s="161"/>
      <c r="AB21" s="162"/>
      <c r="AC21" s="162"/>
      <c r="AD21" s="162"/>
      <c r="AE21" s="162"/>
      <c r="AF21" s="163"/>
      <c r="AG21" s="165" t="s">
        <v>48</v>
      </c>
      <c r="AH21" s="166"/>
      <c r="AI21" s="166"/>
      <c r="AJ21" s="166"/>
      <c r="AK21" s="166"/>
      <c r="AL21" s="167"/>
      <c r="AM21" s="168">
        <f>AM20+AM28</f>
        <v>28</v>
      </c>
      <c r="AN21" s="261"/>
      <c r="AO21" s="159"/>
      <c r="AP21" s="160"/>
      <c r="AQ21" s="159"/>
      <c r="AR21" s="160"/>
      <c r="AS21" s="159"/>
      <c r="AT21" s="160"/>
      <c r="AU21" s="159"/>
      <c r="AV21" s="160"/>
      <c r="AW21" s="159"/>
      <c r="AX21" s="160"/>
      <c r="AY21" s="159"/>
      <c r="AZ21" s="160"/>
      <c r="BA21" s="159"/>
      <c r="BB21" s="160"/>
      <c r="BC21" s="159"/>
      <c r="BD21" s="160"/>
      <c r="BE21" s="161"/>
      <c r="BF21" s="162"/>
      <c r="BG21" s="162"/>
      <c r="BH21" s="162"/>
      <c r="BI21" s="162"/>
      <c r="BJ21" s="163"/>
    </row>
    <row r="22" spans="1:62" ht="9" customHeight="1">
      <c r="A22" s="159">
        <v>8</v>
      </c>
      <c r="B22" s="164"/>
      <c r="C22" s="165" t="s">
        <v>49</v>
      </c>
      <c r="D22" s="166"/>
      <c r="E22" s="166"/>
      <c r="F22" s="166"/>
      <c r="G22" s="166"/>
      <c r="H22" s="167"/>
      <c r="I22" s="168">
        <f>I20+I25+I23-I26</f>
        <v>27.75</v>
      </c>
      <c r="J22" s="264"/>
      <c r="K22" s="159"/>
      <c r="L22" s="160"/>
      <c r="M22" s="159"/>
      <c r="N22" s="160"/>
      <c r="O22" s="159"/>
      <c r="P22" s="160"/>
      <c r="Q22" s="159"/>
      <c r="R22" s="160"/>
      <c r="S22" s="159"/>
      <c r="T22" s="160"/>
      <c r="U22" s="159"/>
      <c r="V22" s="160"/>
      <c r="W22" s="159"/>
      <c r="X22" s="160"/>
      <c r="Y22" s="159"/>
      <c r="Z22" s="160"/>
      <c r="AA22" s="161"/>
      <c r="AB22" s="162"/>
      <c r="AC22" s="162"/>
      <c r="AD22" s="162"/>
      <c r="AE22" s="162"/>
      <c r="AF22" s="163"/>
      <c r="AG22" s="165" t="s">
        <v>49</v>
      </c>
      <c r="AH22" s="166"/>
      <c r="AI22" s="166"/>
      <c r="AJ22" s="166"/>
      <c r="AK22" s="166"/>
      <c r="AL22" s="167"/>
      <c r="AM22" s="168">
        <f>AM20+AM25-AM26+AM23</f>
        <v>29</v>
      </c>
      <c r="AN22" s="261"/>
      <c r="AO22" s="159"/>
      <c r="AP22" s="160"/>
      <c r="AQ22" s="159"/>
      <c r="AR22" s="160"/>
      <c r="AS22" s="159"/>
      <c r="AT22" s="160"/>
      <c r="AU22" s="159"/>
      <c r="AV22" s="160"/>
      <c r="AW22" s="159"/>
      <c r="AX22" s="160"/>
      <c r="AY22" s="159"/>
      <c r="AZ22" s="160"/>
      <c r="BA22" s="159"/>
      <c r="BB22" s="160"/>
      <c r="BC22" s="159"/>
      <c r="BD22" s="160"/>
      <c r="BE22" s="161"/>
      <c r="BF22" s="162"/>
      <c r="BG22" s="162"/>
      <c r="BH22" s="162"/>
      <c r="BI22" s="162"/>
      <c r="BJ22" s="163"/>
    </row>
    <row r="23" spans="1:62" ht="9" customHeight="1">
      <c r="A23" s="159">
        <v>9</v>
      </c>
      <c r="B23" s="164"/>
      <c r="C23" s="165" t="s">
        <v>50</v>
      </c>
      <c r="D23" s="166"/>
      <c r="E23" s="166"/>
      <c r="F23" s="166"/>
      <c r="G23" s="166"/>
      <c r="H23" s="167"/>
      <c r="I23" s="168">
        <v>1.75</v>
      </c>
      <c r="J23" s="261"/>
      <c r="K23" s="159"/>
      <c r="L23" s="160"/>
      <c r="M23" s="159"/>
      <c r="N23" s="160"/>
      <c r="O23" s="159"/>
      <c r="P23" s="160"/>
      <c r="Q23" s="159"/>
      <c r="R23" s="160"/>
      <c r="S23" s="159"/>
      <c r="T23" s="160"/>
      <c r="U23" s="159"/>
      <c r="V23" s="160"/>
      <c r="W23" s="159"/>
      <c r="X23" s="160"/>
      <c r="Y23" s="159"/>
      <c r="Z23" s="160"/>
      <c r="AA23" s="161"/>
      <c r="AB23" s="162"/>
      <c r="AC23" s="162"/>
      <c r="AD23" s="162"/>
      <c r="AE23" s="162"/>
      <c r="AF23" s="163"/>
      <c r="AG23" s="165" t="s">
        <v>50</v>
      </c>
      <c r="AH23" s="166"/>
      <c r="AI23" s="166"/>
      <c r="AJ23" s="166"/>
      <c r="AK23" s="166"/>
      <c r="AL23" s="167"/>
      <c r="AM23" s="168">
        <v>1.75</v>
      </c>
      <c r="AN23" s="261"/>
      <c r="AO23" s="159"/>
      <c r="AP23" s="160"/>
      <c r="AQ23" s="159"/>
      <c r="AR23" s="160"/>
      <c r="AS23" s="159"/>
      <c r="AT23" s="160"/>
      <c r="AU23" s="159"/>
      <c r="AV23" s="160"/>
      <c r="AW23" s="159"/>
      <c r="AX23" s="160"/>
      <c r="AY23" s="159"/>
      <c r="AZ23" s="160"/>
      <c r="BA23" s="159"/>
      <c r="BB23" s="160"/>
      <c r="BC23" s="159"/>
      <c r="BD23" s="160"/>
      <c r="BE23" s="161"/>
      <c r="BF23" s="162"/>
      <c r="BG23" s="162"/>
      <c r="BH23" s="162"/>
      <c r="BI23" s="162"/>
      <c r="BJ23" s="163"/>
    </row>
    <row r="24" spans="1:62" ht="9" customHeight="1">
      <c r="A24" s="159"/>
      <c r="B24" s="164"/>
      <c r="C24" s="165"/>
      <c r="D24" s="166"/>
      <c r="E24" s="166"/>
      <c r="F24" s="166"/>
      <c r="G24" s="166"/>
      <c r="H24" s="167"/>
      <c r="I24" s="168"/>
      <c r="J24" s="261"/>
      <c r="K24" s="159"/>
      <c r="L24" s="160"/>
      <c r="M24" s="159"/>
      <c r="N24" s="160"/>
      <c r="O24" s="159"/>
      <c r="P24" s="160"/>
      <c r="Q24" s="159"/>
      <c r="R24" s="160"/>
      <c r="S24" s="159"/>
      <c r="T24" s="160"/>
      <c r="U24" s="159"/>
      <c r="V24" s="160"/>
      <c r="W24" s="159"/>
      <c r="X24" s="160"/>
      <c r="Y24" s="159"/>
      <c r="Z24" s="160"/>
      <c r="AA24" s="161"/>
      <c r="AB24" s="162"/>
      <c r="AC24" s="162"/>
      <c r="AD24" s="162"/>
      <c r="AE24" s="162"/>
      <c r="AF24" s="163"/>
      <c r="AG24" s="165"/>
      <c r="AH24" s="166"/>
      <c r="AI24" s="166"/>
      <c r="AJ24" s="166"/>
      <c r="AK24" s="166"/>
      <c r="AL24" s="167"/>
      <c r="AM24" s="262"/>
      <c r="AN24" s="263"/>
      <c r="AO24" s="159"/>
      <c r="AP24" s="160"/>
      <c r="AQ24" s="159"/>
      <c r="AR24" s="160"/>
      <c r="AS24" s="159"/>
      <c r="AT24" s="160"/>
      <c r="AU24" s="159"/>
      <c r="AV24" s="160"/>
      <c r="AW24" s="159"/>
      <c r="AX24" s="160"/>
      <c r="AY24" s="159"/>
      <c r="AZ24" s="160"/>
      <c r="BA24" s="159"/>
      <c r="BB24" s="160"/>
      <c r="BC24" s="159"/>
      <c r="BD24" s="160"/>
      <c r="BE24" s="161"/>
      <c r="BF24" s="162"/>
      <c r="BG24" s="162"/>
      <c r="BH24" s="162"/>
      <c r="BI24" s="162"/>
      <c r="BJ24" s="163"/>
    </row>
    <row r="25" spans="1:62" ht="9" customHeight="1">
      <c r="A25" s="159">
        <v>10</v>
      </c>
      <c r="B25" s="164"/>
      <c r="C25" s="165" t="s">
        <v>52</v>
      </c>
      <c r="D25" s="265"/>
      <c r="E25" s="265"/>
      <c r="F25" s="265"/>
      <c r="G25" s="265"/>
      <c r="H25" s="266"/>
      <c r="I25" s="168">
        <v>4.5</v>
      </c>
      <c r="J25" s="261"/>
      <c r="K25" s="159"/>
      <c r="L25" s="160"/>
      <c r="M25" s="159"/>
      <c r="N25" s="160"/>
      <c r="O25" s="159"/>
      <c r="P25" s="160"/>
      <c r="Q25" s="159"/>
      <c r="R25" s="160"/>
      <c r="S25" s="159"/>
      <c r="T25" s="160"/>
      <c r="U25" s="159"/>
      <c r="V25" s="160"/>
      <c r="W25" s="159"/>
      <c r="X25" s="160"/>
      <c r="Y25" s="159"/>
      <c r="Z25" s="160"/>
      <c r="AA25" s="161"/>
      <c r="AB25" s="162"/>
      <c r="AC25" s="162"/>
      <c r="AD25" s="162"/>
      <c r="AE25" s="162"/>
      <c r="AF25" s="163"/>
      <c r="AG25" s="165" t="s">
        <v>52</v>
      </c>
      <c r="AH25" s="265"/>
      <c r="AI25" s="265"/>
      <c r="AJ25" s="265"/>
      <c r="AK25" s="265"/>
      <c r="AL25" s="266"/>
      <c r="AM25" s="168">
        <v>4.5</v>
      </c>
      <c r="AN25" s="264"/>
      <c r="AO25" s="159"/>
      <c r="AP25" s="160"/>
      <c r="AQ25" s="159"/>
      <c r="AR25" s="160"/>
      <c r="AS25" s="159"/>
      <c r="AT25" s="160"/>
      <c r="AU25" s="159"/>
      <c r="AV25" s="160"/>
      <c r="AW25" s="159"/>
      <c r="AX25" s="160"/>
      <c r="AY25" s="159"/>
      <c r="AZ25" s="160"/>
      <c r="BA25" s="159"/>
      <c r="BB25" s="160"/>
      <c r="BC25" s="159"/>
      <c r="BD25" s="160"/>
      <c r="BE25" s="161"/>
      <c r="BF25" s="162"/>
      <c r="BG25" s="162"/>
      <c r="BH25" s="162"/>
      <c r="BI25" s="162"/>
      <c r="BJ25" s="163"/>
    </row>
    <row r="26" spans="1:62" ht="9" customHeight="1">
      <c r="A26" s="159">
        <v>11</v>
      </c>
      <c r="B26" s="164"/>
      <c r="C26" s="165" t="s">
        <v>54</v>
      </c>
      <c r="D26" s="265"/>
      <c r="E26" s="265"/>
      <c r="F26" s="265"/>
      <c r="G26" s="265"/>
      <c r="H26" s="266"/>
      <c r="I26" s="168">
        <v>1</v>
      </c>
      <c r="J26" s="261"/>
      <c r="K26" s="159"/>
      <c r="L26" s="160"/>
      <c r="M26" s="159"/>
      <c r="N26" s="160"/>
      <c r="O26" s="159"/>
      <c r="P26" s="160"/>
      <c r="Q26" s="159"/>
      <c r="R26" s="160"/>
      <c r="S26" s="159"/>
      <c r="T26" s="160"/>
      <c r="U26" s="159"/>
      <c r="V26" s="160"/>
      <c r="W26" s="159"/>
      <c r="X26" s="160"/>
      <c r="Y26" s="159"/>
      <c r="Z26" s="160"/>
      <c r="AA26" s="161"/>
      <c r="AB26" s="162"/>
      <c r="AC26" s="162"/>
      <c r="AD26" s="162"/>
      <c r="AE26" s="162"/>
      <c r="AF26" s="163"/>
      <c r="AG26" s="165" t="s">
        <v>54</v>
      </c>
      <c r="AH26" s="265"/>
      <c r="AI26" s="265"/>
      <c r="AJ26" s="265"/>
      <c r="AK26" s="265"/>
      <c r="AL26" s="266"/>
      <c r="AM26" s="168">
        <v>1.25</v>
      </c>
      <c r="AN26" s="264"/>
      <c r="AO26" s="159"/>
      <c r="AP26" s="160"/>
      <c r="AQ26" s="159"/>
      <c r="AR26" s="160"/>
      <c r="AS26" s="159"/>
      <c r="AT26" s="160"/>
      <c r="AU26" s="159"/>
      <c r="AV26" s="160"/>
      <c r="AW26" s="159"/>
      <c r="AX26" s="160"/>
      <c r="AY26" s="159"/>
      <c r="AZ26" s="160"/>
      <c r="BA26" s="159"/>
      <c r="BB26" s="160"/>
      <c r="BC26" s="159"/>
      <c r="BD26" s="160"/>
      <c r="BE26" s="161"/>
      <c r="BF26" s="162"/>
      <c r="BG26" s="162"/>
      <c r="BH26" s="162"/>
      <c r="BI26" s="162"/>
      <c r="BJ26" s="163"/>
    </row>
    <row r="27" spans="1:62" ht="9" customHeight="1">
      <c r="A27" s="159">
        <v>12</v>
      </c>
      <c r="B27" s="164"/>
      <c r="C27" s="165" t="s">
        <v>75</v>
      </c>
      <c r="D27" s="265"/>
      <c r="E27" s="265"/>
      <c r="F27" s="265"/>
      <c r="G27" s="265"/>
      <c r="H27" s="266"/>
      <c r="I27" s="168">
        <v>7</v>
      </c>
      <c r="J27" s="261"/>
      <c r="K27" s="159"/>
      <c r="L27" s="160"/>
      <c r="M27" s="159"/>
      <c r="N27" s="160"/>
      <c r="O27" s="159"/>
      <c r="P27" s="160"/>
      <c r="Q27" s="159"/>
      <c r="R27" s="160"/>
      <c r="S27" s="159"/>
      <c r="T27" s="160"/>
      <c r="U27" s="159"/>
      <c r="V27" s="160"/>
      <c r="W27" s="159"/>
      <c r="X27" s="160"/>
      <c r="Y27" s="159"/>
      <c r="Z27" s="160"/>
      <c r="AA27" s="161"/>
      <c r="AB27" s="162"/>
      <c r="AC27" s="162"/>
      <c r="AD27" s="162"/>
      <c r="AE27" s="162"/>
      <c r="AF27" s="163"/>
      <c r="AG27" s="165" t="s">
        <v>75</v>
      </c>
      <c r="AH27" s="265"/>
      <c r="AI27" s="265"/>
      <c r="AJ27" s="265"/>
      <c r="AK27" s="265"/>
      <c r="AL27" s="266"/>
      <c r="AM27" s="168">
        <v>7.5</v>
      </c>
      <c r="AN27" s="264"/>
      <c r="AO27" s="159"/>
      <c r="AP27" s="160"/>
      <c r="AQ27" s="159"/>
      <c r="AR27" s="160"/>
      <c r="AS27" s="159"/>
      <c r="AT27" s="160"/>
      <c r="AU27" s="159"/>
      <c r="AV27" s="160"/>
      <c r="AW27" s="159"/>
      <c r="AX27" s="160"/>
      <c r="AY27" s="159"/>
      <c r="AZ27" s="160"/>
      <c r="BA27" s="159"/>
      <c r="BB27" s="160"/>
      <c r="BC27" s="159"/>
      <c r="BD27" s="160"/>
      <c r="BE27" s="161"/>
      <c r="BF27" s="162"/>
      <c r="BG27" s="162"/>
      <c r="BH27" s="162"/>
      <c r="BI27" s="162"/>
      <c r="BJ27" s="163"/>
    </row>
    <row r="28" spans="1:62" ht="9" customHeight="1">
      <c r="A28" s="159">
        <v>14</v>
      </c>
      <c r="B28" s="164"/>
      <c r="C28" s="165" t="s">
        <v>56</v>
      </c>
      <c r="D28" s="265"/>
      <c r="E28" s="265"/>
      <c r="F28" s="265"/>
      <c r="G28" s="265"/>
      <c r="H28" s="266"/>
      <c r="I28" s="168">
        <v>3.5</v>
      </c>
      <c r="J28" s="261"/>
      <c r="K28" s="159"/>
      <c r="L28" s="160"/>
      <c r="M28" s="159"/>
      <c r="N28" s="160"/>
      <c r="O28" s="159"/>
      <c r="P28" s="160"/>
      <c r="Q28" s="159"/>
      <c r="R28" s="160"/>
      <c r="S28" s="159"/>
      <c r="T28" s="160"/>
      <c r="U28" s="159"/>
      <c r="V28" s="160"/>
      <c r="W28" s="159"/>
      <c r="X28" s="160"/>
      <c r="Y28" s="159"/>
      <c r="Z28" s="160"/>
      <c r="AA28" s="161"/>
      <c r="AB28" s="162"/>
      <c r="AC28" s="162"/>
      <c r="AD28" s="162"/>
      <c r="AE28" s="162"/>
      <c r="AF28" s="163"/>
      <c r="AG28" s="165" t="s">
        <v>56</v>
      </c>
      <c r="AH28" s="265"/>
      <c r="AI28" s="265"/>
      <c r="AJ28" s="265"/>
      <c r="AK28" s="265"/>
      <c r="AL28" s="266"/>
      <c r="AM28" s="168">
        <v>4</v>
      </c>
      <c r="AN28" s="264"/>
      <c r="AO28" s="159"/>
      <c r="AP28" s="160"/>
      <c r="AQ28" s="159"/>
      <c r="AR28" s="160"/>
      <c r="AS28" s="159"/>
      <c r="AT28" s="160"/>
      <c r="AU28" s="159"/>
      <c r="AV28" s="160"/>
      <c r="AW28" s="159"/>
      <c r="AX28" s="160"/>
      <c r="AY28" s="159"/>
      <c r="AZ28" s="160"/>
      <c r="BA28" s="159"/>
      <c r="BB28" s="160"/>
      <c r="BC28" s="159"/>
      <c r="BD28" s="160"/>
      <c r="BE28" s="161"/>
      <c r="BF28" s="162"/>
      <c r="BG28" s="162"/>
      <c r="BH28" s="162"/>
      <c r="BI28" s="162"/>
      <c r="BJ28" s="163"/>
    </row>
    <row r="29" spans="1:62" ht="9" customHeight="1">
      <c r="A29" s="159"/>
      <c r="B29" s="164"/>
      <c r="C29" s="165"/>
      <c r="D29" s="166"/>
      <c r="E29" s="166"/>
      <c r="F29" s="166"/>
      <c r="G29" s="166"/>
      <c r="H29" s="167"/>
      <c r="I29" s="168"/>
      <c r="J29" s="169"/>
      <c r="K29" s="159"/>
      <c r="L29" s="164"/>
      <c r="M29" s="159"/>
      <c r="N29" s="164"/>
      <c r="O29" s="159"/>
      <c r="P29" s="164"/>
      <c r="Q29" s="159"/>
      <c r="R29" s="164"/>
      <c r="S29" s="159"/>
      <c r="T29" s="164"/>
      <c r="U29" s="159"/>
      <c r="V29" s="164"/>
      <c r="W29" s="159"/>
      <c r="X29" s="164"/>
      <c r="Y29" s="159"/>
      <c r="Z29" s="164"/>
      <c r="AA29" s="161"/>
      <c r="AB29" s="267"/>
      <c r="AC29" s="267"/>
      <c r="AD29" s="267"/>
      <c r="AE29" s="267"/>
      <c r="AF29" s="268"/>
      <c r="AG29" s="165"/>
      <c r="AH29" s="166"/>
      <c r="AI29" s="166"/>
      <c r="AJ29" s="166"/>
      <c r="AK29" s="166"/>
      <c r="AL29" s="167"/>
      <c r="AM29" s="168"/>
      <c r="AN29" s="264"/>
      <c r="AO29" s="159"/>
      <c r="AP29" s="164"/>
      <c r="AQ29" s="159"/>
      <c r="AR29" s="164"/>
      <c r="AS29" s="159"/>
      <c r="AT29" s="164"/>
      <c r="AU29" s="159"/>
      <c r="AV29" s="164"/>
      <c r="AW29" s="159"/>
      <c r="AX29" s="164"/>
      <c r="AY29" s="159"/>
      <c r="AZ29" s="164"/>
      <c r="BA29" s="159"/>
      <c r="BB29" s="164"/>
      <c r="BC29" s="159"/>
      <c r="BD29" s="164"/>
      <c r="BE29" s="161"/>
      <c r="BF29" s="267"/>
      <c r="BG29" s="267"/>
      <c r="BH29" s="267"/>
      <c r="BI29" s="267"/>
      <c r="BJ29" s="268"/>
    </row>
    <row r="30" spans="1:62" ht="9" customHeight="1">
      <c r="A30" s="159">
        <v>17</v>
      </c>
      <c r="B30" s="164"/>
      <c r="C30" s="165" t="s">
        <v>57</v>
      </c>
      <c r="D30" s="166"/>
      <c r="E30" s="166"/>
      <c r="F30" s="166"/>
      <c r="G30" s="166"/>
      <c r="H30" s="167"/>
      <c r="I30" s="168">
        <v>34.5</v>
      </c>
      <c r="J30" s="269"/>
      <c r="K30" s="159"/>
      <c r="L30" s="160"/>
      <c r="M30" s="159"/>
      <c r="N30" s="160"/>
      <c r="O30" s="159"/>
      <c r="P30" s="160"/>
      <c r="Q30" s="159"/>
      <c r="R30" s="160"/>
      <c r="S30" s="159"/>
      <c r="T30" s="160"/>
      <c r="U30" s="159"/>
      <c r="V30" s="160"/>
      <c r="W30" s="159"/>
      <c r="X30" s="160"/>
      <c r="Y30" s="159"/>
      <c r="Z30" s="160"/>
      <c r="AA30" s="161"/>
      <c r="AB30" s="162"/>
      <c r="AC30" s="162"/>
      <c r="AD30" s="162"/>
      <c r="AE30" s="162"/>
      <c r="AF30" s="163"/>
      <c r="AG30" s="165" t="s">
        <v>57</v>
      </c>
      <c r="AH30" s="166"/>
      <c r="AI30" s="166"/>
      <c r="AJ30" s="166"/>
      <c r="AK30" s="166"/>
      <c r="AL30" s="167"/>
      <c r="AM30" s="168">
        <v>37</v>
      </c>
      <c r="AN30" s="264"/>
      <c r="AO30" s="159"/>
      <c r="AP30" s="160"/>
      <c r="AQ30" s="159"/>
      <c r="AR30" s="160"/>
      <c r="AS30" s="159"/>
      <c r="AT30" s="160"/>
      <c r="AU30" s="159"/>
      <c r="AV30" s="160"/>
      <c r="AW30" s="159"/>
      <c r="AX30" s="160"/>
      <c r="AY30" s="159"/>
      <c r="AZ30" s="160"/>
      <c r="BA30" s="159"/>
      <c r="BB30" s="160"/>
      <c r="BC30" s="159"/>
      <c r="BD30" s="160"/>
      <c r="BE30" s="161"/>
      <c r="BF30" s="162"/>
      <c r="BG30" s="162"/>
      <c r="BH30" s="162"/>
      <c r="BI30" s="162"/>
      <c r="BJ30" s="163"/>
    </row>
    <row r="31" spans="1:62" ht="9" customHeight="1">
      <c r="A31" s="159">
        <v>18</v>
      </c>
      <c r="B31" s="164"/>
      <c r="C31" s="165" t="s">
        <v>79</v>
      </c>
      <c r="D31" s="166"/>
      <c r="E31" s="166"/>
      <c r="F31" s="166"/>
      <c r="G31" s="166"/>
      <c r="H31" s="167"/>
      <c r="I31" s="168">
        <v>17.5</v>
      </c>
      <c r="J31" s="269"/>
      <c r="K31" s="159"/>
      <c r="L31" s="160"/>
      <c r="M31" s="159"/>
      <c r="N31" s="160"/>
      <c r="O31" s="159"/>
      <c r="P31" s="160"/>
      <c r="Q31" s="159"/>
      <c r="R31" s="160"/>
      <c r="S31" s="159"/>
      <c r="T31" s="160"/>
      <c r="U31" s="159"/>
      <c r="V31" s="160"/>
      <c r="W31" s="159"/>
      <c r="X31" s="160"/>
      <c r="Y31" s="159"/>
      <c r="Z31" s="160"/>
      <c r="AA31" s="270"/>
      <c r="AB31" s="271"/>
      <c r="AC31" s="271"/>
      <c r="AD31" s="271"/>
      <c r="AE31" s="271"/>
      <c r="AF31" s="272"/>
      <c r="AG31" s="165" t="s">
        <v>79</v>
      </c>
      <c r="AH31" s="166"/>
      <c r="AI31" s="166"/>
      <c r="AJ31" s="166"/>
      <c r="AK31" s="166"/>
      <c r="AL31" s="167"/>
      <c r="AM31" s="262">
        <v>20.5</v>
      </c>
      <c r="AN31" s="263"/>
      <c r="AO31" s="159"/>
      <c r="AP31" s="160"/>
      <c r="AQ31" s="159"/>
      <c r="AR31" s="160"/>
      <c r="AS31" s="159"/>
      <c r="AT31" s="160"/>
      <c r="AU31" s="159"/>
      <c r="AV31" s="160"/>
      <c r="AW31" s="159"/>
      <c r="AX31" s="160"/>
      <c r="AY31" s="159"/>
      <c r="AZ31" s="160"/>
      <c r="BA31" s="159"/>
      <c r="BB31" s="160"/>
      <c r="BC31" s="159"/>
      <c r="BD31" s="160"/>
      <c r="BE31" s="270"/>
      <c r="BF31" s="271"/>
      <c r="BG31" s="271"/>
      <c r="BH31" s="271"/>
      <c r="BI31" s="271"/>
      <c r="BJ31" s="272"/>
    </row>
    <row r="32" spans="1:62" ht="9" customHeight="1">
      <c r="A32" s="159">
        <v>19</v>
      </c>
      <c r="B32" s="164"/>
      <c r="C32" s="165" t="s">
        <v>80</v>
      </c>
      <c r="D32" s="265"/>
      <c r="E32" s="265"/>
      <c r="F32" s="265"/>
      <c r="G32" s="265"/>
      <c r="H32" s="266"/>
      <c r="I32" s="168">
        <v>13.75</v>
      </c>
      <c r="J32" s="269"/>
      <c r="K32" s="159"/>
      <c r="L32" s="160"/>
      <c r="M32" s="159"/>
      <c r="N32" s="160"/>
      <c r="O32" s="159"/>
      <c r="P32" s="160"/>
      <c r="Q32" s="159"/>
      <c r="R32" s="160"/>
      <c r="S32" s="159"/>
      <c r="T32" s="160"/>
      <c r="U32" s="159"/>
      <c r="V32" s="160"/>
      <c r="W32" s="159"/>
      <c r="X32" s="160"/>
      <c r="Y32" s="159"/>
      <c r="Z32" s="160"/>
      <c r="AA32" s="161"/>
      <c r="AB32" s="162"/>
      <c r="AC32" s="162"/>
      <c r="AD32" s="162"/>
      <c r="AE32" s="162"/>
      <c r="AF32" s="163"/>
      <c r="AG32" s="165" t="s">
        <v>80</v>
      </c>
      <c r="AH32" s="265"/>
      <c r="AI32" s="265"/>
      <c r="AJ32" s="265"/>
      <c r="AK32" s="265"/>
      <c r="AL32" s="266"/>
      <c r="AM32" s="262">
        <v>16.25</v>
      </c>
      <c r="AN32" s="263"/>
      <c r="AO32" s="159"/>
      <c r="AP32" s="160"/>
      <c r="AQ32" s="159"/>
      <c r="AR32" s="160"/>
      <c r="AS32" s="159"/>
      <c r="AT32" s="160"/>
      <c r="AU32" s="159"/>
      <c r="AV32" s="160"/>
      <c r="AW32" s="159"/>
      <c r="AX32" s="160"/>
      <c r="AY32" s="159"/>
      <c r="AZ32" s="160"/>
      <c r="BA32" s="159"/>
      <c r="BB32" s="160"/>
      <c r="BC32" s="159"/>
      <c r="BD32" s="160"/>
      <c r="BE32" s="161"/>
      <c r="BF32" s="162"/>
      <c r="BG32" s="162"/>
      <c r="BH32" s="162"/>
      <c r="BI32" s="162"/>
      <c r="BJ32" s="163"/>
    </row>
    <row r="33" spans="1:62" ht="9" customHeight="1">
      <c r="A33" s="159">
        <v>20</v>
      </c>
      <c r="B33" s="164"/>
      <c r="C33" s="165" t="s">
        <v>81</v>
      </c>
      <c r="D33" s="265"/>
      <c r="E33" s="265"/>
      <c r="F33" s="265"/>
      <c r="G33" s="265"/>
      <c r="H33" s="266"/>
      <c r="I33" s="168" t="s">
        <v>102</v>
      </c>
      <c r="J33" s="269"/>
      <c r="K33" s="159"/>
      <c r="L33" s="160"/>
      <c r="M33" s="159"/>
      <c r="N33" s="160"/>
      <c r="O33" s="159"/>
      <c r="P33" s="160"/>
      <c r="Q33" s="159"/>
      <c r="R33" s="160"/>
      <c r="S33" s="159"/>
      <c r="T33" s="160"/>
      <c r="U33" s="159"/>
      <c r="V33" s="160"/>
      <c r="W33" s="159"/>
      <c r="X33" s="160"/>
      <c r="Y33" s="159"/>
      <c r="Z33" s="160"/>
      <c r="AA33" s="161"/>
      <c r="AB33" s="162"/>
      <c r="AC33" s="162"/>
      <c r="AD33" s="162"/>
      <c r="AE33" s="162"/>
      <c r="AF33" s="163"/>
      <c r="AG33" s="165" t="s">
        <v>183</v>
      </c>
      <c r="AH33" s="265"/>
      <c r="AI33" s="265"/>
      <c r="AJ33" s="265"/>
      <c r="AK33" s="265"/>
      <c r="AL33" s="266"/>
      <c r="AM33" s="262">
        <v>13.5</v>
      </c>
      <c r="AN33" s="263"/>
      <c r="AO33" s="159"/>
      <c r="AP33" s="160"/>
      <c r="AQ33" s="159"/>
      <c r="AR33" s="160"/>
      <c r="AS33" s="159"/>
      <c r="AT33" s="160"/>
      <c r="AU33" s="159"/>
      <c r="AV33" s="160"/>
      <c r="AW33" s="159"/>
      <c r="AX33" s="160"/>
      <c r="AY33" s="159"/>
      <c r="AZ33" s="160"/>
      <c r="BA33" s="159"/>
      <c r="BB33" s="160"/>
      <c r="BC33" s="159"/>
      <c r="BD33" s="160"/>
      <c r="BE33" s="161"/>
      <c r="BF33" s="162"/>
      <c r="BG33" s="162"/>
      <c r="BH33" s="162"/>
      <c r="BI33" s="162"/>
      <c r="BJ33" s="163"/>
    </row>
    <row r="34" spans="1:62" ht="9" customHeight="1">
      <c r="A34" s="159" t="s">
        <v>96</v>
      </c>
      <c r="B34" s="164"/>
      <c r="C34" s="165" t="s">
        <v>98</v>
      </c>
      <c r="D34" s="166"/>
      <c r="E34" s="166"/>
      <c r="F34" s="166"/>
      <c r="G34" s="166"/>
      <c r="H34" s="167"/>
      <c r="I34" s="168">
        <v>7</v>
      </c>
      <c r="J34" s="269"/>
      <c r="K34" s="159"/>
      <c r="L34" s="160"/>
      <c r="M34" s="159"/>
      <c r="N34" s="160"/>
      <c r="O34" s="159"/>
      <c r="P34" s="160"/>
      <c r="Q34" s="159"/>
      <c r="R34" s="160"/>
      <c r="S34" s="159"/>
      <c r="T34" s="160"/>
      <c r="U34" s="159"/>
      <c r="V34" s="160"/>
      <c r="W34" s="159"/>
      <c r="X34" s="160"/>
      <c r="Y34" s="159"/>
      <c r="Z34" s="160"/>
      <c r="AA34" s="161"/>
      <c r="AB34" s="162"/>
      <c r="AC34" s="162"/>
      <c r="AD34" s="162"/>
      <c r="AE34" s="162"/>
      <c r="AF34" s="163"/>
      <c r="AG34" s="165" t="s">
        <v>98</v>
      </c>
      <c r="AH34" s="166"/>
      <c r="AI34" s="166"/>
      <c r="AJ34" s="166"/>
      <c r="AK34" s="166"/>
      <c r="AL34" s="167"/>
      <c r="AM34" s="262">
        <v>8.5</v>
      </c>
      <c r="AN34" s="263"/>
      <c r="AO34" s="159"/>
      <c r="AP34" s="160"/>
      <c r="AQ34" s="159"/>
      <c r="AR34" s="160"/>
      <c r="AS34" s="159"/>
      <c r="AT34" s="160"/>
      <c r="AU34" s="159"/>
      <c r="AV34" s="160"/>
      <c r="AW34" s="159"/>
      <c r="AX34" s="160"/>
      <c r="AY34" s="159"/>
      <c r="AZ34" s="160"/>
      <c r="BA34" s="159"/>
      <c r="BB34" s="160"/>
      <c r="BC34" s="159"/>
      <c r="BD34" s="160"/>
      <c r="BE34" s="161"/>
      <c r="BF34" s="162"/>
      <c r="BG34" s="162"/>
      <c r="BH34" s="162"/>
      <c r="BI34" s="162"/>
      <c r="BJ34" s="163"/>
    </row>
    <row r="35" spans="1:62" ht="9" customHeight="1">
      <c r="A35" s="159" t="s">
        <v>97</v>
      </c>
      <c r="B35" s="164"/>
      <c r="C35" s="165" t="s">
        <v>99</v>
      </c>
      <c r="D35" s="166"/>
      <c r="E35" s="166"/>
      <c r="F35" s="166"/>
      <c r="G35" s="166"/>
      <c r="H35" s="167"/>
      <c r="I35" s="168">
        <v>10</v>
      </c>
      <c r="J35" s="269"/>
      <c r="K35" s="159"/>
      <c r="L35" s="160"/>
      <c r="M35" s="159"/>
      <c r="N35" s="160"/>
      <c r="O35" s="159"/>
      <c r="P35" s="160"/>
      <c r="Q35" s="159"/>
      <c r="R35" s="160"/>
      <c r="S35" s="159"/>
      <c r="T35" s="160"/>
      <c r="U35" s="159"/>
      <c r="V35" s="160"/>
      <c r="W35" s="159"/>
      <c r="X35" s="160"/>
      <c r="Y35" s="159"/>
      <c r="Z35" s="160"/>
      <c r="AA35" s="161"/>
      <c r="AB35" s="162"/>
      <c r="AC35" s="162"/>
      <c r="AD35" s="162"/>
      <c r="AE35" s="162"/>
      <c r="AF35" s="163"/>
      <c r="AG35" s="165" t="s">
        <v>99</v>
      </c>
      <c r="AH35" s="166"/>
      <c r="AI35" s="166"/>
      <c r="AJ35" s="166"/>
      <c r="AK35" s="166"/>
      <c r="AL35" s="167"/>
      <c r="AM35" s="262">
        <v>11.5</v>
      </c>
      <c r="AN35" s="263"/>
      <c r="AO35" s="159"/>
      <c r="AP35" s="160"/>
      <c r="AQ35" s="159"/>
      <c r="AR35" s="160"/>
      <c r="AS35" s="159"/>
      <c r="AT35" s="160"/>
      <c r="AU35" s="159"/>
      <c r="AV35" s="160"/>
      <c r="AW35" s="159"/>
      <c r="AX35" s="160"/>
      <c r="AY35" s="159"/>
      <c r="AZ35" s="160"/>
      <c r="BA35" s="159"/>
      <c r="BB35" s="160"/>
      <c r="BC35" s="159"/>
      <c r="BD35" s="160"/>
      <c r="BE35" s="161"/>
      <c r="BF35" s="162"/>
      <c r="BG35" s="162"/>
      <c r="BH35" s="162"/>
      <c r="BI35" s="162"/>
      <c r="BJ35" s="163"/>
    </row>
    <row r="36" spans="1:62" ht="9" customHeight="1">
      <c r="A36" s="159"/>
      <c r="B36" s="164"/>
      <c r="C36" s="165"/>
      <c r="D36" s="166"/>
      <c r="E36" s="166"/>
      <c r="F36" s="166"/>
      <c r="G36" s="166"/>
      <c r="H36" s="167"/>
      <c r="I36" s="168"/>
      <c r="J36" s="169"/>
      <c r="K36" s="159"/>
      <c r="L36" s="160"/>
      <c r="M36" s="159"/>
      <c r="N36" s="160"/>
      <c r="O36" s="159"/>
      <c r="P36" s="160"/>
      <c r="Q36" s="159"/>
      <c r="R36" s="160"/>
      <c r="S36" s="159"/>
      <c r="T36" s="160"/>
      <c r="U36" s="159"/>
      <c r="V36" s="160"/>
      <c r="W36" s="159"/>
      <c r="X36" s="160"/>
      <c r="Y36" s="159"/>
      <c r="Z36" s="160"/>
      <c r="AA36" s="161"/>
      <c r="AB36" s="162"/>
      <c r="AC36" s="162"/>
      <c r="AD36" s="162"/>
      <c r="AE36" s="162"/>
      <c r="AF36" s="163"/>
      <c r="AG36" s="165"/>
      <c r="AH36" s="166"/>
      <c r="AI36" s="166"/>
      <c r="AJ36" s="166"/>
      <c r="AK36" s="166"/>
      <c r="AL36" s="167"/>
      <c r="AM36" s="159"/>
      <c r="AN36" s="160"/>
      <c r="AO36" s="159"/>
      <c r="AP36" s="160"/>
      <c r="AQ36" s="159"/>
      <c r="AR36" s="160"/>
      <c r="AS36" s="159"/>
      <c r="AT36" s="160"/>
      <c r="AU36" s="159"/>
      <c r="AV36" s="160"/>
      <c r="AW36" s="159"/>
      <c r="AX36" s="160"/>
      <c r="AY36" s="159"/>
      <c r="AZ36" s="160"/>
      <c r="BA36" s="159"/>
      <c r="BB36" s="160"/>
      <c r="BC36" s="159"/>
      <c r="BD36" s="160"/>
      <c r="BE36" s="161"/>
      <c r="BF36" s="162"/>
      <c r="BG36" s="162"/>
      <c r="BH36" s="162"/>
      <c r="BI36" s="162"/>
      <c r="BJ36" s="163"/>
    </row>
    <row r="37" spans="1:62" ht="9" customHeight="1">
      <c r="A37" s="159">
        <v>22</v>
      </c>
      <c r="B37" s="164"/>
      <c r="C37" s="165" t="s">
        <v>59</v>
      </c>
      <c r="D37" s="166"/>
      <c r="E37" s="166"/>
      <c r="F37" s="166"/>
      <c r="G37" s="166"/>
      <c r="H37" s="167"/>
      <c r="I37" s="168">
        <v>19</v>
      </c>
      <c r="J37" s="264"/>
      <c r="K37" s="159"/>
      <c r="L37" s="160"/>
      <c r="M37" s="159"/>
      <c r="N37" s="160"/>
      <c r="O37" s="159"/>
      <c r="P37" s="160"/>
      <c r="Q37" s="159"/>
      <c r="R37" s="160"/>
      <c r="S37" s="159"/>
      <c r="T37" s="160"/>
      <c r="U37" s="159"/>
      <c r="V37" s="160"/>
      <c r="W37" s="159"/>
      <c r="X37" s="160"/>
      <c r="Y37" s="159"/>
      <c r="Z37" s="160"/>
      <c r="AA37" s="161"/>
      <c r="AB37" s="162"/>
      <c r="AC37" s="162"/>
      <c r="AD37" s="162"/>
      <c r="AE37" s="162"/>
      <c r="AF37" s="163"/>
      <c r="AG37" s="165" t="s">
        <v>59</v>
      </c>
      <c r="AH37" s="166"/>
      <c r="AI37" s="166"/>
      <c r="AJ37" s="166"/>
      <c r="AK37" s="166"/>
      <c r="AL37" s="167"/>
      <c r="AM37" s="262">
        <v>19.5</v>
      </c>
      <c r="AN37" s="263"/>
      <c r="AO37" s="159"/>
      <c r="AP37" s="160"/>
      <c r="AQ37" s="159"/>
      <c r="AR37" s="160"/>
      <c r="AS37" s="159"/>
      <c r="AT37" s="160"/>
      <c r="AU37" s="159"/>
      <c r="AV37" s="160"/>
      <c r="AW37" s="159"/>
      <c r="AX37" s="160"/>
      <c r="AY37" s="159"/>
      <c r="AZ37" s="160"/>
      <c r="BA37" s="159"/>
      <c r="BB37" s="160"/>
      <c r="BC37" s="159"/>
      <c r="BD37" s="160"/>
      <c r="BE37" s="161"/>
      <c r="BF37" s="162"/>
      <c r="BG37" s="162"/>
      <c r="BH37" s="162"/>
      <c r="BI37" s="162"/>
      <c r="BJ37" s="163"/>
    </row>
    <row r="38" spans="1:62" ht="9" customHeight="1">
      <c r="A38" s="168" t="s">
        <v>103</v>
      </c>
      <c r="B38" s="264"/>
      <c r="C38" s="165" t="s">
        <v>82</v>
      </c>
      <c r="D38" s="166"/>
      <c r="E38" s="166"/>
      <c r="F38" s="166"/>
      <c r="G38" s="166"/>
      <c r="H38" s="167"/>
      <c r="I38" s="168">
        <v>20</v>
      </c>
      <c r="J38" s="264"/>
      <c r="K38" s="159"/>
      <c r="L38" s="160"/>
      <c r="M38" s="159"/>
      <c r="N38" s="160"/>
      <c r="O38" s="159"/>
      <c r="P38" s="160"/>
      <c r="Q38" s="159"/>
      <c r="R38" s="160"/>
      <c r="S38" s="159"/>
      <c r="T38" s="160"/>
      <c r="U38" s="159"/>
      <c r="V38" s="160"/>
      <c r="W38" s="159"/>
      <c r="X38" s="160"/>
      <c r="Y38" s="159"/>
      <c r="Z38" s="160"/>
      <c r="AA38" s="161"/>
      <c r="AB38" s="162"/>
      <c r="AC38" s="162"/>
      <c r="AD38" s="162"/>
      <c r="AE38" s="162"/>
      <c r="AF38" s="163"/>
      <c r="AG38" s="165" t="s">
        <v>82</v>
      </c>
      <c r="AH38" s="166"/>
      <c r="AI38" s="166"/>
      <c r="AJ38" s="166"/>
      <c r="AK38" s="166"/>
      <c r="AL38" s="167"/>
      <c r="AM38" s="168">
        <v>20.5</v>
      </c>
      <c r="AN38" s="264"/>
      <c r="AO38" s="159"/>
      <c r="AP38" s="160"/>
      <c r="AQ38" s="159"/>
      <c r="AR38" s="160"/>
      <c r="AS38" s="159"/>
      <c r="AT38" s="160"/>
      <c r="AU38" s="159"/>
      <c r="AV38" s="160"/>
      <c r="AW38" s="159"/>
      <c r="AX38" s="160"/>
      <c r="AY38" s="159"/>
      <c r="AZ38" s="160"/>
      <c r="BA38" s="159"/>
      <c r="BB38" s="160"/>
      <c r="BC38" s="159"/>
      <c r="BD38" s="160"/>
      <c r="BE38" s="161"/>
      <c r="BF38" s="162"/>
      <c r="BG38" s="162"/>
      <c r="BH38" s="162"/>
      <c r="BI38" s="162"/>
      <c r="BJ38" s="163"/>
    </row>
    <row r="39" spans="1:62" ht="9" customHeight="1">
      <c r="A39" s="159">
        <v>24</v>
      </c>
      <c r="B39" s="164"/>
      <c r="C39" s="165" t="s">
        <v>83</v>
      </c>
      <c r="D39" s="166"/>
      <c r="E39" s="166"/>
      <c r="F39" s="166"/>
      <c r="G39" s="166"/>
      <c r="H39" s="167"/>
      <c r="I39" s="168">
        <v>14</v>
      </c>
      <c r="J39" s="269"/>
      <c r="K39" s="159"/>
      <c r="L39" s="160"/>
      <c r="M39" s="159"/>
      <c r="N39" s="160"/>
      <c r="O39" s="159"/>
      <c r="P39" s="160"/>
      <c r="Q39" s="159"/>
      <c r="R39" s="160"/>
      <c r="S39" s="159"/>
      <c r="T39" s="160"/>
      <c r="U39" s="159"/>
      <c r="V39" s="160"/>
      <c r="W39" s="159"/>
      <c r="X39" s="160"/>
      <c r="Y39" s="159"/>
      <c r="Z39" s="160"/>
      <c r="AA39" s="161"/>
      <c r="AB39" s="162"/>
      <c r="AC39" s="162"/>
      <c r="AD39" s="162"/>
      <c r="AE39" s="162"/>
      <c r="AF39" s="163"/>
      <c r="AG39" s="165" t="s">
        <v>83</v>
      </c>
      <c r="AH39" s="166"/>
      <c r="AI39" s="166"/>
      <c r="AJ39" s="166"/>
      <c r="AK39" s="166"/>
      <c r="AL39" s="167"/>
      <c r="AM39" s="262">
        <v>14</v>
      </c>
      <c r="AN39" s="263"/>
      <c r="AO39" s="159"/>
      <c r="AP39" s="160"/>
      <c r="AQ39" s="159"/>
      <c r="AR39" s="160"/>
      <c r="AS39" s="159"/>
      <c r="AT39" s="160"/>
      <c r="AU39" s="159"/>
      <c r="AV39" s="160"/>
      <c r="AW39" s="159"/>
      <c r="AX39" s="160"/>
      <c r="AY39" s="159"/>
      <c r="AZ39" s="160"/>
      <c r="BA39" s="159"/>
      <c r="BB39" s="160"/>
      <c r="BC39" s="159"/>
      <c r="BD39" s="160"/>
      <c r="BE39" s="161"/>
      <c r="BF39" s="162"/>
      <c r="BG39" s="162"/>
      <c r="BH39" s="162"/>
      <c r="BI39" s="162"/>
      <c r="BJ39" s="163"/>
    </row>
    <row r="40" spans="1:62" ht="9" customHeight="1">
      <c r="A40" s="159">
        <v>25</v>
      </c>
      <c r="B40" s="164"/>
      <c r="C40" s="165" t="s">
        <v>84</v>
      </c>
      <c r="D40" s="166"/>
      <c r="E40" s="166"/>
      <c r="F40" s="166"/>
      <c r="G40" s="166"/>
      <c r="H40" s="167"/>
      <c r="I40" s="168">
        <v>16.5</v>
      </c>
      <c r="J40" s="264"/>
      <c r="K40" s="159"/>
      <c r="L40" s="160"/>
      <c r="M40" s="159"/>
      <c r="N40" s="160"/>
      <c r="O40" s="159"/>
      <c r="P40" s="160"/>
      <c r="Q40" s="159"/>
      <c r="R40" s="160"/>
      <c r="S40" s="159"/>
      <c r="T40" s="160"/>
      <c r="U40" s="159"/>
      <c r="V40" s="160"/>
      <c r="W40" s="159"/>
      <c r="X40" s="160"/>
      <c r="Y40" s="159"/>
      <c r="Z40" s="160"/>
      <c r="AA40" s="161"/>
      <c r="AB40" s="162"/>
      <c r="AC40" s="162"/>
      <c r="AD40" s="162"/>
      <c r="AE40" s="162"/>
      <c r="AF40" s="163"/>
      <c r="AG40" s="165" t="s">
        <v>84</v>
      </c>
      <c r="AH40" s="166"/>
      <c r="AI40" s="166"/>
      <c r="AJ40" s="166"/>
      <c r="AK40" s="166"/>
      <c r="AL40" s="167"/>
      <c r="AM40" s="262">
        <v>17</v>
      </c>
      <c r="AN40" s="263"/>
      <c r="AO40" s="159"/>
      <c r="AP40" s="160"/>
      <c r="AQ40" s="159"/>
      <c r="AR40" s="160"/>
      <c r="AS40" s="159"/>
      <c r="AT40" s="160"/>
      <c r="AU40" s="159"/>
      <c r="AV40" s="160"/>
      <c r="AW40" s="159"/>
      <c r="AX40" s="160"/>
      <c r="AY40" s="159"/>
      <c r="AZ40" s="160"/>
      <c r="BA40" s="159"/>
      <c r="BB40" s="160"/>
      <c r="BC40" s="159"/>
      <c r="BD40" s="160"/>
      <c r="BE40" s="161"/>
      <c r="BF40" s="162"/>
      <c r="BG40" s="162"/>
      <c r="BH40" s="162"/>
      <c r="BI40" s="162"/>
      <c r="BJ40" s="163"/>
    </row>
    <row r="41" spans="1:62" ht="9" customHeight="1">
      <c r="A41" s="159">
        <v>26</v>
      </c>
      <c r="B41" s="164"/>
      <c r="C41" s="165" t="s">
        <v>85</v>
      </c>
      <c r="D41" s="166"/>
      <c r="E41" s="166"/>
      <c r="F41" s="166"/>
      <c r="G41" s="166"/>
      <c r="H41" s="167"/>
      <c r="I41" s="168">
        <v>22.5</v>
      </c>
      <c r="J41" s="264"/>
      <c r="K41" s="159"/>
      <c r="L41" s="160"/>
      <c r="M41" s="159"/>
      <c r="N41" s="160"/>
      <c r="O41" s="159"/>
      <c r="P41" s="160"/>
      <c r="Q41" s="159"/>
      <c r="R41" s="160"/>
      <c r="S41" s="159"/>
      <c r="T41" s="160"/>
      <c r="U41" s="159"/>
      <c r="V41" s="160"/>
      <c r="W41" s="159"/>
      <c r="X41" s="160"/>
      <c r="Y41" s="159"/>
      <c r="Z41" s="160"/>
      <c r="AA41" s="161"/>
      <c r="AB41" s="162"/>
      <c r="AC41" s="162"/>
      <c r="AD41" s="162"/>
      <c r="AE41" s="162"/>
      <c r="AF41" s="163"/>
      <c r="AG41" s="165" t="s">
        <v>85</v>
      </c>
      <c r="AH41" s="166"/>
      <c r="AI41" s="166"/>
      <c r="AJ41" s="166"/>
      <c r="AK41" s="166"/>
      <c r="AL41" s="167"/>
      <c r="AM41" s="262">
        <v>24</v>
      </c>
      <c r="AN41" s="263"/>
      <c r="AO41" s="159"/>
      <c r="AP41" s="160"/>
      <c r="AQ41" s="159"/>
      <c r="AR41" s="160"/>
      <c r="AS41" s="159"/>
      <c r="AT41" s="160"/>
      <c r="AU41" s="159"/>
      <c r="AV41" s="160"/>
      <c r="AW41" s="159"/>
      <c r="AX41" s="160"/>
      <c r="AY41" s="159"/>
      <c r="AZ41" s="160"/>
      <c r="BA41" s="159"/>
      <c r="BB41" s="160"/>
      <c r="BC41" s="159"/>
      <c r="BD41" s="160"/>
      <c r="BE41" s="161"/>
      <c r="BF41" s="162"/>
      <c r="BG41" s="162"/>
      <c r="BH41" s="162"/>
      <c r="BI41" s="162"/>
      <c r="BJ41" s="163"/>
    </row>
    <row r="42" spans="1:62" ht="9" customHeight="1">
      <c r="A42" s="159"/>
      <c r="B42" s="164"/>
      <c r="C42" s="165"/>
      <c r="D42" s="166"/>
      <c r="E42" s="166"/>
      <c r="F42" s="166"/>
      <c r="G42" s="166"/>
      <c r="H42" s="167"/>
      <c r="I42" s="168"/>
      <c r="J42" s="264"/>
      <c r="K42" s="159"/>
      <c r="L42" s="160"/>
      <c r="M42" s="159"/>
      <c r="N42" s="160"/>
      <c r="O42" s="159"/>
      <c r="P42" s="160"/>
      <c r="Q42" s="159"/>
      <c r="R42" s="160"/>
      <c r="S42" s="159"/>
      <c r="T42" s="160"/>
      <c r="U42" s="159"/>
      <c r="V42" s="160"/>
      <c r="W42" s="159"/>
      <c r="X42" s="160"/>
      <c r="Y42" s="159"/>
      <c r="Z42" s="160"/>
      <c r="AA42" s="161"/>
      <c r="AB42" s="162"/>
      <c r="AC42" s="162"/>
      <c r="AD42" s="162"/>
      <c r="AE42" s="162"/>
      <c r="AF42" s="163"/>
      <c r="AG42" s="165"/>
      <c r="AH42" s="166"/>
      <c r="AI42" s="166"/>
      <c r="AJ42" s="166"/>
      <c r="AK42" s="166"/>
      <c r="AL42" s="167"/>
      <c r="AM42" s="159"/>
      <c r="AN42" s="160"/>
      <c r="AO42" s="159"/>
      <c r="AP42" s="160"/>
      <c r="AQ42" s="159"/>
      <c r="AR42" s="160"/>
      <c r="AS42" s="159"/>
      <c r="AT42" s="160"/>
      <c r="AU42" s="159"/>
      <c r="AV42" s="160"/>
      <c r="AW42" s="159"/>
      <c r="AX42" s="160"/>
      <c r="AY42" s="159"/>
      <c r="AZ42" s="160"/>
      <c r="BA42" s="159"/>
      <c r="BB42" s="160"/>
      <c r="BC42" s="159"/>
      <c r="BD42" s="160"/>
      <c r="BE42" s="161"/>
      <c r="BF42" s="162"/>
      <c r="BG42" s="162"/>
      <c r="BH42" s="162"/>
      <c r="BI42" s="162"/>
      <c r="BJ42" s="163"/>
    </row>
    <row r="43" spans="1:62" ht="9" customHeight="1">
      <c r="A43" s="159">
        <v>27</v>
      </c>
      <c r="B43" s="164"/>
      <c r="C43" s="165" t="s">
        <v>62</v>
      </c>
      <c r="D43" s="166"/>
      <c r="E43" s="166"/>
      <c r="F43" s="166"/>
      <c r="G43" s="166"/>
      <c r="H43" s="167"/>
      <c r="I43" s="168">
        <v>25.75</v>
      </c>
      <c r="J43" s="169"/>
      <c r="K43" s="159"/>
      <c r="L43" s="160"/>
      <c r="M43" s="159"/>
      <c r="N43" s="160"/>
      <c r="O43" s="159"/>
      <c r="P43" s="160"/>
      <c r="Q43" s="159"/>
      <c r="R43" s="160"/>
      <c r="S43" s="159"/>
      <c r="T43" s="160"/>
      <c r="U43" s="159"/>
      <c r="V43" s="160"/>
      <c r="W43" s="159"/>
      <c r="X43" s="160"/>
      <c r="Y43" s="159"/>
      <c r="Z43" s="160"/>
      <c r="AA43" s="161"/>
      <c r="AB43" s="162"/>
      <c r="AC43" s="162"/>
      <c r="AD43" s="162"/>
      <c r="AE43" s="162"/>
      <c r="AF43" s="163"/>
      <c r="AG43" s="273" t="s">
        <v>62</v>
      </c>
      <c r="AH43" s="162"/>
      <c r="AI43" s="162"/>
      <c r="AJ43" s="162"/>
      <c r="AK43" s="162"/>
      <c r="AL43" s="163"/>
      <c r="AM43" s="168">
        <v>27.75</v>
      </c>
      <c r="AN43" s="261"/>
      <c r="AO43" s="159"/>
      <c r="AP43" s="160"/>
      <c r="AQ43" s="159"/>
      <c r="AR43" s="160"/>
      <c r="AS43" s="159"/>
      <c r="AT43" s="160"/>
      <c r="AU43" s="159"/>
      <c r="AV43" s="160"/>
      <c r="AW43" s="159"/>
      <c r="AX43" s="160"/>
      <c r="AY43" s="159"/>
      <c r="AZ43" s="160"/>
      <c r="BA43" s="159"/>
      <c r="BB43" s="160"/>
      <c r="BC43" s="159"/>
      <c r="BD43" s="160"/>
      <c r="BE43" s="161"/>
      <c r="BF43" s="162"/>
      <c r="BG43" s="162"/>
      <c r="BH43" s="162"/>
      <c r="BI43" s="162"/>
      <c r="BJ43" s="163"/>
    </row>
    <row r="44" spans="1:62" ht="9" customHeight="1">
      <c r="A44" s="159">
        <v>30</v>
      </c>
      <c r="B44" s="164"/>
      <c r="C44" s="165" t="s">
        <v>63</v>
      </c>
      <c r="D44" s="166"/>
      <c r="E44" s="166"/>
      <c r="F44" s="166"/>
      <c r="G44" s="166"/>
      <c r="H44" s="167"/>
      <c r="I44" s="168">
        <v>6</v>
      </c>
      <c r="J44" s="169"/>
      <c r="K44" s="159"/>
      <c r="L44" s="160"/>
      <c r="M44" s="159"/>
      <c r="N44" s="160"/>
      <c r="O44" s="159"/>
      <c r="P44" s="160"/>
      <c r="Q44" s="159"/>
      <c r="R44" s="160"/>
      <c r="S44" s="159"/>
      <c r="T44" s="160"/>
      <c r="U44" s="159"/>
      <c r="V44" s="160"/>
      <c r="W44" s="159"/>
      <c r="X44" s="160"/>
      <c r="Y44" s="159"/>
      <c r="Z44" s="160"/>
      <c r="AA44" s="161"/>
      <c r="AB44" s="162"/>
      <c r="AC44" s="162"/>
      <c r="AD44" s="162"/>
      <c r="AE44" s="162"/>
      <c r="AF44" s="163"/>
      <c r="AG44" s="273" t="s">
        <v>63</v>
      </c>
      <c r="AH44" s="162"/>
      <c r="AI44" s="162"/>
      <c r="AJ44" s="162"/>
      <c r="AK44" s="162"/>
      <c r="AL44" s="163"/>
      <c r="AM44" s="168" t="s">
        <v>184</v>
      </c>
      <c r="AN44" s="261"/>
      <c r="AO44" s="159"/>
      <c r="AP44" s="160"/>
      <c r="AQ44" s="159"/>
      <c r="AR44" s="160"/>
      <c r="AS44" s="159"/>
      <c r="AT44" s="160"/>
      <c r="AU44" s="159"/>
      <c r="AV44" s="160"/>
      <c r="AW44" s="159"/>
      <c r="AX44" s="160"/>
      <c r="AY44" s="159"/>
      <c r="AZ44" s="160"/>
      <c r="BA44" s="159"/>
      <c r="BB44" s="160"/>
      <c r="BC44" s="159"/>
      <c r="BD44" s="160"/>
      <c r="BE44" s="161"/>
      <c r="BF44" s="162"/>
      <c r="BG44" s="162"/>
      <c r="BH44" s="162"/>
      <c r="BI44" s="162"/>
      <c r="BJ44" s="163"/>
    </row>
  </sheetData>
  <mergeCells count="806">
    <mergeCell ref="AG40:AL40"/>
    <mergeCell ref="AG41:AL41"/>
    <mergeCell ref="AG42:AL42"/>
    <mergeCell ref="AG43:AL43"/>
    <mergeCell ref="AG44:AL44"/>
    <mergeCell ref="AG12:AL12"/>
    <mergeCell ref="AG10:BJ10"/>
    <mergeCell ref="A10:AF10"/>
    <mergeCell ref="BE42:BJ42"/>
    <mergeCell ref="BE43:BJ43"/>
    <mergeCell ref="BE44:BJ44"/>
    <mergeCell ref="AG11:AL11"/>
    <mergeCell ref="AG13:AL13"/>
    <mergeCell ref="AG14:AL14"/>
    <mergeCell ref="AG15:AL15"/>
    <mergeCell ref="AG16:AL16"/>
    <mergeCell ref="AG17:AL17"/>
    <mergeCell ref="AG18:AL18"/>
    <mergeCell ref="AG19:AL19"/>
    <mergeCell ref="AG20:AL20"/>
    <mergeCell ref="AG21:AL21"/>
    <mergeCell ref="AG22:AL22"/>
    <mergeCell ref="AG23:AL23"/>
    <mergeCell ref="AG24:AL24"/>
    <mergeCell ref="AG25:AL25"/>
    <mergeCell ref="AG26:AL26"/>
    <mergeCell ref="AG27:AL27"/>
    <mergeCell ref="AG28:AL28"/>
    <mergeCell ref="AG29:AL29"/>
    <mergeCell ref="BE33:BJ33"/>
    <mergeCell ref="BE34:BJ34"/>
    <mergeCell ref="AY26:AZ26"/>
    <mergeCell ref="BA26:BB26"/>
    <mergeCell ref="BC26:BD26"/>
    <mergeCell ref="AY27:AZ27"/>
    <mergeCell ref="BA27:BB27"/>
    <mergeCell ref="BC27:BD27"/>
    <mergeCell ref="AW29:AX29"/>
    <mergeCell ref="AU30:AV30"/>
    <mergeCell ref="AW30:AX30"/>
    <mergeCell ref="AQ31:AR31"/>
    <mergeCell ref="AS31:AT31"/>
    <mergeCell ref="AQ32:AR32"/>
    <mergeCell ref="AS32:AT32"/>
    <mergeCell ref="AQ33:AR33"/>
    <mergeCell ref="AS33:AT33"/>
    <mergeCell ref="BE35:BJ35"/>
    <mergeCell ref="BE36:BJ36"/>
    <mergeCell ref="BE37:BJ37"/>
    <mergeCell ref="BE38:BJ38"/>
    <mergeCell ref="BE39:BJ39"/>
    <mergeCell ref="BE40:BJ40"/>
    <mergeCell ref="BE41:BJ41"/>
    <mergeCell ref="BE24:BJ24"/>
    <mergeCell ref="BE25:BJ25"/>
    <mergeCell ref="BE26:BJ26"/>
    <mergeCell ref="BE27:BJ27"/>
    <mergeCell ref="BE28:BJ28"/>
    <mergeCell ref="BE29:BJ29"/>
    <mergeCell ref="BE30:BJ30"/>
    <mergeCell ref="BE31:BJ31"/>
    <mergeCell ref="BE32:BJ32"/>
    <mergeCell ref="BE15:BJ15"/>
    <mergeCell ref="BE16:BJ16"/>
    <mergeCell ref="BE17:BJ17"/>
    <mergeCell ref="BE18:BJ18"/>
    <mergeCell ref="BE19:BJ19"/>
    <mergeCell ref="BE20:BJ20"/>
    <mergeCell ref="BE21:BJ21"/>
    <mergeCell ref="BE22:BJ22"/>
    <mergeCell ref="BE23:BJ23"/>
    <mergeCell ref="BE11:BJ11"/>
    <mergeCell ref="BE12:BJ12"/>
    <mergeCell ref="BE13:BJ13"/>
    <mergeCell ref="BE14:BJ14"/>
    <mergeCell ref="AG30:AL30"/>
    <mergeCell ref="AG31:AL31"/>
    <mergeCell ref="AG32:AL32"/>
    <mergeCell ref="AG33:AL33"/>
    <mergeCell ref="AG34:AL34"/>
    <mergeCell ref="AY34:AZ34"/>
    <mergeCell ref="BA34:BB34"/>
    <mergeCell ref="BC34:BD34"/>
    <mergeCell ref="AY28:AZ28"/>
    <mergeCell ref="BA28:BB28"/>
    <mergeCell ref="BC28:BD28"/>
    <mergeCell ref="AY29:AZ29"/>
    <mergeCell ref="BA29:BB29"/>
    <mergeCell ref="BC29:BD29"/>
    <mergeCell ref="AY30:AZ30"/>
    <mergeCell ref="BA30:BB30"/>
    <mergeCell ref="BC30:BD30"/>
    <mergeCell ref="AY25:AZ25"/>
    <mergeCell ref="BA25:BB25"/>
    <mergeCell ref="BC25:BD25"/>
    <mergeCell ref="BC41:BD41"/>
    <mergeCell ref="AY42:AZ42"/>
    <mergeCell ref="BA42:BB42"/>
    <mergeCell ref="BC42:BD42"/>
    <mergeCell ref="AY43:AZ43"/>
    <mergeCell ref="BA43:BB43"/>
    <mergeCell ref="BC43:BD43"/>
    <mergeCell ref="AY44:AZ44"/>
    <mergeCell ref="BA44:BB44"/>
    <mergeCell ref="BC44:BD44"/>
    <mergeCell ref="BC37:BD37"/>
    <mergeCell ref="AY38:AZ38"/>
    <mergeCell ref="BA38:BB38"/>
    <mergeCell ref="BC38:BD38"/>
    <mergeCell ref="AY39:AZ39"/>
    <mergeCell ref="BA39:BB39"/>
    <mergeCell ref="BC39:BD39"/>
    <mergeCell ref="AY40:AZ40"/>
    <mergeCell ref="BA40:BB40"/>
    <mergeCell ref="BC40:BD40"/>
    <mergeCell ref="BC35:BD35"/>
    <mergeCell ref="AY36:AZ36"/>
    <mergeCell ref="BA36:BB36"/>
    <mergeCell ref="BC36:BD36"/>
    <mergeCell ref="AY31:AZ31"/>
    <mergeCell ref="BA31:BB31"/>
    <mergeCell ref="BC31:BD31"/>
    <mergeCell ref="AY32:AZ32"/>
    <mergeCell ref="BA32:BB32"/>
    <mergeCell ref="BC32:BD32"/>
    <mergeCell ref="AY33:AZ33"/>
    <mergeCell ref="BA33:BB33"/>
    <mergeCell ref="BC33:BD33"/>
    <mergeCell ref="BC21:BD21"/>
    <mergeCell ref="AY22:AZ22"/>
    <mergeCell ref="BA22:BB22"/>
    <mergeCell ref="BC22:BD22"/>
    <mergeCell ref="AY23:AZ23"/>
    <mergeCell ref="BA23:BB23"/>
    <mergeCell ref="BC23:BD23"/>
    <mergeCell ref="AY24:AZ24"/>
    <mergeCell ref="BA24:BB24"/>
    <mergeCell ref="BC24:BD24"/>
    <mergeCell ref="BC17:BD17"/>
    <mergeCell ref="AY18:AZ18"/>
    <mergeCell ref="BA18:BB18"/>
    <mergeCell ref="BC18:BD18"/>
    <mergeCell ref="AY19:AZ19"/>
    <mergeCell ref="BA19:BB19"/>
    <mergeCell ref="BC19:BD19"/>
    <mergeCell ref="AY20:AZ20"/>
    <mergeCell ref="BA20:BB20"/>
    <mergeCell ref="BC20:BD20"/>
    <mergeCell ref="BC13:BD13"/>
    <mergeCell ref="AY14:AZ14"/>
    <mergeCell ref="BA14:BB14"/>
    <mergeCell ref="BC14:BD14"/>
    <mergeCell ref="AY15:AZ15"/>
    <mergeCell ref="BA15:BB15"/>
    <mergeCell ref="BC15:BD15"/>
    <mergeCell ref="AY16:AZ16"/>
    <mergeCell ref="BA16:BB16"/>
    <mergeCell ref="BC16:BD16"/>
    <mergeCell ref="BC11:BD11"/>
    <mergeCell ref="AY12:BD12"/>
    <mergeCell ref="AG35:AL35"/>
    <mergeCell ref="AG36:AL36"/>
    <mergeCell ref="AG37:AL37"/>
    <mergeCell ref="AG38:AL38"/>
    <mergeCell ref="AG39:AL39"/>
    <mergeCell ref="AU36:AV36"/>
    <mergeCell ref="AW36:AX36"/>
    <mergeCell ref="AU37:AV37"/>
    <mergeCell ref="AW37:AX37"/>
    <mergeCell ref="AU38:AV38"/>
    <mergeCell ref="AW38:AX38"/>
    <mergeCell ref="AU39:AV39"/>
    <mergeCell ref="AW39:AX39"/>
    <mergeCell ref="AU26:AV26"/>
    <mergeCell ref="AW26:AX26"/>
    <mergeCell ref="AU27:AV27"/>
    <mergeCell ref="AW27:AX27"/>
    <mergeCell ref="AU28:AV28"/>
    <mergeCell ref="AW28:AX28"/>
    <mergeCell ref="AU29:AV29"/>
    <mergeCell ref="AY13:AZ13"/>
    <mergeCell ref="BA13:BB13"/>
    <mergeCell ref="AW41:AX41"/>
    <mergeCell ref="AU42:AV42"/>
    <mergeCell ref="AW42:AX42"/>
    <mergeCell ref="AU43:AV43"/>
    <mergeCell ref="AW43:AX43"/>
    <mergeCell ref="AU44:AV44"/>
    <mergeCell ref="AW44:AX44"/>
    <mergeCell ref="AY11:AZ11"/>
    <mergeCell ref="BA11:BB11"/>
    <mergeCell ref="AY17:AZ17"/>
    <mergeCell ref="BA17:BB17"/>
    <mergeCell ref="AY21:AZ21"/>
    <mergeCell ref="BA21:BB21"/>
    <mergeCell ref="AY35:AZ35"/>
    <mergeCell ref="BA35:BB35"/>
    <mergeCell ref="AY37:AZ37"/>
    <mergeCell ref="BA37:BB37"/>
    <mergeCell ref="AY41:AZ41"/>
    <mergeCell ref="BA41:BB41"/>
    <mergeCell ref="AW22:AX22"/>
    <mergeCell ref="AU23:AV23"/>
    <mergeCell ref="AW23:AX23"/>
    <mergeCell ref="AU24:AV24"/>
    <mergeCell ref="AW24:AX24"/>
    <mergeCell ref="AU25:AV25"/>
    <mergeCell ref="AW25:AX25"/>
    <mergeCell ref="AU40:AV40"/>
    <mergeCell ref="AW40:AX40"/>
    <mergeCell ref="AU31:AV31"/>
    <mergeCell ref="AW31:AX31"/>
    <mergeCell ref="AU32:AV32"/>
    <mergeCell ref="AW32:AX32"/>
    <mergeCell ref="AU33:AV33"/>
    <mergeCell ref="AW33:AX33"/>
    <mergeCell ref="AU34:AV34"/>
    <mergeCell ref="AW34:AX34"/>
    <mergeCell ref="AU35:AV35"/>
    <mergeCell ref="AW35:AX35"/>
    <mergeCell ref="AW17:AX17"/>
    <mergeCell ref="AU18:AV18"/>
    <mergeCell ref="AW18:AX18"/>
    <mergeCell ref="AU19:AV19"/>
    <mergeCell ref="AW19:AX19"/>
    <mergeCell ref="AU20:AV20"/>
    <mergeCell ref="AW20:AX20"/>
    <mergeCell ref="AU21:AV21"/>
    <mergeCell ref="AW21:AX21"/>
    <mergeCell ref="AW11:AX11"/>
    <mergeCell ref="AU12:AX12"/>
    <mergeCell ref="AU13:AV13"/>
    <mergeCell ref="AW13:AX13"/>
    <mergeCell ref="AU14:AV14"/>
    <mergeCell ref="AW14:AX14"/>
    <mergeCell ref="AU15:AV15"/>
    <mergeCell ref="AW15:AX15"/>
    <mergeCell ref="AU16:AV16"/>
    <mergeCell ref="AW16:AX16"/>
    <mergeCell ref="AQ41:AR41"/>
    <mergeCell ref="AS41:AT41"/>
    <mergeCell ref="AQ42:AR42"/>
    <mergeCell ref="AS42:AT42"/>
    <mergeCell ref="AQ43:AR43"/>
    <mergeCell ref="AS43:AT43"/>
    <mergeCell ref="AQ44:AR44"/>
    <mergeCell ref="AS44:AT44"/>
    <mergeCell ref="AU11:AV11"/>
    <mergeCell ref="AU17:AV17"/>
    <mergeCell ref="AU22:AV22"/>
    <mergeCell ref="AU41:AV41"/>
    <mergeCell ref="AQ36:AR36"/>
    <mergeCell ref="AS36:AT36"/>
    <mergeCell ref="AQ37:AR37"/>
    <mergeCell ref="AS37:AT37"/>
    <mergeCell ref="AQ38:AR38"/>
    <mergeCell ref="AS38:AT38"/>
    <mergeCell ref="AQ39:AR39"/>
    <mergeCell ref="AS39:AT39"/>
    <mergeCell ref="AQ40:AR40"/>
    <mergeCell ref="AS40:AT40"/>
    <mergeCell ref="AQ35:AR35"/>
    <mergeCell ref="AS35:AT35"/>
    <mergeCell ref="AQ26:AR26"/>
    <mergeCell ref="AS26:AT26"/>
    <mergeCell ref="AQ27:AR27"/>
    <mergeCell ref="AS27:AT27"/>
    <mergeCell ref="AQ28:AR28"/>
    <mergeCell ref="AS28:AT28"/>
    <mergeCell ref="AQ29:AR29"/>
    <mergeCell ref="AS29:AT29"/>
    <mergeCell ref="AQ30:AR30"/>
    <mergeCell ref="AS30:AT30"/>
    <mergeCell ref="AS22:AT22"/>
    <mergeCell ref="AQ23:AR23"/>
    <mergeCell ref="AS23:AT23"/>
    <mergeCell ref="AQ24:AR24"/>
    <mergeCell ref="AS24:AT24"/>
    <mergeCell ref="AQ25:AR25"/>
    <mergeCell ref="AS25:AT25"/>
    <mergeCell ref="AQ34:AR34"/>
    <mergeCell ref="AS34:AT34"/>
    <mergeCell ref="AM44:AN44"/>
    <mergeCell ref="AO44:AP44"/>
    <mergeCell ref="AQ11:AR11"/>
    <mergeCell ref="AS11:AT11"/>
    <mergeCell ref="AQ12:AT12"/>
    <mergeCell ref="AQ13:AR13"/>
    <mergeCell ref="AS13:AT13"/>
    <mergeCell ref="AQ14:AR14"/>
    <mergeCell ref="AS14:AT14"/>
    <mergeCell ref="AQ15:AR15"/>
    <mergeCell ref="AS15:AT15"/>
    <mergeCell ref="AQ16:AR16"/>
    <mergeCell ref="AS16:AT16"/>
    <mergeCell ref="AQ17:AR17"/>
    <mergeCell ref="AS17:AT17"/>
    <mergeCell ref="AQ18:AR18"/>
    <mergeCell ref="AS18:AT18"/>
    <mergeCell ref="AQ19:AR19"/>
    <mergeCell ref="AS19:AT19"/>
    <mergeCell ref="AQ20:AR20"/>
    <mergeCell ref="AS20:AT20"/>
    <mergeCell ref="AQ21:AR21"/>
    <mergeCell ref="AS21:AT21"/>
    <mergeCell ref="AQ22:AR22"/>
    <mergeCell ref="AM39:AN39"/>
    <mergeCell ref="AO39:AP39"/>
    <mergeCell ref="AM40:AN40"/>
    <mergeCell ref="AO40:AP40"/>
    <mergeCell ref="AM41:AN41"/>
    <mergeCell ref="AO41:AP41"/>
    <mergeCell ref="AM42:AN42"/>
    <mergeCell ref="AO42:AP42"/>
    <mergeCell ref="AM43:AN43"/>
    <mergeCell ref="AO43:AP43"/>
    <mergeCell ref="AM34:AN34"/>
    <mergeCell ref="AO34:AP34"/>
    <mergeCell ref="AM35:AN35"/>
    <mergeCell ref="AO35:AP35"/>
    <mergeCell ref="AM36:AN36"/>
    <mergeCell ref="AO36:AP36"/>
    <mergeCell ref="AM37:AN37"/>
    <mergeCell ref="AO37:AP37"/>
    <mergeCell ref="AM38:AN38"/>
    <mergeCell ref="AO38:AP38"/>
    <mergeCell ref="AA36:AF36"/>
    <mergeCell ref="O38:P38"/>
    <mergeCell ref="Q38:R38"/>
    <mergeCell ref="S38:T38"/>
    <mergeCell ref="U38:V38"/>
    <mergeCell ref="S36:T36"/>
    <mergeCell ref="U36:V36"/>
    <mergeCell ref="W36:X36"/>
    <mergeCell ref="Y36:Z36"/>
    <mergeCell ref="AA37:AF37"/>
    <mergeCell ref="S37:T37"/>
    <mergeCell ref="U37:V37"/>
    <mergeCell ref="AA38:AF38"/>
    <mergeCell ref="W37:X37"/>
    <mergeCell ref="Y37:Z37"/>
    <mergeCell ref="W38:X38"/>
    <mergeCell ref="Y38:Z38"/>
    <mergeCell ref="O36:P36"/>
    <mergeCell ref="Q36:R36"/>
    <mergeCell ref="O37:P37"/>
    <mergeCell ref="Q37:R37"/>
    <mergeCell ref="AA42:AF42"/>
    <mergeCell ref="U42:V42"/>
    <mergeCell ref="W42:X42"/>
    <mergeCell ref="Y42:Z42"/>
    <mergeCell ref="U43:V43"/>
    <mergeCell ref="W43:X43"/>
    <mergeCell ref="Y43:Z43"/>
    <mergeCell ref="AA43:AF43"/>
    <mergeCell ref="AM11:AN11"/>
    <mergeCell ref="AM12:AP12"/>
    <mergeCell ref="AM13:AN13"/>
    <mergeCell ref="AO13:AP13"/>
    <mergeCell ref="AM14:AN14"/>
    <mergeCell ref="AO14:AP14"/>
    <mergeCell ref="AM15:AN15"/>
    <mergeCell ref="AO15:AP15"/>
    <mergeCell ref="AM16:AN16"/>
    <mergeCell ref="AO16:AP16"/>
    <mergeCell ref="AM17:AN17"/>
    <mergeCell ref="AO17:AP17"/>
    <mergeCell ref="AM18:AN18"/>
    <mergeCell ref="AO18:AP18"/>
    <mergeCell ref="AM19:AN19"/>
    <mergeCell ref="AO19:AP19"/>
    <mergeCell ref="S42:T42"/>
    <mergeCell ref="A43:B43"/>
    <mergeCell ref="C43:H43"/>
    <mergeCell ref="I43:J43"/>
    <mergeCell ref="K43:L43"/>
    <mergeCell ref="M43:N43"/>
    <mergeCell ref="O43:P43"/>
    <mergeCell ref="Q43:R43"/>
    <mergeCell ref="S43:T43"/>
    <mergeCell ref="A42:B42"/>
    <mergeCell ref="C42:H42"/>
    <mergeCell ref="I42:J42"/>
    <mergeCell ref="K42:L42"/>
    <mergeCell ref="M42:N42"/>
    <mergeCell ref="O42:P42"/>
    <mergeCell ref="Q42:R42"/>
    <mergeCell ref="O41:P41"/>
    <mergeCell ref="Q41:R41"/>
    <mergeCell ref="U40:V40"/>
    <mergeCell ref="W40:X40"/>
    <mergeCell ref="Y40:Z40"/>
    <mergeCell ref="AA40:AF40"/>
    <mergeCell ref="A41:B41"/>
    <mergeCell ref="C41:H41"/>
    <mergeCell ref="I41:J41"/>
    <mergeCell ref="K41:L41"/>
    <mergeCell ref="M41:N41"/>
    <mergeCell ref="W41:X41"/>
    <mergeCell ref="Y41:Z41"/>
    <mergeCell ref="AA41:AF41"/>
    <mergeCell ref="S41:T41"/>
    <mergeCell ref="U41:V41"/>
    <mergeCell ref="A40:B40"/>
    <mergeCell ref="C40:H40"/>
    <mergeCell ref="I40:J40"/>
    <mergeCell ref="K40:L40"/>
    <mergeCell ref="M40:N40"/>
    <mergeCell ref="O40:P40"/>
    <mergeCell ref="Q40:R40"/>
    <mergeCell ref="S40:T40"/>
    <mergeCell ref="O39:P39"/>
    <mergeCell ref="Q39:R39"/>
    <mergeCell ref="AA39:AF39"/>
    <mergeCell ref="S39:T39"/>
    <mergeCell ref="U39:V39"/>
    <mergeCell ref="W39:X39"/>
    <mergeCell ref="Y39:Z39"/>
    <mergeCell ref="A39:B39"/>
    <mergeCell ref="C39:H39"/>
    <mergeCell ref="I39:J39"/>
    <mergeCell ref="K39:L39"/>
    <mergeCell ref="M39:N39"/>
    <mergeCell ref="A38:B38"/>
    <mergeCell ref="C38:H38"/>
    <mergeCell ref="I38:J38"/>
    <mergeCell ref="K38:L38"/>
    <mergeCell ref="M38:N38"/>
    <mergeCell ref="A36:B36"/>
    <mergeCell ref="C36:H36"/>
    <mergeCell ref="I36:J36"/>
    <mergeCell ref="K36:L36"/>
    <mergeCell ref="M36:N36"/>
    <mergeCell ref="A37:B37"/>
    <mergeCell ref="C37:H37"/>
    <mergeCell ref="I37:J37"/>
    <mergeCell ref="K37:L37"/>
    <mergeCell ref="M37:N37"/>
    <mergeCell ref="O35:P35"/>
    <mergeCell ref="Q35:R35"/>
    <mergeCell ref="AA34:AF34"/>
    <mergeCell ref="A35:B35"/>
    <mergeCell ref="C35:H35"/>
    <mergeCell ref="I35:J35"/>
    <mergeCell ref="K35:L35"/>
    <mergeCell ref="M35:N35"/>
    <mergeCell ref="W35:X35"/>
    <mergeCell ref="Y35:Z35"/>
    <mergeCell ref="AA35:AF35"/>
    <mergeCell ref="S35:T35"/>
    <mergeCell ref="U35:V35"/>
    <mergeCell ref="A34:B34"/>
    <mergeCell ref="C34:H34"/>
    <mergeCell ref="I34:J34"/>
    <mergeCell ref="K34:L34"/>
    <mergeCell ref="M34:N34"/>
    <mergeCell ref="O34:P34"/>
    <mergeCell ref="Q34:R34"/>
    <mergeCell ref="S34:T34"/>
    <mergeCell ref="A33:B33"/>
    <mergeCell ref="C33:H33"/>
    <mergeCell ref="I33:J33"/>
    <mergeCell ref="K33:L33"/>
    <mergeCell ref="M33:N33"/>
    <mergeCell ref="W33:X33"/>
    <mergeCell ref="Y33:Z33"/>
    <mergeCell ref="U34:V34"/>
    <mergeCell ref="W34:X34"/>
    <mergeCell ref="Y34:Z34"/>
    <mergeCell ref="AM24:AN24"/>
    <mergeCell ref="AO24:AP24"/>
    <mergeCell ref="AM25:AN25"/>
    <mergeCell ref="AO25:AP25"/>
    <mergeCell ref="AM26:AN26"/>
    <mergeCell ref="AO26:AP26"/>
    <mergeCell ref="AM27:AN27"/>
    <mergeCell ref="AA33:AF33"/>
    <mergeCell ref="O33:P33"/>
    <mergeCell ref="Q33:R33"/>
    <mergeCell ref="S33:T33"/>
    <mergeCell ref="U33:V33"/>
    <mergeCell ref="U31:V31"/>
    <mergeCell ref="W31:X31"/>
    <mergeCell ref="Y31:Z31"/>
    <mergeCell ref="U32:V32"/>
    <mergeCell ref="W32:X32"/>
    <mergeCell ref="Y32:Z32"/>
    <mergeCell ref="AA32:AF32"/>
    <mergeCell ref="AO31:AP31"/>
    <mergeCell ref="AM32:AN32"/>
    <mergeCell ref="AO32:AP32"/>
    <mergeCell ref="AM33:AN33"/>
    <mergeCell ref="AO33:AP33"/>
    <mergeCell ref="AO11:AP11"/>
    <mergeCell ref="AM20:AN20"/>
    <mergeCell ref="AO20:AP20"/>
    <mergeCell ref="AM21:AN21"/>
    <mergeCell ref="AO21:AP21"/>
    <mergeCell ref="AM22:AN22"/>
    <mergeCell ref="AO22:AP22"/>
    <mergeCell ref="AM23:AN23"/>
    <mergeCell ref="AO23:AP23"/>
    <mergeCell ref="AA31:AF31"/>
    <mergeCell ref="S31:T31"/>
    <mergeCell ref="A32:B32"/>
    <mergeCell ref="C32:H32"/>
    <mergeCell ref="I32:J32"/>
    <mergeCell ref="K32:L32"/>
    <mergeCell ref="M32:N32"/>
    <mergeCell ref="O32:P32"/>
    <mergeCell ref="Q32:R32"/>
    <mergeCell ref="S32:T32"/>
    <mergeCell ref="A31:B31"/>
    <mergeCell ref="C31:H31"/>
    <mergeCell ref="I31:J31"/>
    <mergeCell ref="K31:L31"/>
    <mergeCell ref="M31:N31"/>
    <mergeCell ref="O31:P31"/>
    <mergeCell ref="Q31:R31"/>
    <mergeCell ref="O30:P30"/>
    <mergeCell ref="Q30:R30"/>
    <mergeCell ref="U29:V29"/>
    <mergeCell ref="A30:B30"/>
    <mergeCell ref="C30:H30"/>
    <mergeCell ref="I30:J30"/>
    <mergeCell ref="K30:L30"/>
    <mergeCell ref="M30:N30"/>
    <mergeCell ref="W30:X30"/>
    <mergeCell ref="Y30:Z30"/>
    <mergeCell ref="AA30:AF30"/>
    <mergeCell ref="S30:T30"/>
    <mergeCell ref="U30:V30"/>
    <mergeCell ref="AO27:AP27"/>
    <mergeCell ref="AM28:AN28"/>
    <mergeCell ref="AO28:AP28"/>
    <mergeCell ref="A28:B28"/>
    <mergeCell ref="C28:H28"/>
    <mergeCell ref="I28:J28"/>
    <mergeCell ref="K28:L28"/>
    <mergeCell ref="M28:N28"/>
    <mergeCell ref="O28:P28"/>
    <mergeCell ref="Q28:R28"/>
    <mergeCell ref="AA28:AF28"/>
    <mergeCell ref="S28:T28"/>
    <mergeCell ref="U28:V28"/>
    <mergeCell ref="W28:X28"/>
    <mergeCell ref="Y28:Z28"/>
    <mergeCell ref="A27:B27"/>
    <mergeCell ref="C27:H27"/>
    <mergeCell ref="I27:J27"/>
    <mergeCell ref="K27:L27"/>
    <mergeCell ref="M27:N27"/>
    <mergeCell ref="O27:P27"/>
    <mergeCell ref="Q27:R27"/>
    <mergeCell ref="S27:T27"/>
    <mergeCell ref="AM29:AN29"/>
    <mergeCell ref="U27:V27"/>
    <mergeCell ref="W27:X27"/>
    <mergeCell ref="Y27:Z27"/>
    <mergeCell ref="AA27:AF27"/>
    <mergeCell ref="A29:B29"/>
    <mergeCell ref="C29:H29"/>
    <mergeCell ref="I29:J29"/>
    <mergeCell ref="K29:L29"/>
    <mergeCell ref="M29:N29"/>
    <mergeCell ref="W29:X29"/>
    <mergeCell ref="Y29:Z29"/>
    <mergeCell ref="AA29:AF29"/>
    <mergeCell ref="O29:P29"/>
    <mergeCell ref="Q29:R29"/>
    <mergeCell ref="S29:T29"/>
    <mergeCell ref="A25:B25"/>
    <mergeCell ref="C25:H25"/>
    <mergeCell ref="I25:J25"/>
    <mergeCell ref="K25:L25"/>
    <mergeCell ref="M25:N25"/>
    <mergeCell ref="W25:X25"/>
    <mergeCell ref="Y25:Z25"/>
    <mergeCell ref="AA25:AF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AA26:AF26"/>
    <mergeCell ref="S26:T26"/>
    <mergeCell ref="U26:V26"/>
    <mergeCell ref="W26:X26"/>
    <mergeCell ref="Y26:Z26"/>
    <mergeCell ref="W24:X24"/>
    <mergeCell ref="Y24:Z24"/>
    <mergeCell ref="AA24:AF24"/>
    <mergeCell ref="A23:B23"/>
    <mergeCell ref="C23:H23"/>
    <mergeCell ref="I23:J23"/>
    <mergeCell ref="K23:L23"/>
    <mergeCell ref="M23:N23"/>
    <mergeCell ref="O23:P23"/>
    <mergeCell ref="Q23:R23"/>
    <mergeCell ref="A24:B24"/>
    <mergeCell ref="C24:H24"/>
    <mergeCell ref="I24:J24"/>
    <mergeCell ref="K24:L24"/>
    <mergeCell ref="M24:N24"/>
    <mergeCell ref="O24:P24"/>
    <mergeCell ref="Q24:R24"/>
    <mergeCell ref="S24:T24"/>
    <mergeCell ref="U23:V23"/>
    <mergeCell ref="U24:V24"/>
    <mergeCell ref="Y22:Z22"/>
    <mergeCell ref="AA22:AF22"/>
    <mergeCell ref="S22:T22"/>
    <mergeCell ref="U22:V22"/>
    <mergeCell ref="A21:B21"/>
    <mergeCell ref="C21:H21"/>
    <mergeCell ref="I21:J21"/>
    <mergeCell ref="K21:L21"/>
    <mergeCell ref="AA23:AF23"/>
    <mergeCell ref="S23:T23"/>
    <mergeCell ref="W23:X23"/>
    <mergeCell ref="Y23:Z23"/>
    <mergeCell ref="O22:P22"/>
    <mergeCell ref="Q22:R22"/>
    <mergeCell ref="U21:V21"/>
    <mergeCell ref="W21:X21"/>
    <mergeCell ref="S21:T21"/>
    <mergeCell ref="A20:B20"/>
    <mergeCell ref="C20:H20"/>
    <mergeCell ref="I20:J20"/>
    <mergeCell ref="A22:B22"/>
    <mergeCell ref="C22:H22"/>
    <mergeCell ref="I22:J22"/>
    <mergeCell ref="K22:L22"/>
    <mergeCell ref="M22:N22"/>
    <mergeCell ref="W22:X22"/>
    <mergeCell ref="K20:L20"/>
    <mergeCell ref="M20:N20"/>
    <mergeCell ref="O20:P20"/>
    <mergeCell ref="Q20:R20"/>
    <mergeCell ref="AA19:AF19"/>
    <mergeCell ref="U18:V18"/>
    <mergeCell ref="W18:X18"/>
    <mergeCell ref="Y18:Z18"/>
    <mergeCell ref="AA18:AF18"/>
    <mergeCell ref="M21:N21"/>
    <mergeCell ref="O21:P21"/>
    <mergeCell ref="Q21:R21"/>
    <mergeCell ref="Y21:Z21"/>
    <mergeCell ref="AA21:AF21"/>
    <mergeCell ref="U19:V19"/>
    <mergeCell ref="W19:X19"/>
    <mergeCell ref="Y20:Z20"/>
    <mergeCell ref="Y19:Z19"/>
    <mergeCell ref="AO29:AP29"/>
    <mergeCell ref="AM30:AN30"/>
    <mergeCell ref="AO30:AP30"/>
    <mergeCell ref="A17:B17"/>
    <mergeCell ref="C17:H17"/>
    <mergeCell ref="I17:J17"/>
    <mergeCell ref="K17:L17"/>
    <mergeCell ref="M17:N17"/>
    <mergeCell ref="W17:X17"/>
    <mergeCell ref="Y17:Z17"/>
    <mergeCell ref="AA17:AF17"/>
    <mergeCell ref="O17:P17"/>
    <mergeCell ref="Q17:R17"/>
    <mergeCell ref="S17:T17"/>
    <mergeCell ref="U17:V17"/>
    <mergeCell ref="A19:B19"/>
    <mergeCell ref="C19:H19"/>
    <mergeCell ref="I19:J19"/>
    <mergeCell ref="K19:L19"/>
    <mergeCell ref="M19:N19"/>
    <mergeCell ref="O19:P19"/>
    <mergeCell ref="Q19:R19"/>
    <mergeCell ref="S19:T19"/>
    <mergeCell ref="A18:B18"/>
    <mergeCell ref="A16:B16"/>
    <mergeCell ref="C16:H16"/>
    <mergeCell ref="I16:J16"/>
    <mergeCell ref="K16:L16"/>
    <mergeCell ref="M16:N16"/>
    <mergeCell ref="O16:P16"/>
    <mergeCell ref="Q16:R16"/>
    <mergeCell ref="S16:T16"/>
    <mergeCell ref="AM31:AN31"/>
    <mergeCell ref="U16:V16"/>
    <mergeCell ref="W16:X16"/>
    <mergeCell ref="Y16:Z16"/>
    <mergeCell ref="AA16:AF16"/>
    <mergeCell ref="C18:H18"/>
    <mergeCell ref="I18:J18"/>
    <mergeCell ref="K18:L18"/>
    <mergeCell ref="M18:N18"/>
    <mergeCell ref="O18:P18"/>
    <mergeCell ref="Q18:R18"/>
    <mergeCell ref="S18:T18"/>
    <mergeCell ref="AA20:AF20"/>
    <mergeCell ref="S20:T20"/>
    <mergeCell ref="U20:V20"/>
    <mergeCell ref="W20:X20"/>
    <mergeCell ref="A14:B14"/>
    <mergeCell ref="C14:H14"/>
    <mergeCell ref="I14:J14"/>
    <mergeCell ref="K14:L14"/>
    <mergeCell ref="M14:N14"/>
    <mergeCell ref="W14:X14"/>
    <mergeCell ref="Y14:Z14"/>
    <mergeCell ref="AA14:AF14"/>
    <mergeCell ref="A15:B15"/>
    <mergeCell ref="C15:H15"/>
    <mergeCell ref="I15:J15"/>
    <mergeCell ref="K15:L15"/>
    <mergeCell ref="M15:N15"/>
    <mergeCell ref="O15:P15"/>
    <mergeCell ref="Q15:R15"/>
    <mergeCell ref="O14:P14"/>
    <mergeCell ref="Q14:R14"/>
    <mergeCell ref="S14:T14"/>
    <mergeCell ref="U14:V14"/>
    <mergeCell ref="AA15:AF15"/>
    <mergeCell ref="S15:T15"/>
    <mergeCell ref="U15:V15"/>
    <mergeCell ref="W15:X15"/>
    <mergeCell ref="Y15:Z15"/>
    <mergeCell ref="AA12:AF12"/>
    <mergeCell ref="A13:B13"/>
    <mergeCell ref="C13:H13"/>
    <mergeCell ref="I13:J13"/>
    <mergeCell ref="K13:L13"/>
    <mergeCell ref="M13:N13"/>
    <mergeCell ref="O13:P13"/>
    <mergeCell ref="Q13:R13"/>
    <mergeCell ref="S13:T13"/>
    <mergeCell ref="A12:H12"/>
    <mergeCell ref="I12:L12"/>
    <mergeCell ref="M12:P12"/>
    <mergeCell ref="Q12:T12"/>
    <mergeCell ref="U12:Z12"/>
    <mergeCell ref="U13:V13"/>
    <mergeCell ref="W13:X13"/>
    <mergeCell ref="Y13:Z13"/>
    <mergeCell ref="AA13:AF13"/>
    <mergeCell ref="U11:V11"/>
    <mergeCell ref="W11:X11"/>
    <mergeCell ref="Y11:Z11"/>
    <mergeCell ref="AA11:AF11"/>
    <mergeCell ref="A8:AF8"/>
    <mergeCell ref="A9:AF9"/>
    <mergeCell ref="A11:B11"/>
    <mergeCell ref="C11:H11"/>
    <mergeCell ref="I11:J11"/>
    <mergeCell ref="K11:L11"/>
    <mergeCell ref="M11:N11"/>
    <mergeCell ref="O11:P11"/>
    <mergeCell ref="Q11:R11"/>
    <mergeCell ref="S11:T11"/>
    <mergeCell ref="A7:D7"/>
    <mergeCell ref="E7:L7"/>
    <mergeCell ref="M7:Q7"/>
    <mergeCell ref="R7:V7"/>
    <mergeCell ref="W7:Z7"/>
    <mergeCell ref="AA7:AF7"/>
    <mergeCell ref="A6:D6"/>
    <mergeCell ref="E6:L6"/>
    <mergeCell ref="M6:Q6"/>
    <mergeCell ref="R6:V6"/>
    <mergeCell ref="W6:Z6"/>
    <mergeCell ref="AA6:AF6"/>
    <mergeCell ref="A1:AF2"/>
    <mergeCell ref="A3:D3"/>
    <mergeCell ref="E3:L3"/>
    <mergeCell ref="M3:Q3"/>
    <mergeCell ref="R3:V3"/>
    <mergeCell ref="W3:Z3"/>
    <mergeCell ref="AA3:AF3"/>
    <mergeCell ref="A5:D5"/>
    <mergeCell ref="E5:L5"/>
    <mergeCell ref="M5:Q5"/>
    <mergeCell ref="R5:V5"/>
    <mergeCell ref="W5:Z5"/>
    <mergeCell ref="AA5:AF5"/>
    <mergeCell ref="A4:D4"/>
    <mergeCell ref="E4:L4"/>
    <mergeCell ref="M4:Q4"/>
    <mergeCell ref="R4:V4"/>
    <mergeCell ref="W4:Z4"/>
    <mergeCell ref="AA4:AF4"/>
    <mergeCell ref="U44:V44"/>
    <mergeCell ref="W44:X44"/>
    <mergeCell ref="Y44:Z44"/>
    <mergeCell ref="AA44:AF44"/>
    <mergeCell ref="A44:B44"/>
    <mergeCell ref="C44:H44"/>
    <mergeCell ref="I44:J44"/>
    <mergeCell ref="K44:L44"/>
    <mergeCell ref="M44:N44"/>
    <mergeCell ref="O44:P44"/>
    <mergeCell ref="Q44:R44"/>
    <mergeCell ref="S44:T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41"/>
  <sheetViews>
    <sheetView zoomScale="150" workbookViewId="0">
      <selection activeCell="AH5" sqref="AH5"/>
    </sheetView>
  </sheetViews>
  <sheetFormatPr baseColWidth="10" defaultColWidth="2.42578125" defaultRowHeight="9" customHeight="1" x14ac:dyDescent="0"/>
  <cols>
    <col min="1" max="12" width="2.42578125" style="14"/>
    <col min="13" max="13" width="2.85546875" style="14" customWidth="1"/>
    <col min="14" max="23" width="2.42578125" style="14"/>
    <col min="24" max="24" width="4.42578125" style="14" customWidth="1"/>
    <col min="25" max="26" width="2.42578125" style="14" customWidth="1"/>
    <col min="27" max="34" width="2.42578125" style="14"/>
    <col min="35" max="36" width="4.85546875" style="14" customWidth="1"/>
    <col min="37" max="16384" width="2.42578125" style="14"/>
  </cols>
  <sheetData>
    <row r="1" spans="1:36" ht="10" customHeight="1">
      <c r="A1" s="320" t="s">
        <v>41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</row>
    <row r="2" spans="1:36" ht="10" customHeight="1">
      <c r="A2" s="321"/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</row>
    <row r="3" spans="1:36" ht="9" customHeight="1">
      <c r="A3" s="172" t="s">
        <v>13</v>
      </c>
      <c r="B3" s="173"/>
      <c r="C3" s="173"/>
      <c r="D3" s="173"/>
      <c r="E3" s="174" t="str">
        <f>SPEC!E3</f>
        <v xml:space="preserve">MENS AND WOMENS TOFINO HOODY </v>
      </c>
      <c r="F3" s="175"/>
      <c r="G3" s="175"/>
      <c r="H3" s="175"/>
      <c r="I3" s="39"/>
      <c r="J3" s="39"/>
      <c r="K3" s="172" t="s">
        <v>14</v>
      </c>
      <c r="L3" s="173"/>
      <c r="M3" s="173"/>
      <c r="N3" s="173"/>
      <c r="O3" s="173"/>
      <c r="P3" s="174" t="str">
        <f>SPEC!AA3</f>
        <v>VOLLEYBALL</v>
      </c>
      <c r="Q3" s="322"/>
      <c r="R3" s="322"/>
      <c r="S3" s="322"/>
      <c r="T3" s="322"/>
      <c r="U3" s="47"/>
      <c r="V3" s="47"/>
      <c r="W3" s="27" t="s">
        <v>28</v>
      </c>
      <c r="X3" s="28"/>
      <c r="Y3" s="323">
        <f>SPEC!AS3</f>
        <v>2017</v>
      </c>
      <c r="Z3" s="323"/>
      <c r="AA3" s="323"/>
      <c r="AB3" s="323"/>
      <c r="AC3" s="323"/>
      <c r="AD3" s="324"/>
    </row>
    <row r="4" spans="1:36" ht="9" customHeight="1">
      <c r="A4" s="184" t="s">
        <v>15</v>
      </c>
      <c r="B4" s="185"/>
      <c r="C4" s="185"/>
      <c r="D4" s="185"/>
      <c r="E4" s="186" t="str">
        <f>SPEC!E4</f>
        <v>XXS-XXL</v>
      </c>
      <c r="F4" s="187"/>
      <c r="G4" s="187"/>
      <c r="H4" s="187"/>
      <c r="I4" s="40"/>
      <c r="J4" s="40"/>
      <c r="K4" s="184" t="s">
        <v>17</v>
      </c>
      <c r="L4" s="185"/>
      <c r="M4" s="185"/>
      <c r="N4" s="185"/>
      <c r="O4" s="185"/>
      <c r="P4" s="316">
        <f>SPEC!AA5</f>
        <v>0</v>
      </c>
      <c r="Q4" s="317"/>
      <c r="R4" s="317"/>
      <c r="S4" s="317"/>
      <c r="T4" s="318"/>
      <c r="U4" s="46"/>
      <c r="V4" s="46"/>
      <c r="W4" s="196"/>
      <c r="X4" s="319"/>
      <c r="Y4" s="193"/>
      <c r="Z4" s="193"/>
      <c r="AA4" s="193"/>
      <c r="AB4" s="193"/>
      <c r="AC4" s="193"/>
      <c r="AD4" s="194"/>
    </row>
    <row r="5" spans="1:36" ht="9" customHeight="1">
      <c r="A5" s="310" t="s">
        <v>16</v>
      </c>
      <c r="B5" s="311"/>
      <c r="C5" s="311"/>
      <c r="D5" s="311"/>
      <c r="E5" s="312" t="str">
        <f>SPEC!E5</f>
        <v>M</v>
      </c>
      <c r="F5" s="313"/>
      <c r="G5" s="313"/>
      <c r="H5" s="313"/>
      <c r="I5" s="44"/>
      <c r="J5" s="44"/>
      <c r="K5" s="184"/>
      <c r="L5" s="185"/>
      <c r="M5" s="185"/>
      <c r="N5" s="185"/>
      <c r="O5" s="185"/>
      <c r="P5" s="210"/>
      <c r="Q5" s="210"/>
      <c r="R5" s="210"/>
      <c r="S5" s="210"/>
      <c r="T5" s="314"/>
      <c r="U5" s="43"/>
      <c r="V5" s="43"/>
      <c r="W5" s="29" t="s">
        <v>29</v>
      </c>
      <c r="X5" s="30"/>
      <c r="Y5" s="193" t="str">
        <f>DIMENSIONS!AA5</f>
        <v>EA</v>
      </c>
      <c r="Z5" s="193"/>
      <c r="AA5" s="193"/>
      <c r="AB5" s="193"/>
      <c r="AC5" s="193"/>
      <c r="AD5" s="194"/>
    </row>
    <row r="6" spans="1:36" ht="9" customHeight="1">
      <c r="A6" s="184" t="s">
        <v>86</v>
      </c>
      <c r="B6" s="185"/>
      <c r="C6" s="185"/>
      <c r="D6" s="185"/>
      <c r="E6" s="315">
        <f>DIMENSIONS!E6</f>
        <v>0</v>
      </c>
      <c r="F6" s="315"/>
      <c r="G6" s="315"/>
      <c r="H6" s="315"/>
      <c r="I6" s="45"/>
      <c r="J6" s="45"/>
      <c r="K6" s="184"/>
      <c r="L6" s="185"/>
      <c r="M6" s="185"/>
      <c r="N6" s="185"/>
      <c r="O6" s="185"/>
      <c r="P6" s="210"/>
      <c r="Q6" s="210"/>
      <c r="R6" s="210"/>
      <c r="S6" s="210"/>
      <c r="T6" s="314"/>
      <c r="U6" s="43"/>
      <c r="V6" s="43"/>
      <c r="W6" s="29" t="s">
        <v>30</v>
      </c>
      <c r="X6" s="30"/>
      <c r="Y6" s="211"/>
      <c r="Z6" s="193"/>
      <c r="AA6" s="193"/>
      <c r="AB6" s="193"/>
      <c r="AC6" s="193"/>
      <c r="AD6" s="194"/>
    </row>
    <row r="7" spans="1:36" ht="9" customHeight="1">
      <c r="A7" s="198" t="s">
        <v>19</v>
      </c>
      <c r="B7" s="199"/>
      <c r="C7" s="199"/>
      <c r="D7" s="199"/>
      <c r="E7" s="200">
        <f>DIMENSIONS!E7</f>
        <v>0</v>
      </c>
      <c r="F7" s="201"/>
      <c r="G7" s="201"/>
      <c r="H7" s="201"/>
      <c r="I7" s="42"/>
      <c r="J7" s="42"/>
      <c r="K7" s="198" t="s">
        <v>87</v>
      </c>
      <c r="L7" s="199"/>
      <c r="M7" s="199"/>
      <c r="N7" s="199"/>
      <c r="O7" s="199"/>
      <c r="P7" s="200" t="str">
        <f>DIMENSIONS!R7</f>
        <v>INCHES</v>
      </c>
      <c r="Q7" s="200"/>
      <c r="R7" s="200"/>
      <c r="S7" s="200"/>
      <c r="T7" s="309"/>
      <c r="U7" s="41"/>
      <c r="V7" s="41"/>
      <c r="W7" s="31" t="s">
        <v>21</v>
      </c>
      <c r="X7" s="32"/>
      <c r="Y7" s="207"/>
      <c r="Z7" s="208"/>
      <c r="AA7" s="208"/>
      <c r="AB7" s="208"/>
      <c r="AC7" s="208"/>
      <c r="AD7" s="209"/>
    </row>
    <row r="8" spans="1:36" s="26" customFormat="1" ht="8.25" customHeight="1">
      <c r="A8" s="216" t="s">
        <v>89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</row>
    <row r="9" spans="1:36" s="26" customFormat="1" ht="12">
      <c r="A9" s="217" t="s">
        <v>90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</row>
    <row r="10" spans="1:36" s="26" customFormat="1" ht="12">
      <c r="A10" s="49"/>
      <c r="B10" s="49"/>
      <c r="C10" s="49"/>
      <c r="D10" s="49"/>
      <c r="E10" s="49"/>
      <c r="F10" s="49"/>
      <c r="G10" s="49"/>
      <c r="H10" s="49"/>
      <c r="I10" s="278" t="s">
        <v>173</v>
      </c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52"/>
      <c r="Z10" s="52"/>
      <c r="AA10" s="307" t="s">
        <v>174</v>
      </c>
      <c r="AB10" s="307"/>
      <c r="AC10" s="307"/>
      <c r="AD10" s="307"/>
      <c r="AE10" s="307"/>
      <c r="AF10" s="307"/>
      <c r="AG10" s="307"/>
      <c r="AH10" s="307"/>
      <c r="AI10" s="307"/>
      <c r="AJ10" s="308"/>
    </row>
    <row r="11" spans="1:36" ht="9" customHeight="1">
      <c r="A11" s="218" t="s">
        <v>32</v>
      </c>
      <c r="B11" s="219"/>
      <c r="C11" s="218" t="s">
        <v>33</v>
      </c>
      <c r="D11" s="225"/>
      <c r="E11" s="225"/>
      <c r="F11" s="225"/>
      <c r="G11" s="225"/>
      <c r="H11" s="226"/>
      <c r="I11" s="300" t="s">
        <v>143</v>
      </c>
      <c r="J11" s="300"/>
      <c r="K11" s="300" t="s">
        <v>42</v>
      </c>
      <c r="L11" s="300"/>
      <c r="M11" s="301" t="s">
        <v>43</v>
      </c>
      <c r="N11" s="285"/>
      <c r="O11" s="284" t="s">
        <v>40</v>
      </c>
      <c r="P11" s="285"/>
      <c r="Q11" s="301" t="s">
        <v>26</v>
      </c>
      <c r="R11" s="285"/>
      <c r="S11" s="284" t="s">
        <v>44</v>
      </c>
      <c r="T11" s="285"/>
      <c r="U11" s="284" t="s">
        <v>144</v>
      </c>
      <c r="V11" s="285"/>
      <c r="W11" s="301" t="s">
        <v>45</v>
      </c>
      <c r="X11" s="285"/>
      <c r="Y11" s="302"/>
      <c r="Z11" s="303"/>
      <c r="AA11" s="304" t="s">
        <v>187</v>
      </c>
      <c r="AB11" s="305"/>
      <c r="AC11" s="306" t="s">
        <v>188</v>
      </c>
      <c r="AD11" s="305"/>
      <c r="AE11" s="304" t="s">
        <v>189</v>
      </c>
      <c r="AF11" s="305"/>
      <c r="AG11" s="304" t="s">
        <v>190</v>
      </c>
      <c r="AH11" s="305"/>
      <c r="AI11" s="306" t="s">
        <v>45</v>
      </c>
      <c r="AJ11" s="305"/>
    </row>
    <row r="12" spans="1:36" ht="9" customHeight="1">
      <c r="A12" s="247">
        <v>1</v>
      </c>
      <c r="B12" s="248"/>
      <c r="C12" s="249" t="s">
        <v>76</v>
      </c>
      <c r="D12" s="250"/>
      <c r="E12" s="250"/>
      <c r="F12" s="250"/>
      <c r="G12" s="250"/>
      <c r="H12" s="251"/>
      <c r="I12" s="281">
        <f t="shared" ref="I12:I14" si="0">M12-4</f>
        <v>-6</v>
      </c>
      <c r="J12" s="283"/>
      <c r="K12" s="281">
        <f t="shared" ref="K12:K14" si="1">O12-4</f>
        <v>-4</v>
      </c>
      <c r="L12" s="283"/>
      <c r="M12" s="281">
        <f t="shared" ref="M12:M14" si="2">O12-2</f>
        <v>-2</v>
      </c>
      <c r="N12" s="282"/>
      <c r="O12" s="298"/>
      <c r="P12" s="299"/>
      <c r="Q12" s="281">
        <f t="shared" ref="Q12:Q14" si="3">O12+3</f>
        <v>3</v>
      </c>
      <c r="R12" s="282"/>
      <c r="S12" s="281">
        <f t="shared" ref="S12:S14" si="4">O12+5</f>
        <v>5</v>
      </c>
      <c r="T12" s="282"/>
      <c r="U12" s="281">
        <f t="shared" ref="U12:U14" si="5">Q12+5</f>
        <v>8</v>
      </c>
      <c r="V12" s="282"/>
      <c r="W12" s="281" t="s">
        <v>91</v>
      </c>
      <c r="X12" s="289"/>
      <c r="Y12" s="325"/>
      <c r="Z12" s="326"/>
      <c r="AA12" s="327">
        <f>AC12-2</f>
        <v>-2</v>
      </c>
      <c r="AB12" s="328"/>
      <c r="AC12" s="327"/>
      <c r="AD12" s="328"/>
      <c r="AE12" s="327">
        <f>AC12+3</f>
        <v>3</v>
      </c>
      <c r="AF12" s="328"/>
      <c r="AG12" s="327">
        <f>AC12+6</f>
        <v>6</v>
      </c>
      <c r="AH12" s="328"/>
      <c r="AI12" s="327" t="s">
        <v>175</v>
      </c>
      <c r="AJ12" s="328"/>
    </row>
    <row r="13" spans="1:36" ht="9" customHeight="1">
      <c r="A13" s="159">
        <v>2</v>
      </c>
      <c r="B13" s="164"/>
      <c r="C13" s="258" t="s">
        <v>77</v>
      </c>
      <c r="D13" s="259"/>
      <c r="E13" s="259"/>
      <c r="F13" s="259"/>
      <c r="G13" s="259"/>
      <c r="H13" s="260"/>
      <c r="I13" s="281">
        <f t="shared" si="0"/>
        <v>-6</v>
      </c>
      <c r="J13" s="283"/>
      <c r="K13" s="281">
        <f t="shared" si="1"/>
        <v>-4</v>
      </c>
      <c r="L13" s="283"/>
      <c r="M13" s="281">
        <f t="shared" si="2"/>
        <v>-2</v>
      </c>
      <c r="N13" s="282"/>
      <c r="O13" s="281"/>
      <c r="P13" s="282"/>
      <c r="Q13" s="281">
        <f t="shared" si="3"/>
        <v>3</v>
      </c>
      <c r="R13" s="282"/>
      <c r="S13" s="281">
        <f t="shared" si="4"/>
        <v>5</v>
      </c>
      <c r="T13" s="282"/>
      <c r="U13" s="281">
        <f t="shared" si="5"/>
        <v>8</v>
      </c>
      <c r="V13" s="282"/>
      <c r="W13" s="281" t="s">
        <v>91</v>
      </c>
      <c r="X13" s="289"/>
      <c r="Y13" s="325"/>
      <c r="Z13" s="326"/>
      <c r="AA13" s="329">
        <f>AC13-2</f>
        <v>-2</v>
      </c>
      <c r="AB13" s="330"/>
      <c r="AC13" s="329"/>
      <c r="AD13" s="330"/>
      <c r="AE13" s="329">
        <f>AC13+3</f>
        <v>3</v>
      </c>
      <c r="AF13" s="330"/>
      <c r="AG13" s="329">
        <f>AC13+6</f>
        <v>6</v>
      </c>
      <c r="AH13" s="330"/>
      <c r="AI13" s="329" t="s">
        <v>175</v>
      </c>
      <c r="AJ13" s="330"/>
    </row>
    <row r="14" spans="1:36" ht="9" customHeight="1">
      <c r="A14" s="159">
        <v>3</v>
      </c>
      <c r="B14" s="164"/>
      <c r="C14" s="165" t="s">
        <v>78</v>
      </c>
      <c r="D14" s="166"/>
      <c r="E14" s="166"/>
      <c r="F14" s="166"/>
      <c r="G14" s="166"/>
      <c r="H14" s="167"/>
      <c r="I14" s="281">
        <f t="shared" si="0"/>
        <v>-6</v>
      </c>
      <c r="J14" s="283"/>
      <c r="K14" s="281">
        <f t="shared" si="1"/>
        <v>-4</v>
      </c>
      <c r="L14" s="283"/>
      <c r="M14" s="281">
        <f t="shared" si="2"/>
        <v>-2</v>
      </c>
      <c r="N14" s="282"/>
      <c r="O14" s="281"/>
      <c r="P14" s="282"/>
      <c r="Q14" s="281">
        <f t="shared" si="3"/>
        <v>3</v>
      </c>
      <c r="R14" s="282"/>
      <c r="S14" s="281">
        <f t="shared" si="4"/>
        <v>5</v>
      </c>
      <c r="T14" s="282"/>
      <c r="U14" s="281">
        <f t="shared" si="5"/>
        <v>8</v>
      </c>
      <c r="V14" s="282"/>
      <c r="W14" s="281" t="s">
        <v>91</v>
      </c>
      <c r="X14" s="289"/>
      <c r="Y14" s="325"/>
      <c r="Z14" s="326"/>
      <c r="AA14" s="331">
        <f>AC14-2</f>
        <v>-2</v>
      </c>
      <c r="AB14" s="332"/>
      <c r="AC14" s="331"/>
      <c r="AD14" s="332"/>
      <c r="AE14" s="331">
        <f>AC14+3</f>
        <v>3</v>
      </c>
      <c r="AF14" s="332"/>
      <c r="AG14" s="331">
        <f>AC14+6</f>
        <v>6</v>
      </c>
      <c r="AH14" s="332"/>
      <c r="AI14" s="329" t="s">
        <v>175</v>
      </c>
      <c r="AJ14" s="330"/>
    </row>
    <row r="15" spans="1:36" ht="9" customHeight="1">
      <c r="A15" s="159">
        <v>5</v>
      </c>
      <c r="B15" s="164"/>
      <c r="C15" s="165" t="s">
        <v>46</v>
      </c>
      <c r="D15" s="166"/>
      <c r="E15" s="166"/>
      <c r="F15" s="166"/>
      <c r="G15" s="166"/>
      <c r="H15" s="167"/>
      <c r="I15" s="281">
        <f>K15-0.375</f>
        <v>-1.125</v>
      </c>
      <c r="J15" s="286"/>
      <c r="K15" s="281">
        <f>M15-0.375</f>
        <v>-0.75</v>
      </c>
      <c r="L15" s="286"/>
      <c r="M15" s="281">
        <f>O15-0.375</f>
        <v>-0.375</v>
      </c>
      <c r="N15" s="286"/>
      <c r="O15" s="281"/>
      <c r="P15" s="288"/>
      <c r="Q15" s="281">
        <f>O15+0.375</f>
        <v>0.375</v>
      </c>
      <c r="R15" s="282"/>
      <c r="S15" s="281">
        <f>Q15+0.375</f>
        <v>0.75</v>
      </c>
      <c r="T15" s="282"/>
      <c r="U15" s="281">
        <f>S15+0.375</f>
        <v>1.125</v>
      </c>
      <c r="V15" s="282"/>
      <c r="W15" s="290" t="s">
        <v>60</v>
      </c>
      <c r="X15" s="291"/>
      <c r="Y15" s="325"/>
      <c r="Z15" s="336"/>
      <c r="AA15" s="329">
        <f>AC15-0.75</f>
        <v>-0.75</v>
      </c>
      <c r="AB15" s="337"/>
      <c r="AC15" s="329"/>
      <c r="AD15" s="330"/>
      <c r="AE15" s="329">
        <f>AC15+0.75</f>
        <v>0.75</v>
      </c>
      <c r="AF15" s="330"/>
      <c r="AG15" s="329">
        <f>AE15+0.75</f>
        <v>1.5</v>
      </c>
      <c r="AH15" s="330"/>
      <c r="AI15" s="333" t="s">
        <v>176</v>
      </c>
      <c r="AJ15" s="334"/>
    </row>
    <row r="16" spans="1:36" ht="9" customHeight="1">
      <c r="A16" s="159"/>
      <c r="B16" s="164"/>
      <c r="C16" s="165"/>
      <c r="D16" s="166"/>
      <c r="E16" s="166"/>
      <c r="F16" s="166"/>
      <c r="G16" s="166"/>
      <c r="H16" s="167"/>
      <c r="I16" s="281"/>
      <c r="J16" s="283"/>
      <c r="K16" s="281"/>
      <c r="L16" s="283"/>
      <c r="M16" s="281"/>
      <c r="N16" s="282"/>
      <c r="O16" s="281"/>
      <c r="P16" s="282"/>
      <c r="Q16" s="281"/>
      <c r="R16" s="282"/>
      <c r="S16" s="281"/>
      <c r="T16" s="282"/>
      <c r="U16" s="281"/>
      <c r="V16" s="282"/>
      <c r="W16" s="296"/>
      <c r="X16" s="297"/>
      <c r="Y16" s="325"/>
      <c r="Z16" s="326"/>
      <c r="AA16" s="329"/>
      <c r="AB16" s="330"/>
      <c r="AC16" s="329"/>
      <c r="AD16" s="330"/>
      <c r="AE16" s="329"/>
      <c r="AF16" s="330"/>
      <c r="AG16" s="329"/>
      <c r="AH16" s="330"/>
      <c r="AI16" s="331"/>
      <c r="AJ16" s="335"/>
    </row>
    <row r="17" spans="1:36" ht="9" customHeight="1">
      <c r="A17" s="159">
        <v>6</v>
      </c>
      <c r="B17" s="164"/>
      <c r="C17" s="165" t="s">
        <v>47</v>
      </c>
      <c r="D17" s="166"/>
      <c r="E17" s="166"/>
      <c r="F17" s="166"/>
      <c r="G17" s="166"/>
      <c r="H17" s="167"/>
      <c r="I17" s="281">
        <f>M17-2</f>
        <v>-3</v>
      </c>
      <c r="J17" s="283"/>
      <c r="K17" s="281">
        <f>O17-2</f>
        <v>-2</v>
      </c>
      <c r="L17" s="283"/>
      <c r="M17" s="281">
        <f>O17-1</f>
        <v>-1</v>
      </c>
      <c r="N17" s="283"/>
      <c r="O17" s="281"/>
      <c r="P17" s="282"/>
      <c r="Q17" s="281">
        <f>O17+1</f>
        <v>1</v>
      </c>
      <c r="R17" s="283"/>
      <c r="S17" s="281">
        <f>O17+2</f>
        <v>2</v>
      </c>
      <c r="T17" s="283"/>
      <c r="U17" s="281">
        <f>Q17+2</f>
        <v>3</v>
      </c>
      <c r="V17" s="283"/>
      <c r="W17" s="281" t="s">
        <v>138</v>
      </c>
      <c r="X17" s="286"/>
      <c r="Y17" s="325"/>
      <c r="Z17" s="338"/>
      <c r="AA17" s="329">
        <f>AC17</f>
        <v>0</v>
      </c>
      <c r="AB17" s="330"/>
      <c r="AC17" s="329"/>
      <c r="AD17" s="337"/>
      <c r="AE17" s="329">
        <f>AC17+1</f>
        <v>1</v>
      </c>
      <c r="AF17" s="330"/>
      <c r="AG17" s="329">
        <f>AC17+1</f>
        <v>1</v>
      </c>
      <c r="AH17" s="330"/>
      <c r="AI17" s="329" t="s">
        <v>177</v>
      </c>
      <c r="AJ17" s="337"/>
    </row>
    <row r="18" spans="1:36" ht="9" customHeight="1">
      <c r="A18" s="159">
        <v>7</v>
      </c>
      <c r="B18" s="164"/>
      <c r="C18" s="165" t="s">
        <v>48</v>
      </c>
      <c r="D18" s="166"/>
      <c r="E18" s="166"/>
      <c r="F18" s="166"/>
      <c r="G18" s="166"/>
      <c r="H18" s="167"/>
      <c r="I18" s="281">
        <f>I17+I25</f>
        <v>-3</v>
      </c>
      <c r="J18" s="283"/>
      <c r="K18" s="281">
        <f>$K$17:$T$17+$K$25:$T$25</f>
        <v>-2</v>
      </c>
      <c r="L18" s="283"/>
      <c r="M18" s="281">
        <f>$K$17:$T$17+$K$25:$T$25</f>
        <v>-1</v>
      </c>
      <c r="N18" s="282"/>
      <c r="O18" s="281"/>
      <c r="P18" s="286"/>
      <c r="Q18" s="281">
        <f>$K$17:$T$17+$K$25:$T$25</f>
        <v>1</v>
      </c>
      <c r="R18" s="282"/>
      <c r="S18" s="281">
        <f>$K$17:$T$17+$K$25:$T$25</f>
        <v>2</v>
      </c>
      <c r="T18" s="282"/>
      <c r="U18" s="281">
        <f>U17+U25</f>
        <v>3</v>
      </c>
      <c r="V18" s="283"/>
      <c r="W18" s="281"/>
      <c r="X18" s="286"/>
      <c r="Y18" s="325"/>
      <c r="Z18" s="326"/>
      <c r="AA18" s="329" t="e">
        <f>$K$19:$T$19+$K$28:$T$28</f>
        <v>#VALUE!</v>
      </c>
      <c r="AB18" s="337"/>
      <c r="AC18" s="329" t="e">
        <f>$K$19:$T$19+$K$28:$T$28</f>
        <v>#VALUE!</v>
      </c>
      <c r="AD18" s="337"/>
      <c r="AE18" s="329" t="e">
        <f>$K$19:$T$19+$K$28:$T$28</f>
        <v>#VALUE!</v>
      </c>
      <c r="AF18" s="337"/>
      <c r="AG18" s="329" t="e">
        <f>$K$19:$T$19+$K$28:$T$28</f>
        <v>#VALUE!</v>
      </c>
      <c r="AH18" s="337"/>
      <c r="AI18" s="329"/>
      <c r="AJ18" s="337"/>
    </row>
    <row r="19" spans="1:36" ht="9" customHeight="1">
      <c r="A19" s="159">
        <v>8</v>
      </c>
      <c r="B19" s="164"/>
      <c r="C19" s="165" t="s">
        <v>49</v>
      </c>
      <c r="D19" s="166"/>
      <c r="E19" s="166"/>
      <c r="F19" s="166"/>
      <c r="G19" s="166"/>
      <c r="H19" s="167"/>
      <c r="I19" s="281">
        <f>M19-2</f>
        <v>-3</v>
      </c>
      <c r="J19" s="283"/>
      <c r="K19" s="281">
        <f>O19-2</f>
        <v>-2</v>
      </c>
      <c r="L19" s="283"/>
      <c r="M19" s="281">
        <f>O19-1</f>
        <v>-1</v>
      </c>
      <c r="N19" s="283"/>
      <c r="O19" s="281"/>
      <c r="P19" s="286"/>
      <c r="Q19" s="281">
        <f>O19+1</f>
        <v>1</v>
      </c>
      <c r="R19" s="283"/>
      <c r="S19" s="281">
        <f>O19+2</f>
        <v>2</v>
      </c>
      <c r="T19" s="283"/>
      <c r="U19" s="281">
        <f>Q19+2</f>
        <v>3</v>
      </c>
      <c r="V19" s="283"/>
      <c r="W19" s="281" t="s">
        <v>138</v>
      </c>
      <c r="X19" s="286"/>
      <c r="Y19" s="325"/>
      <c r="Z19" s="338"/>
      <c r="AA19" s="329">
        <f>AC19</f>
        <v>0</v>
      </c>
      <c r="AB19" s="330"/>
      <c r="AC19" s="329"/>
      <c r="AD19" s="337"/>
      <c r="AE19" s="329">
        <f>AC19+1</f>
        <v>1</v>
      </c>
      <c r="AF19" s="330"/>
      <c r="AG19" s="329">
        <f>AC19+1</f>
        <v>1</v>
      </c>
      <c r="AH19" s="330"/>
      <c r="AI19" s="329" t="s">
        <v>177</v>
      </c>
      <c r="AJ19" s="337"/>
    </row>
    <row r="20" spans="1:36" ht="9" customHeight="1">
      <c r="A20" s="159">
        <v>9</v>
      </c>
      <c r="B20" s="164"/>
      <c r="C20" s="165" t="s">
        <v>50</v>
      </c>
      <c r="D20" s="166"/>
      <c r="E20" s="166"/>
      <c r="F20" s="166"/>
      <c r="G20" s="166"/>
      <c r="H20" s="167"/>
      <c r="I20" s="281">
        <f>M20+0</f>
        <v>0</v>
      </c>
      <c r="J20" s="283"/>
      <c r="K20" s="281">
        <f>O20+0</f>
        <v>0</v>
      </c>
      <c r="L20" s="283"/>
      <c r="M20" s="281">
        <f>O20+0</f>
        <v>0</v>
      </c>
      <c r="N20" s="283"/>
      <c r="O20" s="281"/>
      <c r="P20" s="282"/>
      <c r="Q20" s="281">
        <f>O20+0</f>
        <v>0</v>
      </c>
      <c r="R20" s="283"/>
      <c r="S20" s="281">
        <f>O20+0</f>
        <v>0</v>
      </c>
      <c r="T20" s="283"/>
      <c r="U20" s="281">
        <f>Q20+0</f>
        <v>0</v>
      </c>
      <c r="V20" s="283"/>
      <c r="W20" s="281" t="s">
        <v>51</v>
      </c>
      <c r="X20" s="286"/>
      <c r="Y20" s="325"/>
      <c r="Z20" s="338"/>
      <c r="AA20" s="329">
        <f>AC20-0</f>
        <v>0</v>
      </c>
      <c r="AB20" s="330"/>
      <c r="AC20" s="329"/>
      <c r="AD20" s="330"/>
      <c r="AE20" s="329">
        <f>AC20+0</f>
        <v>0</v>
      </c>
      <c r="AF20" s="330"/>
      <c r="AG20" s="329">
        <f>AC20+0</f>
        <v>0</v>
      </c>
      <c r="AH20" s="330"/>
      <c r="AI20" s="329" t="s">
        <v>51</v>
      </c>
      <c r="AJ20" s="330"/>
    </row>
    <row r="21" spans="1:36" ht="9" customHeight="1">
      <c r="A21" s="159"/>
      <c r="B21" s="164"/>
      <c r="C21" s="165"/>
      <c r="D21" s="166"/>
      <c r="E21" s="166"/>
      <c r="F21" s="166"/>
      <c r="G21" s="166"/>
      <c r="H21" s="167"/>
      <c r="I21" s="281"/>
      <c r="J21" s="283"/>
      <c r="K21" s="281"/>
      <c r="L21" s="283"/>
      <c r="M21" s="281"/>
      <c r="N21" s="282"/>
      <c r="O21" s="281"/>
      <c r="P21" s="282"/>
      <c r="Q21" s="281"/>
      <c r="R21" s="282"/>
      <c r="S21" s="281"/>
      <c r="T21" s="282"/>
      <c r="U21" s="281"/>
      <c r="V21" s="282"/>
      <c r="W21" s="281"/>
      <c r="X21" s="289"/>
      <c r="Y21" s="325"/>
      <c r="Z21" s="326"/>
      <c r="AA21" s="329"/>
      <c r="AB21" s="330"/>
      <c r="AC21" s="329"/>
      <c r="AD21" s="330"/>
      <c r="AE21" s="329"/>
      <c r="AF21" s="330"/>
      <c r="AG21" s="329"/>
      <c r="AH21" s="330"/>
      <c r="AI21" s="329"/>
      <c r="AJ21" s="339"/>
    </row>
    <row r="22" spans="1:36" ht="9" customHeight="1">
      <c r="A22" s="159">
        <v>10</v>
      </c>
      <c r="B22" s="164"/>
      <c r="C22" s="165" t="s">
        <v>52</v>
      </c>
      <c r="D22" s="265"/>
      <c r="E22" s="265"/>
      <c r="F22" s="265"/>
      <c r="G22" s="265"/>
      <c r="H22" s="266"/>
      <c r="I22" s="281">
        <f>M22-0.25</f>
        <v>-0.375</v>
      </c>
      <c r="J22" s="283"/>
      <c r="K22" s="281">
        <f>O22-0.25</f>
        <v>-0.25</v>
      </c>
      <c r="L22" s="283"/>
      <c r="M22" s="281">
        <f>O22-0.125</f>
        <v>-0.125</v>
      </c>
      <c r="N22" s="282"/>
      <c r="O22" s="281"/>
      <c r="P22" s="282"/>
      <c r="Q22" s="281">
        <f>O22+0.25</f>
        <v>0.25</v>
      </c>
      <c r="R22" s="282"/>
      <c r="S22" s="281">
        <f>O22+0.5</f>
        <v>0.5</v>
      </c>
      <c r="T22" s="282"/>
      <c r="U22" s="281">
        <f>Q22+0.5</f>
        <v>0.75</v>
      </c>
      <c r="V22" s="282"/>
      <c r="W22" s="281" t="s">
        <v>53</v>
      </c>
      <c r="X22" s="289"/>
      <c r="Y22" s="325"/>
      <c r="Z22" s="326"/>
      <c r="AA22" s="329">
        <f>AC22-0.125</f>
        <v>-0.125</v>
      </c>
      <c r="AB22" s="330"/>
      <c r="AC22" s="329"/>
      <c r="AD22" s="330"/>
      <c r="AE22" s="329">
        <f>AC22+0.25</f>
        <v>0.25</v>
      </c>
      <c r="AF22" s="330"/>
      <c r="AG22" s="329">
        <f>AC22+0.5</f>
        <v>0.5</v>
      </c>
      <c r="AH22" s="330"/>
      <c r="AI22" s="329" t="s">
        <v>53</v>
      </c>
      <c r="AJ22" s="330"/>
    </row>
    <row r="23" spans="1:36" ht="9" customHeight="1">
      <c r="A23" s="159">
        <v>11</v>
      </c>
      <c r="B23" s="164"/>
      <c r="C23" s="165" t="s">
        <v>54</v>
      </c>
      <c r="D23" s="265"/>
      <c r="E23" s="265"/>
      <c r="F23" s="265"/>
      <c r="G23" s="265"/>
      <c r="H23" s="266"/>
      <c r="I23" s="281">
        <f>M23-0.25</f>
        <v>-0.375</v>
      </c>
      <c r="J23" s="283"/>
      <c r="K23" s="281">
        <f>O23-0.25</f>
        <v>-0.25</v>
      </c>
      <c r="L23" s="283"/>
      <c r="M23" s="281">
        <f>O23-0.125</f>
        <v>-0.125</v>
      </c>
      <c r="N23" s="282"/>
      <c r="O23" s="281"/>
      <c r="P23" s="282"/>
      <c r="Q23" s="281">
        <f>O23+0.25</f>
        <v>0.25</v>
      </c>
      <c r="R23" s="282"/>
      <c r="S23" s="281">
        <f>O23+0.5</f>
        <v>0.5</v>
      </c>
      <c r="T23" s="282"/>
      <c r="U23" s="281">
        <f>Q23+0.5</f>
        <v>0.75</v>
      </c>
      <c r="V23" s="282"/>
      <c r="W23" s="281" t="s">
        <v>53</v>
      </c>
      <c r="X23" s="289"/>
      <c r="Y23" s="325"/>
      <c r="Z23" s="326"/>
      <c r="AA23" s="329">
        <f>AC23-0.125</f>
        <v>-0.125</v>
      </c>
      <c r="AB23" s="330"/>
      <c r="AC23" s="329"/>
      <c r="AD23" s="330"/>
      <c r="AE23" s="329">
        <f>AC23+0.25</f>
        <v>0.25</v>
      </c>
      <c r="AF23" s="330"/>
      <c r="AG23" s="329">
        <f>AC23+0.5</f>
        <v>0.5</v>
      </c>
      <c r="AH23" s="330"/>
      <c r="AI23" s="329" t="s">
        <v>53</v>
      </c>
      <c r="AJ23" s="330"/>
    </row>
    <row r="24" spans="1:36" ht="9" customHeight="1">
      <c r="A24" s="159">
        <v>12</v>
      </c>
      <c r="B24" s="164"/>
      <c r="C24" s="165" t="s">
        <v>75</v>
      </c>
      <c r="D24" s="265"/>
      <c r="E24" s="265"/>
      <c r="F24" s="265"/>
      <c r="G24" s="265"/>
      <c r="H24" s="266"/>
      <c r="I24" s="281">
        <f>M24-0.375</f>
        <v>-0.625</v>
      </c>
      <c r="J24" s="283"/>
      <c r="K24" s="281">
        <f>O24-0.375</f>
        <v>-0.375</v>
      </c>
      <c r="L24" s="283"/>
      <c r="M24" s="281">
        <f>O24-0.25</f>
        <v>-0.25</v>
      </c>
      <c r="N24" s="282"/>
      <c r="O24" s="281"/>
      <c r="P24" s="282"/>
      <c r="Q24" s="281">
        <f>O24+0.25</f>
        <v>0.25</v>
      </c>
      <c r="R24" s="282"/>
      <c r="S24" s="281">
        <f>O24+0.5</f>
        <v>0.5</v>
      </c>
      <c r="T24" s="282"/>
      <c r="U24" s="281">
        <f>Q24+0.5</f>
        <v>0.75</v>
      </c>
      <c r="V24" s="282"/>
      <c r="W24" s="294" t="s">
        <v>55</v>
      </c>
      <c r="X24" s="295"/>
      <c r="Y24" s="325"/>
      <c r="Z24" s="326"/>
      <c r="AA24" s="329">
        <f>AC24-0.25</f>
        <v>-0.25</v>
      </c>
      <c r="AB24" s="330"/>
      <c r="AC24" s="329"/>
      <c r="AD24" s="330"/>
      <c r="AE24" s="329">
        <f>AC24+0.25</f>
        <v>0.25</v>
      </c>
      <c r="AF24" s="330"/>
      <c r="AG24" s="329">
        <f>AC24+0.5</f>
        <v>0.5</v>
      </c>
      <c r="AH24" s="330"/>
      <c r="AI24" s="329" t="s">
        <v>58</v>
      </c>
      <c r="AJ24" s="330"/>
    </row>
    <row r="25" spans="1:36" ht="9" customHeight="1">
      <c r="A25" s="159">
        <v>14</v>
      </c>
      <c r="B25" s="164"/>
      <c r="C25" s="165" t="s">
        <v>56</v>
      </c>
      <c r="D25" s="265"/>
      <c r="E25" s="265"/>
      <c r="F25" s="265"/>
      <c r="G25" s="265"/>
      <c r="H25" s="266"/>
      <c r="I25" s="281">
        <f t="shared" ref="I25" si="6">M25-0</f>
        <v>0</v>
      </c>
      <c r="J25" s="283"/>
      <c r="K25" s="281">
        <f t="shared" ref="K25" si="7">O25-0</f>
        <v>0</v>
      </c>
      <c r="L25" s="283"/>
      <c r="M25" s="281">
        <f t="shared" ref="M25" si="8">O25-0</f>
        <v>0</v>
      </c>
      <c r="N25" s="282"/>
      <c r="O25" s="281"/>
      <c r="P25" s="282"/>
      <c r="Q25" s="281">
        <f t="shared" ref="Q25" si="9">O25+0</f>
        <v>0</v>
      </c>
      <c r="R25" s="282"/>
      <c r="S25" s="281">
        <f t="shared" ref="S25" si="10">O25+0</f>
        <v>0</v>
      </c>
      <c r="T25" s="282"/>
      <c r="U25" s="281">
        <f t="shared" ref="U25" si="11">Q25+0</f>
        <v>0</v>
      </c>
      <c r="V25" s="282"/>
      <c r="W25" s="292">
        <v>0</v>
      </c>
      <c r="X25" s="293"/>
      <c r="Y25" s="325"/>
      <c r="Z25" s="326"/>
      <c r="AA25" s="329">
        <f>AC25-0</f>
        <v>0</v>
      </c>
      <c r="AB25" s="330"/>
      <c r="AC25" s="329"/>
      <c r="AD25" s="330"/>
      <c r="AE25" s="329">
        <f>AC25+0</f>
        <v>0</v>
      </c>
      <c r="AF25" s="330"/>
      <c r="AG25" s="329">
        <f>AC25+0</f>
        <v>0</v>
      </c>
      <c r="AH25" s="330"/>
      <c r="AI25" s="329" t="s">
        <v>51</v>
      </c>
      <c r="AJ25" s="330"/>
    </row>
    <row r="26" spans="1:36" ht="9" customHeight="1">
      <c r="A26" s="159"/>
      <c r="B26" s="164"/>
      <c r="C26" s="165"/>
      <c r="D26" s="166"/>
      <c r="E26" s="166"/>
      <c r="F26" s="166"/>
      <c r="G26" s="166"/>
      <c r="H26" s="167"/>
      <c r="I26" s="281"/>
      <c r="J26" s="283"/>
      <c r="K26" s="281"/>
      <c r="L26" s="283"/>
      <c r="M26" s="281"/>
      <c r="N26" s="282"/>
      <c r="O26" s="281"/>
      <c r="P26" s="288"/>
      <c r="Q26" s="281"/>
      <c r="R26" s="282"/>
      <c r="S26" s="281"/>
      <c r="T26" s="282"/>
      <c r="U26" s="281"/>
      <c r="V26" s="282"/>
      <c r="W26" s="281"/>
      <c r="X26" s="289"/>
      <c r="Y26" s="325"/>
      <c r="Z26" s="326"/>
      <c r="AA26" s="329"/>
      <c r="AB26" s="340"/>
      <c r="AC26" s="329"/>
      <c r="AD26" s="330"/>
      <c r="AE26" s="329"/>
      <c r="AF26" s="330"/>
      <c r="AG26" s="329"/>
      <c r="AH26" s="330"/>
      <c r="AI26" s="329"/>
      <c r="AJ26" s="339"/>
    </row>
    <row r="27" spans="1:36" ht="9" customHeight="1">
      <c r="A27" s="159">
        <v>17</v>
      </c>
      <c r="B27" s="164"/>
      <c r="C27" s="165" t="s">
        <v>57</v>
      </c>
      <c r="D27" s="166"/>
      <c r="E27" s="166"/>
      <c r="F27" s="166"/>
      <c r="G27" s="166"/>
      <c r="H27" s="167"/>
      <c r="I27" s="281">
        <f>M27-2</f>
        <v>-3</v>
      </c>
      <c r="J27" s="283"/>
      <c r="K27" s="281">
        <f>O27-2</f>
        <v>-2</v>
      </c>
      <c r="L27" s="283"/>
      <c r="M27" s="281">
        <f>O27-1</f>
        <v>-1</v>
      </c>
      <c r="N27" s="283"/>
      <c r="O27" s="281"/>
      <c r="P27" s="287"/>
      <c r="Q27" s="281">
        <f>O27+1</f>
        <v>1</v>
      </c>
      <c r="R27" s="283"/>
      <c r="S27" s="281">
        <f>O27+2</f>
        <v>2</v>
      </c>
      <c r="T27" s="283"/>
      <c r="U27" s="281">
        <f>Q27+2</f>
        <v>3</v>
      </c>
      <c r="V27" s="283"/>
      <c r="W27" s="281" t="s">
        <v>138</v>
      </c>
      <c r="X27" s="286"/>
      <c r="Y27" s="325"/>
      <c r="Z27" s="338"/>
      <c r="AA27" s="329">
        <f>AC27</f>
        <v>0</v>
      </c>
      <c r="AB27" s="330"/>
      <c r="AC27" s="329"/>
      <c r="AD27" s="337"/>
      <c r="AE27" s="329">
        <f>AC27+1</f>
        <v>1</v>
      </c>
      <c r="AF27" s="330"/>
      <c r="AG27" s="329">
        <f>AC27+1</f>
        <v>1</v>
      </c>
      <c r="AH27" s="330"/>
      <c r="AI27" s="329" t="s">
        <v>177</v>
      </c>
      <c r="AJ27" s="337"/>
    </row>
    <row r="28" spans="1:36" ht="9" customHeight="1">
      <c r="A28" s="159">
        <v>18</v>
      </c>
      <c r="B28" s="164"/>
      <c r="C28" s="165" t="s">
        <v>79</v>
      </c>
      <c r="D28" s="166"/>
      <c r="E28" s="166"/>
      <c r="F28" s="166"/>
      <c r="G28" s="166"/>
      <c r="H28" s="167"/>
      <c r="I28" s="281">
        <f>K28-0.5</f>
        <v>-1.5</v>
      </c>
      <c r="J28" s="286"/>
      <c r="K28" s="281">
        <f>M28-0.5</f>
        <v>-1</v>
      </c>
      <c r="L28" s="286"/>
      <c r="M28" s="281">
        <f>O28-0.5</f>
        <v>-0.5</v>
      </c>
      <c r="N28" s="286"/>
      <c r="O28" s="281"/>
      <c r="P28" s="287"/>
      <c r="Q28" s="281">
        <f>O28+1</f>
        <v>1</v>
      </c>
      <c r="R28" s="282"/>
      <c r="S28" s="281">
        <f>Q28+1</f>
        <v>2</v>
      </c>
      <c r="T28" s="282"/>
      <c r="U28" s="281">
        <f>S28+1</f>
        <v>3</v>
      </c>
      <c r="V28" s="282"/>
      <c r="W28" s="290" t="s">
        <v>92</v>
      </c>
      <c r="X28" s="291"/>
      <c r="Y28" s="325"/>
      <c r="Z28" s="336"/>
      <c r="AA28" s="329">
        <f>AC28-0.75</f>
        <v>-0.75</v>
      </c>
      <c r="AB28" s="337"/>
      <c r="AC28" s="329"/>
      <c r="AD28" s="330"/>
      <c r="AE28" s="329">
        <f>AC28+1</f>
        <v>1</v>
      </c>
      <c r="AF28" s="330"/>
      <c r="AG28" s="329">
        <f>AE28+1</f>
        <v>2</v>
      </c>
      <c r="AH28" s="330"/>
      <c r="AI28" s="333" t="s">
        <v>178</v>
      </c>
      <c r="AJ28" s="334"/>
    </row>
    <row r="29" spans="1:36" ht="9" customHeight="1">
      <c r="A29" s="159">
        <v>19</v>
      </c>
      <c r="B29" s="164"/>
      <c r="C29" s="165" t="s">
        <v>80</v>
      </c>
      <c r="D29" s="265"/>
      <c r="E29" s="265"/>
      <c r="F29" s="265"/>
      <c r="G29" s="265"/>
      <c r="H29" s="266"/>
      <c r="I29" s="281">
        <f>K29-0.5</f>
        <v>-1.5</v>
      </c>
      <c r="J29" s="286"/>
      <c r="K29" s="281">
        <f>M29-0.5</f>
        <v>-1</v>
      </c>
      <c r="L29" s="286"/>
      <c r="M29" s="281">
        <f>O29-0.5</f>
        <v>-0.5</v>
      </c>
      <c r="N29" s="286"/>
      <c r="O29" s="281"/>
      <c r="P29" s="287"/>
      <c r="Q29" s="281">
        <f>O29+1</f>
        <v>1</v>
      </c>
      <c r="R29" s="282"/>
      <c r="S29" s="281">
        <f>Q29+1</f>
        <v>2</v>
      </c>
      <c r="T29" s="282"/>
      <c r="U29" s="281">
        <f>S29+1</f>
        <v>3</v>
      </c>
      <c r="V29" s="282"/>
      <c r="W29" s="290" t="s">
        <v>92</v>
      </c>
      <c r="X29" s="291"/>
      <c r="Y29" s="325"/>
      <c r="Z29" s="336"/>
      <c r="AA29" s="329">
        <f>AC29-0.75</f>
        <v>-0.75</v>
      </c>
      <c r="AB29" s="337"/>
      <c r="AC29" s="329"/>
      <c r="AD29" s="330"/>
      <c r="AE29" s="329">
        <f>AC29+1</f>
        <v>1</v>
      </c>
      <c r="AF29" s="330"/>
      <c r="AG29" s="329">
        <f>AE29+1</f>
        <v>2</v>
      </c>
      <c r="AH29" s="330"/>
      <c r="AI29" s="333" t="s">
        <v>178</v>
      </c>
      <c r="AJ29" s="334"/>
    </row>
    <row r="30" spans="1:36" ht="9" customHeight="1">
      <c r="A30" s="159">
        <v>20</v>
      </c>
      <c r="B30" s="164"/>
      <c r="C30" s="165" t="s">
        <v>81</v>
      </c>
      <c r="D30" s="265"/>
      <c r="E30" s="265"/>
      <c r="F30" s="265"/>
      <c r="G30" s="265"/>
      <c r="H30" s="266"/>
      <c r="I30" s="281" t="s">
        <v>102</v>
      </c>
      <c r="J30" s="287"/>
      <c r="K30" s="281" t="s">
        <v>102</v>
      </c>
      <c r="L30" s="287"/>
      <c r="M30" s="281" t="s">
        <v>102</v>
      </c>
      <c r="N30" s="287"/>
      <c r="O30" s="281"/>
      <c r="P30" s="287"/>
      <c r="Q30" s="281" t="s">
        <v>102</v>
      </c>
      <c r="R30" s="287"/>
      <c r="S30" s="281" t="s">
        <v>102</v>
      </c>
      <c r="T30" s="287"/>
      <c r="U30" s="281" t="s">
        <v>102</v>
      </c>
      <c r="V30" s="287"/>
      <c r="W30" s="290" t="s">
        <v>61</v>
      </c>
      <c r="X30" s="291"/>
      <c r="Y30" s="325"/>
      <c r="Z30" s="341"/>
      <c r="AA30" s="329">
        <f>AC30-0.5</f>
        <v>-0.5</v>
      </c>
      <c r="AB30" s="337"/>
      <c r="AC30" s="329"/>
      <c r="AD30" s="330"/>
      <c r="AE30" s="329">
        <f>AC30+0.75</f>
        <v>0.75</v>
      </c>
      <c r="AF30" s="330"/>
      <c r="AG30" s="329">
        <f>AE30+0.75</f>
        <v>1.5</v>
      </c>
      <c r="AH30" s="330"/>
      <c r="AI30" s="333" t="s">
        <v>179</v>
      </c>
      <c r="AJ30" s="334"/>
    </row>
    <row r="31" spans="1:36" ht="9" customHeight="1">
      <c r="A31" s="159" t="s">
        <v>96</v>
      </c>
      <c r="B31" s="164"/>
      <c r="C31" s="165" t="s">
        <v>98</v>
      </c>
      <c r="D31" s="166"/>
      <c r="E31" s="166"/>
      <c r="F31" s="166"/>
      <c r="G31" s="166"/>
      <c r="H31" s="167"/>
      <c r="I31" s="281">
        <f>M31-0.5</f>
        <v>-0.75</v>
      </c>
      <c r="J31" s="283"/>
      <c r="K31" s="281">
        <f>O31-0.5</f>
        <v>-0.5</v>
      </c>
      <c r="L31" s="283"/>
      <c r="M31" s="281">
        <f>O31-0.25</f>
        <v>-0.25</v>
      </c>
      <c r="N31" s="282"/>
      <c r="O31" s="281"/>
      <c r="P31" s="287"/>
      <c r="Q31" s="281">
        <f>O31+0.25</f>
        <v>0.25</v>
      </c>
      <c r="R31" s="282"/>
      <c r="S31" s="281">
        <f>O31+0.5</f>
        <v>0.5</v>
      </c>
      <c r="T31" s="282"/>
      <c r="U31" s="281">
        <f>Q31+0.5</f>
        <v>0.75</v>
      </c>
      <c r="V31" s="282"/>
      <c r="W31" s="281" t="s">
        <v>58</v>
      </c>
      <c r="X31" s="289"/>
      <c r="Y31" s="325"/>
      <c r="Z31" s="326"/>
      <c r="AA31" s="329">
        <f>AC31-0.25</f>
        <v>-0.25</v>
      </c>
      <c r="AB31" s="330"/>
      <c r="AC31" s="329"/>
      <c r="AD31" s="330"/>
      <c r="AE31" s="329">
        <f>AC31+0.25</f>
        <v>0.25</v>
      </c>
      <c r="AF31" s="330"/>
      <c r="AG31" s="329">
        <f t="shared" ref="AG31" si="12">AC31+0.75</f>
        <v>0.75</v>
      </c>
      <c r="AH31" s="330"/>
      <c r="AI31" s="329" t="s">
        <v>180</v>
      </c>
      <c r="AJ31" s="330"/>
    </row>
    <row r="32" spans="1:36" ht="9" customHeight="1">
      <c r="A32" s="159" t="s">
        <v>97</v>
      </c>
      <c r="B32" s="164"/>
      <c r="C32" s="165" t="s">
        <v>99</v>
      </c>
      <c r="D32" s="166"/>
      <c r="E32" s="166"/>
      <c r="F32" s="166"/>
      <c r="G32" s="166"/>
      <c r="H32" s="167"/>
      <c r="I32" s="281">
        <f>M32-0.5</f>
        <v>-0.75</v>
      </c>
      <c r="J32" s="283"/>
      <c r="K32" s="281">
        <f>O32-0.5</f>
        <v>-0.5</v>
      </c>
      <c r="L32" s="283"/>
      <c r="M32" s="281">
        <f>O32-0.25</f>
        <v>-0.25</v>
      </c>
      <c r="N32" s="282"/>
      <c r="O32" s="281"/>
      <c r="P32" s="287"/>
      <c r="Q32" s="281">
        <f>O32+0.25</f>
        <v>0.25</v>
      </c>
      <c r="R32" s="282"/>
      <c r="S32" s="281">
        <f>O32+0.5</f>
        <v>0.5</v>
      </c>
      <c r="T32" s="282"/>
      <c r="U32" s="281">
        <f>Q32+0.5</f>
        <v>0.75</v>
      </c>
      <c r="V32" s="282"/>
      <c r="W32" s="281" t="s">
        <v>58</v>
      </c>
      <c r="X32" s="289"/>
      <c r="Y32" s="325"/>
      <c r="Z32" s="326"/>
      <c r="AA32" s="329">
        <f>AC32-0.25</f>
        <v>-0.25</v>
      </c>
      <c r="AB32" s="330"/>
      <c r="AC32" s="329"/>
      <c r="AD32" s="330"/>
      <c r="AE32" s="329">
        <f>AC32+0.25</f>
        <v>0.25</v>
      </c>
      <c r="AF32" s="330"/>
      <c r="AG32" s="329">
        <f t="shared" ref="AG32" si="13">AC32+0.75</f>
        <v>0.75</v>
      </c>
      <c r="AH32" s="330"/>
      <c r="AI32" s="329" t="s">
        <v>180</v>
      </c>
      <c r="AJ32" s="330"/>
    </row>
    <row r="33" spans="1:36" ht="9" customHeight="1">
      <c r="A33" s="159"/>
      <c r="B33" s="164"/>
      <c r="C33" s="165"/>
      <c r="D33" s="166"/>
      <c r="E33" s="166"/>
      <c r="F33" s="166"/>
      <c r="G33" s="166"/>
      <c r="H33" s="167"/>
      <c r="I33" s="281"/>
      <c r="J33" s="283"/>
      <c r="K33" s="281"/>
      <c r="L33" s="283"/>
      <c r="M33" s="281"/>
      <c r="N33" s="282"/>
      <c r="O33" s="281"/>
      <c r="P33" s="288"/>
      <c r="Q33" s="281"/>
      <c r="R33" s="282"/>
      <c r="S33" s="281"/>
      <c r="T33" s="282"/>
      <c r="U33" s="281"/>
      <c r="V33" s="282"/>
      <c r="W33" s="281"/>
      <c r="X33" s="289"/>
      <c r="Y33" s="325"/>
      <c r="Z33" s="326"/>
      <c r="AA33" s="329"/>
      <c r="AB33" s="340"/>
      <c r="AC33" s="329"/>
      <c r="AD33" s="330"/>
      <c r="AE33" s="329"/>
      <c r="AF33" s="330"/>
      <c r="AG33" s="329"/>
      <c r="AH33" s="330"/>
      <c r="AI33" s="329"/>
      <c r="AJ33" s="339"/>
    </row>
    <row r="34" spans="1:36" s="15" customFormat="1" ht="9" customHeight="1">
      <c r="A34" s="159">
        <v>22</v>
      </c>
      <c r="B34" s="164"/>
      <c r="C34" s="165" t="s">
        <v>59</v>
      </c>
      <c r="D34" s="166"/>
      <c r="E34" s="166"/>
      <c r="F34" s="166"/>
      <c r="G34" s="166"/>
      <c r="H34" s="167"/>
      <c r="I34" s="281">
        <f>K34-0.375</f>
        <v>-1.125</v>
      </c>
      <c r="J34" s="282"/>
      <c r="K34" s="281">
        <f>M34-0.375</f>
        <v>-0.75</v>
      </c>
      <c r="L34" s="282"/>
      <c r="M34" s="281">
        <f>O34-0.375</f>
        <v>-0.375</v>
      </c>
      <c r="N34" s="282"/>
      <c r="O34" s="281"/>
      <c r="P34" s="287"/>
      <c r="Q34" s="281">
        <f>O34+0.375</f>
        <v>0.375</v>
      </c>
      <c r="R34" s="282"/>
      <c r="S34" s="281">
        <f>Q34+0.375</f>
        <v>0.75</v>
      </c>
      <c r="T34" s="282"/>
      <c r="U34" s="281">
        <f>S34+0.375</f>
        <v>1.125</v>
      </c>
      <c r="V34" s="282"/>
      <c r="W34" s="281" t="s">
        <v>60</v>
      </c>
      <c r="X34" s="289"/>
      <c r="Y34" s="325"/>
      <c r="Z34" s="326"/>
      <c r="AA34" s="329">
        <f>AC34-0.375</f>
        <v>-0.375</v>
      </c>
      <c r="AB34" s="330"/>
      <c r="AC34" s="329"/>
      <c r="AD34" s="330"/>
      <c r="AE34" s="329">
        <f>AC34+0.375</f>
        <v>0.375</v>
      </c>
      <c r="AF34" s="330"/>
      <c r="AG34" s="329">
        <f>AE34+0.375</f>
        <v>0.75</v>
      </c>
      <c r="AH34" s="330"/>
      <c r="AI34" s="329" t="s">
        <v>60</v>
      </c>
      <c r="AJ34" s="330"/>
    </row>
    <row r="35" spans="1:36" ht="9" customHeight="1">
      <c r="A35" s="159" t="s">
        <v>103</v>
      </c>
      <c r="B35" s="164"/>
      <c r="C35" s="165" t="s">
        <v>82</v>
      </c>
      <c r="D35" s="166"/>
      <c r="E35" s="166"/>
      <c r="F35" s="166"/>
      <c r="G35" s="166"/>
      <c r="H35" s="167"/>
      <c r="I35" s="281">
        <f>M35-1</f>
        <v>-1.5</v>
      </c>
      <c r="J35" s="283"/>
      <c r="K35" s="281">
        <f>O35-1</f>
        <v>-1</v>
      </c>
      <c r="L35" s="283"/>
      <c r="M35" s="281">
        <f>O35-0.5</f>
        <v>-0.5</v>
      </c>
      <c r="N35" s="282"/>
      <c r="O35" s="281"/>
      <c r="P35" s="288"/>
      <c r="Q35" s="281">
        <f>O35+0.5</f>
        <v>0.5</v>
      </c>
      <c r="R35" s="282"/>
      <c r="S35" s="281">
        <f>O35+1</f>
        <v>1</v>
      </c>
      <c r="T35" s="282"/>
      <c r="U35" s="281">
        <f>Q35+1</f>
        <v>1.5</v>
      </c>
      <c r="V35" s="282"/>
      <c r="W35" s="281" t="s">
        <v>61</v>
      </c>
      <c r="X35" s="289"/>
      <c r="Y35" s="325"/>
      <c r="Z35" s="326"/>
      <c r="AA35" s="329">
        <f>AC35-0.5</f>
        <v>-0.5</v>
      </c>
      <c r="AB35" s="330"/>
      <c r="AC35" s="329"/>
      <c r="AD35" s="330"/>
      <c r="AE35" s="329">
        <f>AC35+0.5</f>
        <v>0.5</v>
      </c>
      <c r="AF35" s="330"/>
      <c r="AG35" s="329">
        <f>AC35+1</f>
        <v>1</v>
      </c>
      <c r="AH35" s="330"/>
      <c r="AI35" s="329" t="s">
        <v>61</v>
      </c>
      <c r="AJ35" s="330"/>
    </row>
    <row r="36" spans="1:36" ht="9" customHeight="1">
      <c r="A36" s="159">
        <v>24</v>
      </c>
      <c r="B36" s="164"/>
      <c r="C36" s="165" t="s">
        <v>83</v>
      </c>
      <c r="D36" s="166"/>
      <c r="E36" s="166"/>
      <c r="F36" s="166"/>
      <c r="G36" s="166"/>
      <c r="H36" s="167"/>
      <c r="I36" s="281">
        <f>M36-0.5</f>
        <v>-0.75</v>
      </c>
      <c r="J36" s="283"/>
      <c r="K36" s="281">
        <f>O36-0.5</f>
        <v>-0.5</v>
      </c>
      <c r="L36" s="283"/>
      <c r="M36" s="281">
        <f>O36-0.25</f>
        <v>-0.25</v>
      </c>
      <c r="N36" s="282"/>
      <c r="O36" s="281"/>
      <c r="P36" s="287"/>
      <c r="Q36" s="281">
        <f>O36+0.25</f>
        <v>0.25</v>
      </c>
      <c r="R36" s="282"/>
      <c r="S36" s="281">
        <f>O36+0.5</f>
        <v>0.5</v>
      </c>
      <c r="T36" s="282"/>
      <c r="U36" s="281">
        <f>Q36+0.5</f>
        <v>0.75</v>
      </c>
      <c r="V36" s="282"/>
      <c r="W36" s="281" t="s">
        <v>58</v>
      </c>
      <c r="X36" s="289"/>
      <c r="Y36" s="325"/>
      <c r="Z36" s="326"/>
      <c r="AA36" s="329">
        <f>AC36-0.25</f>
        <v>-0.25</v>
      </c>
      <c r="AB36" s="330"/>
      <c r="AC36" s="329"/>
      <c r="AD36" s="330"/>
      <c r="AE36" s="329">
        <f>AC36+0.25</f>
        <v>0.25</v>
      </c>
      <c r="AF36" s="330"/>
      <c r="AG36" s="329">
        <f>AC36+0.5</f>
        <v>0.5</v>
      </c>
      <c r="AH36" s="330"/>
      <c r="AI36" s="329" t="s">
        <v>58</v>
      </c>
      <c r="AJ36" s="330"/>
    </row>
    <row r="37" spans="1:36" ht="9" customHeight="1">
      <c r="A37" s="159">
        <v>25</v>
      </c>
      <c r="B37" s="164"/>
      <c r="C37" s="165" t="s">
        <v>84</v>
      </c>
      <c r="D37" s="166"/>
      <c r="E37" s="166"/>
      <c r="F37" s="166"/>
      <c r="G37" s="166"/>
      <c r="H37" s="167"/>
      <c r="I37" s="281">
        <f t="shared" ref="I37:I38" si="14">M37-1</f>
        <v>-1.5</v>
      </c>
      <c r="J37" s="283"/>
      <c r="K37" s="281">
        <f t="shared" ref="K37:K38" si="15">O37-1</f>
        <v>-1</v>
      </c>
      <c r="L37" s="283"/>
      <c r="M37" s="281">
        <f t="shared" ref="M37:M38" si="16">O37-0.5</f>
        <v>-0.5</v>
      </c>
      <c r="N37" s="282"/>
      <c r="O37" s="281"/>
      <c r="P37" s="287"/>
      <c r="Q37" s="281">
        <f t="shared" ref="Q37:Q38" si="17">O37+0.5</f>
        <v>0.5</v>
      </c>
      <c r="R37" s="282"/>
      <c r="S37" s="281">
        <f t="shared" ref="S37:S38" si="18">O37+1</f>
        <v>1</v>
      </c>
      <c r="T37" s="282"/>
      <c r="U37" s="281">
        <f t="shared" ref="U37:U38" si="19">Q37+1</f>
        <v>1.5</v>
      </c>
      <c r="V37" s="282"/>
      <c r="W37" s="281" t="s">
        <v>61</v>
      </c>
      <c r="X37" s="289"/>
      <c r="Y37" s="325"/>
      <c r="Z37" s="326"/>
      <c r="AA37" s="329">
        <f t="shared" ref="AA37:AA38" si="20">AC37-0.5</f>
        <v>-0.5</v>
      </c>
      <c r="AB37" s="330"/>
      <c r="AC37" s="329"/>
      <c r="AD37" s="330"/>
      <c r="AE37" s="329">
        <f t="shared" ref="AE37:AE38" si="21">AC37+0.5</f>
        <v>0.5</v>
      </c>
      <c r="AF37" s="330"/>
      <c r="AG37" s="329">
        <f t="shared" ref="AG37:AG38" si="22">AC37+1</f>
        <v>1</v>
      </c>
      <c r="AH37" s="330"/>
      <c r="AI37" s="329" t="s">
        <v>61</v>
      </c>
      <c r="AJ37" s="330"/>
    </row>
    <row r="38" spans="1:36" ht="9" customHeight="1">
      <c r="A38" s="159">
        <v>26</v>
      </c>
      <c r="B38" s="164"/>
      <c r="C38" s="165" t="s">
        <v>85</v>
      </c>
      <c r="D38" s="166"/>
      <c r="E38" s="166"/>
      <c r="F38" s="166"/>
      <c r="G38" s="166"/>
      <c r="H38" s="167"/>
      <c r="I38" s="281">
        <f t="shared" si="14"/>
        <v>-1.5</v>
      </c>
      <c r="J38" s="283"/>
      <c r="K38" s="281">
        <f t="shared" si="15"/>
        <v>-1</v>
      </c>
      <c r="L38" s="283"/>
      <c r="M38" s="281">
        <f t="shared" si="16"/>
        <v>-0.5</v>
      </c>
      <c r="N38" s="282"/>
      <c r="O38" s="281"/>
      <c r="P38" s="287"/>
      <c r="Q38" s="281">
        <f t="shared" si="17"/>
        <v>0.5</v>
      </c>
      <c r="R38" s="282"/>
      <c r="S38" s="281">
        <f t="shared" si="18"/>
        <v>1</v>
      </c>
      <c r="T38" s="282"/>
      <c r="U38" s="281">
        <f t="shared" si="19"/>
        <v>1.5</v>
      </c>
      <c r="V38" s="282"/>
      <c r="W38" s="281" t="s">
        <v>61</v>
      </c>
      <c r="X38" s="289"/>
      <c r="Y38" s="325"/>
      <c r="Z38" s="326"/>
      <c r="AA38" s="329">
        <f t="shared" si="20"/>
        <v>-0.5</v>
      </c>
      <c r="AB38" s="330"/>
      <c r="AC38" s="329"/>
      <c r="AD38" s="330"/>
      <c r="AE38" s="329">
        <f t="shared" si="21"/>
        <v>0.5</v>
      </c>
      <c r="AF38" s="330"/>
      <c r="AG38" s="329">
        <f t="shared" si="22"/>
        <v>1</v>
      </c>
      <c r="AH38" s="330"/>
      <c r="AI38" s="329" t="s">
        <v>61</v>
      </c>
      <c r="AJ38" s="330"/>
    </row>
    <row r="39" spans="1:36" ht="9" customHeight="1">
      <c r="A39" s="159"/>
      <c r="B39" s="164"/>
      <c r="C39" s="165"/>
      <c r="D39" s="166"/>
      <c r="E39" s="166"/>
      <c r="F39" s="166"/>
      <c r="G39" s="166"/>
      <c r="H39" s="167"/>
      <c r="I39" s="281"/>
      <c r="J39" s="283"/>
      <c r="K39" s="281"/>
      <c r="L39" s="283"/>
      <c r="M39" s="281"/>
      <c r="N39" s="282"/>
      <c r="O39" s="281"/>
      <c r="P39" s="286"/>
      <c r="Q39" s="281"/>
      <c r="R39" s="282"/>
      <c r="S39" s="281"/>
      <c r="T39" s="282"/>
      <c r="U39" s="281"/>
      <c r="V39" s="282"/>
      <c r="W39" s="281"/>
      <c r="X39" s="289"/>
      <c r="Y39" s="325"/>
      <c r="Z39" s="326"/>
      <c r="AA39" s="329"/>
      <c r="AB39" s="337"/>
      <c r="AC39" s="329"/>
      <c r="AD39" s="330"/>
      <c r="AE39" s="329"/>
      <c r="AF39" s="330"/>
      <c r="AG39" s="329"/>
      <c r="AH39" s="330"/>
      <c r="AI39" s="329"/>
      <c r="AJ39" s="339"/>
    </row>
    <row r="40" spans="1:36" ht="9" customHeight="1">
      <c r="A40" s="159">
        <v>27</v>
      </c>
      <c r="B40" s="164"/>
      <c r="C40" s="273" t="s">
        <v>62</v>
      </c>
      <c r="D40" s="162"/>
      <c r="E40" s="162"/>
      <c r="F40" s="162"/>
      <c r="G40" s="162"/>
      <c r="H40" s="163"/>
      <c r="I40" s="281">
        <f>M40-2</f>
        <v>-3</v>
      </c>
      <c r="J40" s="283"/>
      <c r="K40" s="281">
        <f>O40-2</f>
        <v>-2</v>
      </c>
      <c r="L40" s="283"/>
      <c r="M40" s="281">
        <f>O40-1</f>
        <v>-1</v>
      </c>
      <c r="N40" s="283"/>
      <c r="O40" s="281"/>
      <c r="P40" s="288"/>
      <c r="Q40" s="281">
        <f>O40+1</f>
        <v>1</v>
      </c>
      <c r="R40" s="283"/>
      <c r="S40" s="281">
        <f>O40+2</f>
        <v>2</v>
      </c>
      <c r="T40" s="283"/>
      <c r="U40" s="281">
        <f>Q40+2</f>
        <v>3</v>
      </c>
      <c r="V40" s="283"/>
      <c r="W40" s="281" t="s">
        <v>138</v>
      </c>
      <c r="X40" s="286"/>
      <c r="Y40" s="325"/>
      <c r="Z40" s="338"/>
      <c r="AA40" s="329">
        <f>AC40</f>
        <v>0</v>
      </c>
      <c r="AB40" s="330"/>
      <c r="AC40" s="329"/>
      <c r="AD40" s="337"/>
      <c r="AE40" s="329">
        <f>AC40+1</f>
        <v>1</v>
      </c>
      <c r="AF40" s="330"/>
      <c r="AG40" s="329">
        <f>AC40+1</f>
        <v>1</v>
      </c>
      <c r="AH40" s="330"/>
      <c r="AI40" s="329" t="s">
        <v>177</v>
      </c>
      <c r="AJ40" s="337"/>
    </row>
    <row r="41" spans="1:36" ht="9" customHeight="1">
      <c r="A41" s="159">
        <v>30</v>
      </c>
      <c r="B41" s="164"/>
      <c r="C41" s="273" t="s">
        <v>63</v>
      </c>
      <c r="D41" s="162"/>
      <c r="E41" s="162"/>
      <c r="F41" s="162"/>
      <c r="G41" s="162"/>
      <c r="H41" s="163"/>
      <c r="I41" s="281">
        <f>M41-0.5</f>
        <v>-0.5</v>
      </c>
      <c r="J41" s="283"/>
      <c r="K41" s="281">
        <f>O41-0.5</f>
        <v>-0.5</v>
      </c>
      <c r="L41" s="283"/>
      <c r="M41" s="281">
        <f>O41-0</f>
        <v>0</v>
      </c>
      <c r="N41" s="282"/>
      <c r="O41" s="281"/>
      <c r="P41" s="288"/>
      <c r="Q41" s="281">
        <f t="shared" ref="Q41" si="23">O41+0.5</f>
        <v>0.5</v>
      </c>
      <c r="R41" s="282"/>
      <c r="S41" s="281">
        <f t="shared" ref="S41" si="24">O41+1</f>
        <v>1</v>
      </c>
      <c r="T41" s="282"/>
      <c r="U41" s="281">
        <f t="shared" ref="U41" si="25">Q41+1</f>
        <v>1.5</v>
      </c>
      <c r="V41" s="282"/>
      <c r="W41" s="281" t="s">
        <v>145</v>
      </c>
      <c r="X41" s="289"/>
      <c r="Y41" s="325"/>
      <c r="Z41" s="326"/>
      <c r="AA41" s="329">
        <f t="shared" ref="AA41" si="26">AC41-0</f>
        <v>0</v>
      </c>
      <c r="AB41" s="330"/>
      <c r="AC41" s="329"/>
      <c r="AD41" s="330"/>
      <c r="AE41" s="329">
        <f>AC41+0.5</f>
        <v>0.5</v>
      </c>
      <c r="AF41" s="330"/>
      <c r="AG41" s="329">
        <f>AC41+0.5</f>
        <v>0.5</v>
      </c>
      <c r="AH41" s="330"/>
      <c r="AI41" s="329" t="s">
        <v>181</v>
      </c>
      <c r="AJ41" s="330"/>
    </row>
  </sheetData>
  <mergeCells count="527">
    <mergeCell ref="Y41:Z41"/>
    <mergeCell ref="AA41:AB41"/>
    <mergeCell ref="AC41:AD41"/>
    <mergeCell ref="AE41:AF41"/>
    <mergeCell ref="AG41:AH41"/>
    <mergeCell ref="AI41:AJ41"/>
    <mergeCell ref="Y39:Z39"/>
    <mergeCell ref="AA39:AB39"/>
    <mergeCell ref="AC39:AD39"/>
    <mergeCell ref="AE39:AF39"/>
    <mergeCell ref="AG39:AH39"/>
    <mergeCell ref="AI39:AJ39"/>
    <mergeCell ref="Y40:Z40"/>
    <mergeCell ref="AA40:AB40"/>
    <mergeCell ref="AC40:AD40"/>
    <mergeCell ref="AE40:AF40"/>
    <mergeCell ref="AG40:AH40"/>
    <mergeCell ref="AI40:AJ40"/>
    <mergeCell ref="Y37:Z37"/>
    <mergeCell ref="AA37:AB37"/>
    <mergeCell ref="AC37:AD37"/>
    <mergeCell ref="AE37:AF37"/>
    <mergeCell ref="AG37:AH37"/>
    <mergeCell ref="AI37:AJ37"/>
    <mergeCell ref="Y38:Z38"/>
    <mergeCell ref="AA38:AB38"/>
    <mergeCell ref="AC38:AD38"/>
    <mergeCell ref="AE38:AF38"/>
    <mergeCell ref="AG38:AH38"/>
    <mergeCell ref="AI38:AJ38"/>
    <mergeCell ref="Y35:Z35"/>
    <mergeCell ref="AA35:AB35"/>
    <mergeCell ref="AC35:AD35"/>
    <mergeCell ref="AE35:AF35"/>
    <mergeCell ref="AG35:AH35"/>
    <mergeCell ref="AI35:AJ35"/>
    <mergeCell ref="Y36:Z36"/>
    <mergeCell ref="AA36:AB36"/>
    <mergeCell ref="AC36:AD36"/>
    <mergeCell ref="AE36:AF36"/>
    <mergeCell ref="AG36:AH36"/>
    <mergeCell ref="AI36:AJ36"/>
    <mergeCell ref="Y33:Z33"/>
    <mergeCell ref="AA33:AB33"/>
    <mergeCell ref="AC33:AD33"/>
    <mergeCell ref="AE33:AF33"/>
    <mergeCell ref="AG33:AH33"/>
    <mergeCell ref="AI33:AJ33"/>
    <mergeCell ref="Y34:Z34"/>
    <mergeCell ref="AA34:AB34"/>
    <mergeCell ref="AC34:AD34"/>
    <mergeCell ref="AE34:AF34"/>
    <mergeCell ref="AG34:AH34"/>
    <mergeCell ref="AI34:AJ34"/>
    <mergeCell ref="AA31:AB31"/>
    <mergeCell ref="AC31:AD31"/>
    <mergeCell ref="AE31:AF31"/>
    <mergeCell ref="AG31:AH31"/>
    <mergeCell ref="AI31:AJ31"/>
    <mergeCell ref="Y32:Z32"/>
    <mergeCell ref="AA32:AB32"/>
    <mergeCell ref="AC32:AD32"/>
    <mergeCell ref="AE32:AF32"/>
    <mergeCell ref="AG32:AH32"/>
    <mergeCell ref="AI32:AJ32"/>
    <mergeCell ref="Y31:Z31"/>
    <mergeCell ref="Y29:Z29"/>
    <mergeCell ref="AA29:AB29"/>
    <mergeCell ref="AC29:AD29"/>
    <mergeCell ref="AE29:AF29"/>
    <mergeCell ref="AG29:AH29"/>
    <mergeCell ref="AI29:AJ29"/>
    <mergeCell ref="Y30:Z30"/>
    <mergeCell ref="AA30:AB30"/>
    <mergeCell ref="AC30:AD30"/>
    <mergeCell ref="AE30:AF30"/>
    <mergeCell ref="AG30:AH30"/>
    <mergeCell ref="AI30:AJ30"/>
    <mergeCell ref="AE27:AF27"/>
    <mergeCell ref="AG27:AH27"/>
    <mergeCell ref="AI27:AJ27"/>
    <mergeCell ref="Y28:Z28"/>
    <mergeCell ref="AA28:AB28"/>
    <mergeCell ref="AC28:AD28"/>
    <mergeCell ref="AE28:AF28"/>
    <mergeCell ref="AG28:AH28"/>
    <mergeCell ref="AI28:AJ28"/>
    <mergeCell ref="Y27:Z27"/>
    <mergeCell ref="AA27:AB27"/>
    <mergeCell ref="AC27:AD27"/>
    <mergeCell ref="AE25:AF25"/>
    <mergeCell ref="AG25:AH25"/>
    <mergeCell ref="AI25:AJ25"/>
    <mergeCell ref="Y26:Z26"/>
    <mergeCell ref="AA26:AB26"/>
    <mergeCell ref="AC26:AD26"/>
    <mergeCell ref="AE26:AF26"/>
    <mergeCell ref="AG26:AH26"/>
    <mergeCell ref="AI26:AJ26"/>
    <mergeCell ref="Y25:Z25"/>
    <mergeCell ref="AA25:AB25"/>
    <mergeCell ref="AC25:AD25"/>
    <mergeCell ref="AE23:AF23"/>
    <mergeCell ref="AG23:AH23"/>
    <mergeCell ref="AI23:AJ23"/>
    <mergeCell ref="Y24:Z24"/>
    <mergeCell ref="AA24:AB24"/>
    <mergeCell ref="AC24:AD24"/>
    <mergeCell ref="AE24:AF24"/>
    <mergeCell ref="AG24:AH24"/>
    <mergeCell ref="AI24:AJ24"/>
    <mergeCell ref="Y23:Z23"/>
    <mergeCell ref="AA23:AB23"/>
    <mergeCell ref="AC23:AD23"/>
    <mergeCell ref="AE21:AF21"/>
    <mergeCell ref="AG21:AH21"/>
    <mergeCell ref="AI21:AJ21"/>
    <mergeCell ref="Y22:Z22"/>
    <mergeCell ref="AA22:AB22"/>
    <mergeCell ref="AC22:AD22"/>
    <mergeCell ref="AE22:AF22"/>
    <mergeCell ref="AG22:AH22"/>
    <mergeCell ref="AI22:AJ22"/>
    <mergeCell ref="Y21:Z21"/>
    <mergeCell ref="AA21:AB21"/>
    <mergeCell ref="AC21:AD21"/>
    <mergeCell ref="AE19:AF19"/>
    <mergeCell ref="AG19:AH19"/>
    <mergeCell ref="AI19:AJ19"/>
    <mergeCell ref="Y20:Z20"/>
    <mergeCell ref="AA20:AB20"/>
    <mergeCell ref="AC20:AD20"/>
    <mergeCell ref="AE20:AF20"/>
    <mergeCell ref="AG20:AH20"/>
    <mergeCell ref="AI20:AJ20"/>
    <mergeCell ref="Y19:Z19"/>
    <mergeCell ref="AA19:AB19"/>
    <mergeCell ref="AC19:AD19"/>
    <mergeCell ref="AE17:AF17"/>
    <mergeCell ref="AG17:AH17"/>
    <mergeCell ref="AI17:AJ17"/>
    <mergeCell ref="Y18:Z18"/>
    <mergeCell ref="AA18:AB18"/>
    <mergeCell ref="AC18:AD18"/>
    <mergeCell ref="AE18:AF18"/>
    <mergeCell ref="AG18:AH18"/>
    <mergeCell ref="AI18:AJ18"/>
    <mergeCell ref="Y17:Z17"/>
    <mergeCell ref="AA17:AB17"/>
    <mergeCell ref="AC17:AD17"/>
    <mergeCell ref="AE15:AF15"/>
    <mergeCell ref="AG15:AH15"/>
    <mergeCell ref="AI15:AJ15"/>
    <mergeCell ref="Y16:Z16"/>
    <mergeCell ref="AA16:AB16"/>
    <mergeCell ref="AC16:AD16"/>
    <mergeCell ref="AE16:AF16"/>
    <mergeCell ref="AG16:AH16"/>
    <mergeCell ref="AI16:AJ16"/>
    <mergeCell ref="Y15:Z15"/>
    <mergeCell ref="AA15:AB15"/>
    <mergeCell ref="AC15:AD15"/>
    <mergeCell ref="Y14:Z14"/>
    <mergeCell ref="AA14:AB14"/>
    <mergeCell ref="AC14:AD14"/>
    <mergeCell ref="AE14:AF14"/>
    <mergeCell ref="AG14:AH14"/>
    <mergeCell ref="AI14:AJ14"/>
    <mergeCell ref="Y13:Z13"/>
    <mergeCell ref="AA13:AB13"/>
    <mergeCell ref="AC13:AD13"/>
    <mergeCell ref="Y12:Z12"/>
    <mergeCell ref="AA12:AB12"/>
    <mergeCell ref="AC12:AD12"/>
    <mergeCell ref="AE12:AF12"/>
    <mergeCell ref="AG12:AH12"/>
    <mergeCell ref="AI12:AJ12"/>
    <mergeCell ref="AE13:AF13"/>
    <mergeCell ref="AG13:AH13"/>
    <mergeCell ref="AI13:AJ13"/>
    <mergeCell ref="A4:D4"/>
    <mergeCell ref="E4:H4"/>
    <mergeCell ref="K4:O4"/>
    <mergeCell ref="P4:T4"/>
    <mergeCell ref="W4:X4"/>
    <mergeCell ref="Y4:AD4"/>
    <mergeCell ref="A1:AD2"/>
    <mergeCell ref="A3:D3"/>
    <mergeCell ref="E3:H3"/>
    <mergeCell ref="K3:O3"/>
    <mergeCell ref="P3:T3"/>
    <mergeCell ref="Y3:AD3"/>
    <mergeCell ref="A7:D7"/>
    <mergeCell ref="E7:H7"/>
    <mergeCell ref="K7:O7"/>
    <mergeCell ref="P7:T7"/>
    <mergeCell ref="Y7:AD7"/>
    <mergeCell ref="A8:AD8"/>
    <mergeCell ref="A5:D5"/>
    <mergeCell ref="E5:H5"/>
    <mergeCell ref="K5:O5"/>
    <mergeCell ref="P5:T5"/>
    <mergeCell ref="Y5:AD5"/>
    <mergeCell ref="A6:D6"/>
    <mergeCell ref="E6:H6"/>
    <mergeCell ref="K6:O6"/>
    <mergeCell ref="P6:T6"/>
    <mergeCell ref="Y6:AD6"/>
    <mergeCell ref="A9:AD9"/>
    <mergeCell ref="A11:B11"/>
    <mergeCell ref="C11:H11"/>
    <mergeCell ref="K11:L11"/>
    <mergeCell ref="M11:N11"/>
    <mergeCell ref="O11:P11"/>
    <mergeCell ref="Q11:R11"/>
    <mergeCell ref="S11:T11"/>
    <mergeCell ref="W11:X11"/>
    <mergeCell ref="I11:J11"/>
    <mergeCell ref="Y11:Z11"/>
    <mergeCell ref="AA11:AB11"/>
    <mergeCell ref="AC11:AD11"/>
    <mergeCell ref="I10:X10"/>
    <mergeCell ref="AA10:AJ10"/>
    <mergeCell ref="AE11:AF11"/>
    <mergeCell ref="AG11:AH11"/>
    <mergeCell ref="AI11:AJ11"/>
    <mergeCell ref="A13:B13"/>
    <mergeCell ref="C13:H13"/>
    <mergeCell ref="K13:L13"/>
    <mergeCell ref="M13:N13"/>
    <mergeCell ref="O13:P13"/>
    <mergeCell ref="Q13:R13"/>
    <mergeCell ref="S13:T13"/>
    <mergeCell ref="W13:X13"/>
    <mergeCell ref="A12:B12"/>
    <mergeCell ref="C12:H12"/>
    <mergeCell ref="K12:L12"/>
    <mergeCell ref="M12:N12"/>
    <mergeCell ref="O12:P12"/>
    <mergeCell ref="Q12:R12"/>
    <mergeCell ref="S12:T12"/>
    <mergeCell ref="W12:X12"/>
    <mergeCell ref="I12:J12"/>
    <mergeCell ref="I13:J13"/>
    <mergeCell ref="A14:B14"/>
    <mergeCell ref="C14:H14"/>
    <mergeCell ref="K14:L14"/>
    <mergeCell ref="M14:N14"/>
    <mergeCell ref="O14:P14"/>
    <mergeCell ref="Q14:R14"/>
    <mergeCell ref="S14:T14"/>
    <mergeCell ref="W14:X14"/>
    <mergeCell ref="I14:J14"/>
    <mergeCell ref="A15:B15"/>
    <mergeCell ref="C15:H15"/>
    <mergeCell ref="K15:L15"/>
    <mergeCell ref="M15:N15"/>
    <mergeCell ref="O15:P15"/>
    <mergeCell ref="Q15:R15"/>
    <mergeCell ref="S15:T15"/>
    <mergeCell ref="W15:X15"/>
    <mergeCell ref="I15:J15"/>
    <mergeCell ref="A16:B16"/>
    <mergeCell ref="C16:H16"/>
    <mergeCell ref="K16:L16"/>
    <mergeCell ref="M16:N16"/>
    <mergeCell ref="O16:P16"/>
    <mergeCell ref="Q16:R16"/>
    <mergeCell ref="S16:T16"/>
    <mergeCell ref="W16:X16"/>
    <mergeCell ref="I16:J16"/>
    <mergeCell ref="A18:B18"/>
    <mergeCell ref="C18:H18"/>
    <mergeCell ref="K18:L18"/>
    <mergeCell ref="M18:N18"/>
    <mergeCell ref="O18:P18"/>
    <mergeCell ref="Q18:R18"/>
    <mergeCell ref="S18:T18"/>
    <mergeCell ref="W18:X18"/>
    <mergeCell ref="A17:B17"/>
    <mergeCell ref="C17:H17"/>
    <mergeCell ref="K17:L17"/>
    <mergeCell ref="M17:N17"/>
    <mergeCell ref="O17:P17"/>
    <mergeCell ref="Q17:R17"/>
    <mergeCell ref="S17:T17"/>
    <mergeCell ref="W17:X17"/>
    <mergeCell ref="I17:J17"/>
    <mergeCell ref="I18:J18"/>
    <mergeCell ref="A20:B20"/>
    <mergeCell ref="C20:H20"/>
    <mergeCell ref="K20:L20"/>
    <mergeCell ref="M20:N20"/>
    <mergeCell ref="O20:P20"/>
    <mergeCell ref="Q20:R20"/>
    <mergeCell ref="S20:T20"/>
    <mergeCell ref="W20:X20"/>
    <mergeCell ref="A19:B19"/>
    <mergeCell ref="C19:H19"/>
    <mergeCell ref="K19:L19"/>
    <mergeCell ref="M19:N19"/>
    <mergeCell ref="O19:P19"/>
    <mergeCell ref="Q19:R19"/>
    <mergeCell ref="S19:T19"/>
    <mergeCell ref="W19:X19"/>
    <mergeCell ref="I19:J19"/>
    <mergeCell ref="I20:J20"/>
    <mergeCell ref="A22:B22"/>
    <mergeCell ref="C22:H22"/>
    <mergeCell ref="K22:L22"/>
    <mergeCell ref="M22:N22"/>
    <mergeCell ref="O22:P22"/>
    <mergeCell ref="Q22:R22"/>
    <mergeCell ref="S22:T22"/>
    <mergeCell ref="W22:X22"/>
    <mergeCell ref="A21:B21"/>
    <mergeCell ref="C21:H21"/>
    <mergeCell ref="K21:L21"/>
    <mergeCell ref="M21:N21"/>
    <mergeCell ref="O21:P21"/>
    <mergeCell ref="Q21:R21"/>
    <mergeCell ref="S21:T21"/>
    <mergeCell ref="W21:X21"/>
    <mergeCell ref="I21:J21"/>
    <mergeCell ref="I22:J22"/>
    <mergeCell ref="A24:B24"/>
    <mergeCell ref="C24:H24"/>
    <mergeCell ref="K24:L24"/>
    <mergeCell ref="M24:N24"/>
    <mergeCell ref="O24:P24"/>
    <mergeCell ref="Q24:R24"/>
    <mergeCell ref="S24:T24"/>
    <mergeCell ref="W24:X24"/>
    <mergeCell ref="A23:B23"/>
    <mergeCell ref="C23:H23"/>
    <mergeCell ref="K23:L23"/>
    <mergeCell ref="M23:N23"/>
    <mergeCell ref="O23:P23"/>
    <mergeCell ref="Q23:R23"/>
    <mergeCell ref="S23:T23"/>
    <mergeCell ref="W23:X23"/>
    <mergeCell ref="I23:J23"/>
    <mergeCell ref="I24:J24"/>
    <mergeCell ref="A25:B25"/>
    <mergeCell ref="C25:H25"/>
    <mergeCell ref="K25:L25"/>
    <mergeCell ref="M25:N25"/>
    <mergeCell ref="O25:P25"/>
    <mergeCell ref="Q25:R25"/>
    <mergeCell ref="S25:T25"/>
    <mergeCell ref="W25:X25"/>
    <mergeCell ref="I25:J25"/>
    <mergeCell ref="A26:B26"/>
    <mergeCell ref="C26:H26"/>
    <mergeCell ref="K26:L26"/>
    <mergeCell ref="M26:N26"/>
    <mergeCell ref="O26:P26"/>
    <mergeCell ref="Q26:R26"/>
    <mergeCell ref="S26:T26"/>
    <mergeCell ref="W26:X26"/>
    <mergeCell ref="I26:J26"/>
    <mergeCell ref="A28:B28"/>
    <mergeCell ref="C28:H28"/>
    <mergeCell ref="K28:L28"/>
    <mergeCell ref="M28:N28"/>
    <mergeCell ref="O28:P28"/>
    <mergeCell ref="Q28:R28"/>
    <mergeCell ref="S28:T28"/>
    <mergeCell ref="W28:X28"/>
    <mergeCell ref="A27:B27"/>
    <mergeCell ref="C27:H27"/>
    <mergeCell ref="K27:L27"/>
    <mergeCell ref="M27:N27"/>
    <mergeCell ref="O27:P27"/>
    <mergeCell ref="Q27:R27"/>
    <mergeCell ref="S27:T27"/>
    <mergeCell ref="W27:X27"/>
    <mergeCell ref="I27:J27"/>
    <mergeCell ref="I28:J28"/>
    <mergeCell ref="U28:V28"/>
    <mergeCell ref="S30:T30"/>
    <mergeCell ref="W30:X30"/>
    <mergeCell ref="K29:L29"/>
    <mergeCell ref="M29:N29"/>
    <mergeCell ref="O29:P29"/>
    <mergeCell ref="Q29:R29"/>
    <mergeCell ref="S29:T29"/>
    <mergeCell ref="W29:X29"/>
    <mergeCell ref="A31:B31"/>
    <mergeCell ref="C31:H31"/>
    <mergeCell ref="K31:L31"/>
    <mergeCell ref="M31:N31"/>
    <mergeCell ref="O31:P31"/>
    <mergeCell ref="U31:V31"/>
    <mergeCell ref="A30:B30"/>
    <mergeCell ref="C30:H30"/>
    <mergeCell ref="A29:B29"/>
    <mergeCell ref="C29:H29"/>
    <mergeCell ref="K30:L30"/>
    <mergeCell ref="M30:N30"/>
    <mergeCell ref="O30:P30"/>
    <mergeCell ref="Q30:R30"/>
    <mergeCell ref="C37:H37"/>
    <mergeCell ref="K37:L37"/>
    <mergeCell ref="M37:N37"/>
    <mergeCell ref="K35:L35"/>
    <mergeCell ref="M35:N35"/>
    <mergeCell ref="O35:P35"/>
    <mergeCell ref="A32:B32"/>
    <mergeCell ref="C32:H32"/>
    <mergeCell ref="K32:L32"/>
    <mergeCell ref="M32:N32"/>
    <mergeCell ref="O32:P32"/>
    <mergeCell ref="A33:B33"/>
    <mergeCell ref="A37:B37"/>
    <mergeCell ref="W32:X32"/>
    <mergeCell ref="A34:B34"/>
    <mergeCell ref="C34:H34"/>
    <mergeCell ref="K34:L34"/>
    <mergeCell ref="M34:N34"/>
    <mergeCell ref="O34:P34"/>
    <mergeCell ref="Q34:R34"/>
    <mergeCell ref="A36:B36"/>
    <mergeCell ref="C36:H36"/>
    <mergeCell ref="K36:L36"/>
    <mergeCell ref="M36:N36"/>
    <mergeCell ref="O36:P36"/>
    <mergeCell ref="Q36:R36"/>
    <mergeCell ref="S36:T36"/>
    <mergeCell ref="W36:X36"/>
    <mergeCell ref="C33:H33"/>
    <mergeCell ref="K33:L33"/>
    <mergeCell ref="M33:N33"/>
    <mergeCell ref="O33:P33"/>
    <mergeCell ref="Q33:R33"/>
    <mergeCell ref="S33:T33"/>
    <mergeCell ref="W33:X33"/>
    <mergeCell ref="Q35:R35"/>
    <mergeCell ref="I38:J38"/>
    <mergeCell ref="W35:X35"/>
    <mergeCell ref="S34:T34"/>
    <mergeCell ref="W34:X34"/>
    <mergeCell ref="A41:B41"/>
    <mergeCell ref="C41:H41"/>
    <mergeCell ref="O37:P37"/>
    <mergeCell ref="Q37:R37"/>
    <mergeCell ref="S37:T37"/>
    <mergeCell ref="W37:X37"/>
    <mergeCell ref="A35:B35"/>
    <mergeCell ref="C35:H35"/>
    <mergeCell ref="A39:B39"/>
    <mergeCell ref="C39:H39"/>
    <mergeCell ref="K39:L39"/>
    <mergeCell ref="M39:N39"/>
    <mergeCell ref="O39:P39"/>
    <mergeCell ref="Q39:R39"/>
    <mergeCell ref="S39:T39"/>
    <mergeCell ref="W39:X39"/>
    <mergeCell ref="A38:B38"/>
    <mergeCell ref="C38:H38"/>
    <mergeCell ref="K38:L38"/>
    <mergeCell ref="M38:N38"/>
    <mergeCell ref="K40:L40"/>
    <mergeCell ref="M40:N40"/>
    <mergeCell ref="O40:P40"/>
    <mergeCell ref="Q40:R40"/>
    <mergeCell ref="S40:T40"/>
    <mergeCell ref="A40:B40"/>
    <mergeCell ref="C40:H40"/>
    <mergeCell ref="W31:X31"/>
    <mergeCell ref="K41:L41"/>
    <mergeCell ref="M41:N41"/>
    <mergeCell ref="O41:P41"/>
    <mergeCell ref="Q41:R41"/>
    <mergeCell ref="S41:T41"/>
    <mergeCell ref="W41:X41"/>
    <mergeCell ref="W40:X40"/>
    <mergeCell ref="S38:T38"/>
    <mergeCell ref="W38:X38"/>
    <mergeCell ref="U37:V37"/>
    <mergeCell ref="U38:V38"/>
    <mergeCell ref="U39:V39"/>
    <mergeCell ref="U40:V40"/>
    <mergeCell ref="U41:V41"/>
    <mergeCell ref="O38:P38"/>
    <mergeCell ref="Q38:R38"/>
    <mergeCell ref="I39:J39"/>
    <mergeCell ref="I40:J40"/>
    <mergeCell ref="I41:J41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I29:J29"/>
    <mergeCell ref="I30:J30"/>
    <mergeCell ref="U29:V29"/>
    <mergeCell ref="U30:V30"/>
    <mergeCell ref="U32:V32"/>
    <mergeCell ref="U33:V33"/>
    <mergeCell ref="U34:V34"/>
    <mergeCell ref="U35:V35"/>
    <mergeCell ref="U36:V36"/>
    <mergeCell ref="I37:J37"/>
    <mergeCell ref="I31:J31"/>
    <mergeCell ref="I32:J32"/>
    <mergeCell ref="I33:J33"/>
    <mergeCell ref="I34:J34"/>
    <mergeCell ref="I35:J35"/>
    <mergeCell ref="I36:J36"/>
    <mergeCell ref="Q31:R31"/>
    <mergeCell ref="S31:T31"/>
    <mergeCell ref="S35:T35"/>
    <mergeCell ref="S32:T32"/>
    <mergeCell ref="Q32:R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9" zoomScaleNormal="89" zoomScalePageLayoutView="89" workbookViewId="0">
      <selection activeCell="A39" sqref="A39:XFD39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45" t="s">
        <v>64</v>
      </c>
      <c r="B1" s="346"/>
      <c r="C1" s="347" t="str">
        <f>SPEC!E3</f>
        <v xml:space="preserve">MENS AND WOMENS TOFINO HOODY </v>
      </c>
      <c r="D1" s="348"/>
      <c r="E1" s="348"/>
      <c r="F1" s="348"/>
      <c r="G1" s="349"/>
    </row>
    <row r="2" spans="1:7" ht="15" customHeight="1">
      <c r="A2" s="350" t="s">
        <v>95</v>
      </c>
      <c r="B2" s="351"/>
      <c r="C2" s="351"/>
      <c r="D2" s="351"/>
      <c r="E2" s="352"/>
      <c r="F2" s="17" t="s">
        <v>65</v>
      </c>
      <c r="G2" s="18"/>
    </row>
    <row r="3" spans="1:7" ht="15">
      <c r="A3" s="350" t="s">
        <v>66</v>
      </c>
      <c r="B3" s="351"/>
      <c r="C3" s="351"/>
      <c r="D3" s="351"/>
      <c r="E3" s="353" t="s">
        <v>67</v>
      </c>
      <c r="F3" s="353"/>
      <c r="G3" s="20">
        <f>SPEC!AS3</f>
        <v>2017</v>
      </c>
    </row>
    <row r="4" spans="1:7" s="21" customFormat="1" ht="3" customHeight="1">
      <c r="A4" s="342"/>
      <c r="B4" s="343"/>
      <c r="C4" s="343"/>
      <c r="D4" s="343"/>
      <c r="E4" s="343"/>
      <c r="F4" s="343"/>
      <c r="G4" s="344"/>
    </row>
    <row r="5" spans="1:7" ht="15" customHeight="1">
      <c r="A5" s="357" t="s">
        <v>68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69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66"/>
      <c r="C21" s="366"/>
      <c r="D21" s="366"/>
      <c r="E21" s="366"/>
      <c r="F21" s="366"/>
      <c r="G21" s="366"/>
    </row>
    <row r="22" spans="1:7" s="25" customFormat="1" ht="35" customHeight="1">
      <c r="A22" s="24"/>
      <c r="B22" s="366"/>
      <c r="C22" s="366"/>
      <c r="D22" s="366"/>
      <c r="E22" s="366"/>
      <c r="F22" s="366"/>
      <c r="G22" s="366"/>
    </row>
    <row r="23" spans="1:7" s="25" customFormat="1" ht="35" customHeight="1">
      <c r="A23" s="24"/>
      <c r="B23" s="366"/>
      <c r="C23" s="366"/>
      <c r="D23" s="366"/>
      <c r="E23" s="366"/>
      <c r="F23" s="366"/>
      <c r="G23" s="366"/>
    </row>
    <row r="24" spans="1:7" s="25" customFormat="1" ht="35" customHeight="1">
      <c r="A24" s="24"/>
      <c r="B24" s="366"/>
      <c r="C24" s="366"/>
      <c r="D24" s="366"/>
      <c r="E24" s="366"/>
      <c r="F24" s="366"/>
      <c r="G24" s="366"/>
    </row>
    <row r="25" spans="1:7" s="25" customFormat="1" ht="35" customHeight="1">
      <c r="A25" s="24"/>
      <c r="B25" s="366"/>
      <c r="C25" s="366"/>
      <c r="D25" s="366"/>
      <c r="E25" s="366"/>
      <c r="F25" s="366"/>
      <c r="G25" s="366"/>
    </row>
    <row r="26" spans="1:7" s="25" customFormat="1" ht="35" customHeight="1">
      <c r="A26" s="24"/>
      <c r="B26" s="366"/>
      <c r="C26" s="366"/>
      <c r="D26" s="366"/>
      <c r="E26" s="366"/>
      <c r="F26" s="366"/>
      <c r="G26" s="366"/>
    </row>
    <row r="27" spans="1:7" s="25" customFormat="1" ht="35" customHeight="1">
      <c r="A27" s="24"/>
      <c r="B27" s="366"/>
      <c r="C27" s="366"/>
      <c r="D27" s="366"/>
      <c r="E27" s="366"/>
      <c r="F27" s="366"/>
      <c r="G27" s="366"/>
    </row>
    <row r="28" spans="1:7" s="25" customFormat="1" ht="35" customHeight="1">
      <c r="A28" s="24"/>
      <c r="B28" s="366"/>
      <c r="C28" s="366"/>
      <c r="D28" s="366"/>
      <c r="E28" s="366"/>
      <c r="F28" s="366"/>
      <c r="G28" s="366"/>
    </row>
    <row r="29" spans="1:7" s="25" customFormat="1" ht="35" customHeight="1">
      <c r="A29" s="24"/>
      <c r="B29" s="366"/>
      <c r="C29" s="366"/>
      <c r="D29" s="366"/>
      <c r="E29" s="366"/>
      <c r="F29" s="366"/>
      <c r="G29" s="366"/>
    </row>
    <row r="30" spans="1:7" s="25" customFormat="1" ht="35" customHeight="1">
      <c r="A30" s="24"/>
      <c r="B30" s="366"/>
      <c r="C30" s="366"/>
      <c r="D30" s="366"/>
      <c r="E30" s="366"/>
      <c r="F30" s="366"/>
      <c r="G30" s="366"/>
    </row>
    <row r="31" spans="1:7" s="25" customFormat="1" ht="35" customHeight="1">
      <c r="A31" s="24"/>
      <c r="B31" s="366"/>
      <c r="C31" s="366"/>
      <c r="D31" s="366"/>
      <c r="E31" s="366"/>
      <c r="F31" s="366"/>
      <c r="G31" s="366"/>
    </row>
    <row r="32" spans="1:7" s="25" customFormat="1" ht="35" customHeight="1">
      <c r="A32" s="24"/>
      <c r="B32" s="366"/>
      <c r="C32" s="366"/>
      <c r="D32" s="366"/>
      <c r="E32" s="366"/>
      <c r="F32" s="366"/>
      <c r="G32" s="366"/>
    </row>
    <row r="33" spans="1:7" s="25" customFormat="1" ht="35" customHeight="1">
      <c r="A33" s="24"/>
      <c r="B33" s="366"/>
      <c r="C33" s="366"/>
      <c r="D33" s="366"/>
      <c r="E33" s="366"/>
      <c r="F33" s="366"/>
      <c r="G33" s="366"/>
    </row>
    <row r="34" spans="1:7" s="25" customFormat="1" ht="35" customHeight="1">
      <c r="A34" s="24"/>
      <c r="B34" s="366"/>
      <c r="C34" s="366"/>
      <c r="D34" s="366"/>
      <c r="E34" s="366"/>
      <c r="F34" s="366"/>
      <c r="G34" s="366"/>
    </row>
    <row r="35" spans="1:7" s="25" customFormat="1" ht="35" customHeight="1">
      <c r="A35" s="24"/>
      <c r="B35" s="366"/>
      <c r="C35" s="366"/>
      <c r="D35" s="366"/>
      <c r="E35" s="366"/>
      <c r="F35" s="366"/>
      <c r="G35" s="366"/>
    </row>
    <row r="36" spans="1:7" s="25" customFormat="1" ht="35" customHeight="1">
      <c r="A36" s="24"/>
      <c r="B36" s="366"/>
      <c r="C36" s="366"/>
      <c r="D36" s="366"/>
      <c r="E36" s="366"/>
      <c r="F36" s="366"/>
      <c r="G36" s="366"/>
    </row>
    <row r="37" spans="1:7" s="25" customFormat="1" ht="35" customHeight="1">
      <c r="A37" s="24"/>
      <c r="B37" s="366"/>
      <c r="C37" s="366"/>
      <c r="D37" s="366"/>
      <c r="E37" s="366"/>
      <c r="F37" s="366"/>
      <c r="G37" s="366"/>
    </row>
    <row r="38" spans="1:7" s="25" customFormat="1" ht="35" customHeight="1">
      <c r="A38" s="24"/>
      <c r="B38" s="366"/>
      <c r="C38" s="366"/>
      <c r="D38" s="366"/>
      <c r="E38" s="366"/>
      <c r="F38" s="366"/>
      <c r="G38" s="366"/>
    </row>
    <row r="39" spans="1:7" s="25" customFormat="1" ht="35" customHeight="1">
      <c r="A39" s="24"/>
      <c r="B39" s="366"/>
      <c r="C39" s="366"/>
      <c r="D39" s="366"/>
      <c r="E39" s="366"/>
      <c r="F39" s="366"/>
      <c r="G39" s="366"/>
    </row>
    <row r="40" spans="1:7" s="25" customFormat="1" ht="35" customHeight="1">
      <c r="A40" s="24"/>
      <c r="B40" s="366"/>
      <c r="C40" s="366"/>
      <c r="D40" s="366"/>
      <c r="E40" s="366"/>
      <c r="F40" s="366"/>
      <c r="G40" s="366"/>
    </row>
    <row r="41" spans="1:7" s="25" customFormat="1" ht="35" customHeight="1">
      <c r="A41" s="24"/>
      <c r="B41" s="366"/>
      <c r="C41" s="366"/>
      <c r="D41" s="366"/>
      <c r="E41" s="366"/>
      <c r="F41" s="366"/>
      <c r="G41" s="366"/>
    </row>
    <row r="42" spans="1:7" s="25" customFormat="1" ht="35" customHeight="1">
      <c r="A42" s="24"/>
      <c r="B42" s="366"/>
      <c r="C42" s="366"/>
      <c r="D42" s="366"/>
      <c r="E42" s="366"/>
      <c r="F42" s="366"/>
      <c r="G42" s="366"/>
    </row>
    <row r="43" spans="1:7" s="25" customFormat="1" ht="35" customHeight="1">
      <c r="A43" s="24"/>
      <c r="B43" s="366"/>
      <c r="C43" s="366"/>
      <c r="D43" s="366"/>
      <c r="E43" s="366"/>
      <c r="F43" s="366"/>
      <c r="G43" s="366"/>
    </row>
    <row r="44" spans="1:7" s="25" customFormat="1" ht="35" customHeight="1">
      <c r="A44" s="24"/>
      <c r="B44" s="366"/>
      <c r="C44" s="366"/>
      <c r="D44" s="366"/>
      <c r="E44" s="366"/>
      <c r="F44" s="366"/>
      <c r="G44" s="366"/>
    </row>
    <row r="45" spans="1:7" s="25" customFormat="1" ht="35" customHeight="1">
      <c r="A45" s="24"/>
      <c r="B45" s="366"/>
      <c r="C45" s="366"/>
      <c r="D45" s="366"/>
      <c r="E45" s="366"/>
      <c r="F45" s="366"/>
      <c r="G45" s="366"/>
    </row>
    <row r="46" spans="1:7" s="25" customFormat="1" ht="35" customHeight="1">
      <c r="A46" s="24"/>
      <c r="B46" s="366"/>
      <c r="C46" s="366"/>
      <c r="D46" s="366"/>
      <c r="E46" s="366"/>
      <c r="F46" s="366"/>
      <c r="G46" s="366"/>
    </row>
    <row r="47" spans="1:7" s="25" customFormat="1" ht="35" customHeight="1">
      <c r="A47" s="24"/>
      <c r="B47" s="366"/>
      <c r="C47" s="366"/>
      <c r="D47" s="366"/>
      <c r="E47" s="366"/>
      <c r="F47" s="366"/>
      <c r="G47" s="366"/>
    </row>
    <row r="48" spans="1:7" s="25" customFormat="1" ht="35" customHeight="1">
      <c r="A48" s="24"/>
      <c r="B48" s="366"/>
      <c r="C48" s="366"/>
      <c r="D48" s="366"/>
      <c r="E48" s="366"/>
      <c r="F48" s="366"/>
      <c r="G48" s="366"/>
    </row>
    <row r="49" spans="1:7" s="25" customFormat="1" ht="35" customHeight="1">
      <c r="A49" s="24"/>
      <c r="B49" s="366"/>
      <c r="C49" s="366"/>
      <c r="D49" s="366"/>
      <c r="E49" s="366"/>
      <c r="F49" s="366"/>
      <c r="G49" s="366"/>
    </row>
  </sheetData>
  <mergeCells count="51">
    <mergeCell ref="B45:G45"/>
    <mergeCell ref="B46:G46"/>
    <mergeCell ref="B47:G47"/>
    <mergeCell ref="B48:G48"/>
    <mergeCell ref="B49:G49"/>
    <mergeCell ref="B44:G44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20:G20"/>
    <mergeCell ref="B11:G11"/>
    <mergeCell ref="B12:G12"/>
    <mergeCell ref="B14:G14"/>
    <mergeCell ref="B15:G15"/>
    <mergeCell ref="B16:G16"/>
    <mergeCell ref="B17:G17"/>
    <mergeCell ref="B18:G18"/>
    <mergeCell ref="B19:G19"/>
    <mergeCell ref="A13:G13"/>
    <mergeCell ref="B10:G10"/>
    <mergeCell ref="A5:G5"/>
    <mergeCell ref="B6:G6"/>
    <mergeCell ref="B7:G7"/>
    <mergeCell ref="B8:G8"/>
    <mergeCell ref="B9:G9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A39" sqref="A39:XFD39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45" t="s">
        <v>64</v>
      </c>
      <c r="B1" s="346"/>
      <c r="C1" s="347" t="str">
        <f>SPEC!E3</f>
        <v xml:space="preserve">MENS AND WOMENS TOFINO HOODY </v>
      </c>
      <c r="D1" s="348"/>
      <c r="E1" s="348"/>
      <c r="F1" s="348"/>
      <c r="G1" s="349"/>
    </row>
    <row r="2" spans="1:7" ht="15" customHeight="1">
      <c r="A2" s="350" t="s">
        <v>95</v>
      </c>
      <c r="B2" s="351"/>
      <c r="C2" s="351"/>
      <c r="D2" s="351"/>
      <c r="E2" s="352"/>
      <c r="F2" s="17" t="s">
        <v>65</v>
      </c>
      <c r="G2" s="18"/>
    </row>
    <row r="3" spans="1:7" ht="15">
      <c r="A3" s="350" t="s">
        <v>70</v>
      </c>
      <c r="B3" s="351"/>
      <c r="C3" s="351"/>
      <c r="D3" s="351"/>
      <c r="E3" s="353" t="s">
        <v>67</v>
      </c>
      <c r="F3" s="353"/>
      <c r="G3" s="20">
        <f>SPEC!AS3</f>
        <v>2017</v>
      </c>
    </row>
    <row r="4" spans="1:7" s="21" customFormat="1" ht="3" customHeight="1">
      <c r="A4" s="342"/>
      <c r="B4" s="343"/>
      <c r="C4" s="343"/>
      <c r="D4" s="343"/>
      <c r="E4" s="343"/>
      <c r="F4" s="343"/>
      <c r="G4" s="344"/>
    </row>
    <row r="5" spans="1:7" ht="15" customHeight="1">
      <c r="A5" s="357" t="s">
        <v>68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69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66"/>
      <c r="C21" s="366"/>
      <c r="D21" s="366"/>
      <c r="E21" s="366"/>
      <c r="F21" s="366"/>
      <c r="G21" s="366"/>
    </row>
    <row r="22" spans="1:7" s="25" customFormat="1" ht="35" customHeight="1">
      <c r="A22" s="24"/>
      <c r="B22" s="366"/>
      <c r="C22" s="366"/>
      <c r="D22" s="366"/>
      <c r="E22" s="366"/>
      <c r="F22" s="366"/>
      <c r="G22" s="366"/>
    </row>
    <row r="23" spans="1:7" s="25" customFormat="1" ht="35" customHeight="1">
      <c r="A23" s="24"/>
      <c r="B23" s="366"/>
      <c r="C23" s="366"/>
      <c r="D23" s="366"/>
      <c r="E23" s="366"/>
      <c r="F23" s="366"/>
      <c r="G23" s="366"/>
    </row>
    <row r="24" spans="1:7" s="25" customFormat="1" ht="35" customHeight="1">
      <c r="A24" s="24"/>
      <c r="B24" s="366"/>
      <c r="C24" s="366"/>
      <c r="D24" s="366"/>
      <c r="E24" s="366"/>
      <c r="F24" s="366"/>
      <c r="G24" s="366"/>
    </row>
    <row r="25" spans="1:7" s="25" customFormat="1" ht="35" customHeight="1">
      <c r="A25" s="24"/>
      <c r="B25" s="366"/>
      <c r="C25" s="366"/>
      <c r="D25" s="366"/>
      <c r="E25" s="366"/>
      <c r="F25" s="366"/>
      <c r="G25" s="366"/>
    </row>
    <row r="26" spans="1:7" s="25" customFormat="1" ht="35" customHeight="1">
      <c r="A26" s="24"/>
      <c r="B26" s="366"/>
      <c r="C26" s="366"/>
      <c r="D26" s="366"/>
      <c r="E26" s="366"/>
      <c r="F26" s="366"/>
      <c r="G26" s="366"/>
    </row>
    <row r="27" spans="1:7" s="25" customFormat="1" ht="35" customHeight="1">
      <c r="A27" s="24"/>
      <c r="B27" s="366"/>
      <c r="C27" s="366"/>
      <c r="D27" s="366"/>
      <c r="E27" s="366"/>
      <c r="F27" s="366"/>
      <c r="G27" s="366"/>
    </row>
    <row r="28" spans="1:7" s="25" customFormat="1" ht="35" customHeight="1">
      <c r="A28" s="24"/>
      <c r="B28" s="366"/>
      <c r="C28" s="366"/>
      <c r="D28" s="366"/>
      <c r="E28" s="366"/>
      <c r="F28" s="366"/>
      <c r="G28" s="366"/>
    </row>
    <row r="29" spans="1:7" s="25" customFormat="1" ht="35" customHeight="1">
      <c r="A29" s="24"/>
      <c r="B29" s="366"/>
      <c r="C29" s="366"/>
      <c r="D29" s="366"/>
      <c r="E29" s="366"/>
      <c r="F29" s="366"/>
      <c r="G29" s="366"/>
    </row>
    <row r="30" spans="1:7" s="25" customFormat="1" ht="35" customHeight="1">
      <c r="A30" s="24"/>
      <c r="B30" s="366"/>
      <c r="C30" s="366"/>
      <c r="D30" s="366"/>
      <c r="E30" s="366"/>
      <c r="F30" s="366"/>
      <c r="G30" s="366"/>
    </row>
    <row r="31" spans="1:7" s="25" customFormat="1" ht="35" customHeight="1">
      <c r="A31" s="24"/>
      <c r="B31" s="366"/>
      <c r="C31" s="366"/>
      <c r="D31" s="366"/>
      <c r="E31" s="366"/>
      <c r="F31" s="366"/>
      <c r="G31" s="366"/>
    </row>
    <row r="32" spans="1:7" s="25" customFormat="1" ht="35" customHeight="1">
      <c r="A32" s="24"/>
      <c r="B32" s="366"/>
      <c r="C32" s="366"/>
      <c r="D32" s="366"/>
      <c r="E32" s="366"/>
      <c r="F32" s="366"/>
      <c r="G32" s="366"/>
    </row>
    <row r="33" spans="1:7" s="25" customFormat="1" ht="35" customHeight="1">
      <c r="A33" s="24"/>
      <c r="B33" s="366"/>
      <c r="C33" s="366"/>
      <c r="D33" s="366"/>
      <c r="E33" s="366"/>
      <c r="F33" s="366"/>
      <c r="G33" s="366"/>
    </row>
    <row r="34" spans="1:7" s="25" customFormat="1" ht="35" customHeight="1">
      <c r="A34" s="24"/>
      <c r="B34" s="366"/>
      <c r="C34" s="366"/>
      <c r="D34" s="366"/>
      <c r="E34" s="366"/>
      <c r="F34" s="366"/>
      <c r="G34" s="366"/>
    </row>
    <row r="35" spans="1:7" s="25" customFormat="1" ht="35" customHeight="1">
      <c r="A35" s="24"/>
      <c r="B35" s="366"/>
      <c r="C35" s="366"/>
      <c r="D35" s="366"/>
      <c r="E35" s="366"/>
      <c r="F35" s="366"/>
      <c r="G35" s="366"/>
    </row>
    <row r="36" spans="1:7" s="25" customFormat="1" ht="35" customHeight="1">
      <c r="A36" s="24"/>
      <c r="B36" s="366"/>
      <c r="C36" s="366"/>
      <c r="D36" s="366"/>
      <c r="E36" s="366"/>
      <c r="F36" s="366"/>
      <c r="G36" s="366"/>
    </row>
    <row r="37" spans="1:7" s="25" customFormat="1" ht="35" customHeight="1">
      <c r="A37" s="24"/>
      <c r="B37" s="366"/>
      <c r="C37" s="366"/>
      <c r="D37" s="366"/>
      <c r="E37" s="366"/>
      <c r="F37" s="366"/>
      <c r="G37" s="366"/>
    </row>
    <row r="38" spans="1:7" s="25" customFormat="1" ht="35" customHeight="1">
      <c r="A38" s="24"/>
      <c r="B38" s="366"/>
      <c r="C38" s="366"/>
      <c r="D38" s="366"/>
      <c r="E38" s="366"/>
      <c r="F38" s="366"/>
      <c r="G38" s="366"/>
    </row>
    <row r="39" spans="1:7" s="25" customFormat="1" ht="35" customHeight="1">
      <c r="A39" s="24"/>
      <c r="B39" s="366"/>
      <c r="C39" s="366"/>
      <c r="D39" s="366"/>
      <c r="E39" s="366"/>
      <c r="F39" s="366"/>
      <c r="G39" s="366"/>
    </row>
    <row r="40" spans="1:7" s="25" customFormat="1" ht="35" customHeight="1">
      <c r="A40" s="24"/>
      <c r="B40" s="366"/>
      <c r="C40" s="366"/>
      <c r="D40" s="366"/>
      <c r="E40" s="366"/>
      <c r="F40" s="366"/>
      <c r="G40" s="366"/>
    </row>
    <row r="41" spans="1:7" s="25" customFormat="1" ht="35" customHeight="1">
      <c r="A41" s="24"/>
      <c r="B41" s="366"/>
      <c r="C41" s="366"/>
      <c r="D41" s="366"/>
      <c r="E41" s="366"/>
      <c r="F41" s="366"/>
      <c r="G41" s="366"/>
    </row>
    <row r="42" spans="1:7" s="25" customFormat="1" ht="35" customHeight="1">
      <c r="A42" s="24"/>
      <c r="B42" s="366"/>
      <c r="C42" s="366"/>
      <c r="D42" s="366"/>
      <c r="E42" s="366"/>
      <c r="F42" s="366"/>
      <c r="G42" s="366"/>
    </row>
    <row r="43" spans="1:7" s="25" customFormat="1" ht="35" customHeight="1">
      <c r="A43" s="24"/>
      <c r="B43" s="366"/>
      <c r="C43" s="366"/>
      <c r="D43" s="366"/>
      <c r="E43" s="366"/>
      <c r="F43" s="366"/>
      <c r="G43" s="366"/>
    </row>
    <row r="44" spans="1:7" s="25" customFormat="1" ht="35" customHeight="1">
      <c r="A44" s="24"/>
      <c r="B44" s="366"/>
      <c r="C44" s="366"/>
      <c r="D44" s="366"/>
      <c r="E44" s="366"/>
      <c r="F44" s="366"/>
      <c r="G44" s="366"/>
    </row>
    <row r="45" spans="1:7" s="25" customFormat="1" ht="35" customHeight="1">
      <c r="A45" s="24"/>
      <c r="B45" s="366"/>
      <c r="C45" s="366"/>
      <c r="D45" s="366"/>
      <c r="E45" s="366"/>
      <c r="F45" s="366"/>
      <c r="G45" s="366"/>
    </row>
    <row r="46" spans="1:7" s="25" customFormat="1" ht="35" customHeight="1">
      <c r="A46" s="24"/>
      <c r="B46" s="366"/>
      <c r="C46" s="366"/>
      <c r="D46" s="366"/>
      <c r="E46" s="366"/>
      <c r="F46" s="366"/>
      <c r="G46" s="366"/>
    </row>
    <row r="47" spans="1:7" s="25" customFormat="1" ht="35" customHeight="1">
      <c r="A47" s="24"/>
      <c r="B47" s="366"/>
      <c r="C47" s="366"/>
      <c r="D47" s="366"/>
      <c r="E47" s="366"/>
      <c r="F47" s="366"/>
      <c r="G47" s="366"/>
    </row>
    <row r="48" spans="1:7" s="25" customFormat="1" ht="35" customHeight="1">
      <c r="A48" s="24"/>
      <c r="B48" s="366"/>
      <c r="C48" s="366"/>
      <c r="D48" s="366"/>
      <c r="E48" s="366"/>
      <c r="F48" s="366"/>
      <c r="G48" s="366"/>
    </row>
    <row r="49" spans="1:7" s="25" customFormat="1" ht="35" customHeight="1">
      <c r="A49" s="24"/>
      <c r="B49" s="366"/>
      <c r="C49" s="366"/>
      <c r="D49" s="366"/>
      <c r="E49" s="366"/>
      <c r="F49" s="366"/>
      <c r="G49" s="366"/>
    </row>
    <row r="50" spans="1:7" s="25" customFormat="1" ht="35" customHeight="1">
      <c r="A50" s="24"/>
      <c r="B50" s="366"/>
      <c r="C50" s="366"/>
      <c r="D50" s="366"/>
      <c r="E50" s="366"/>
      <c r="F50" s="366"/>
      <c r="G50" s="366"/>
    </row>
    <row r="51" spans="1:7" s="25" customFormat="1" ht="35" customHeight="1">
      <c r="A51" s="24"/>
      <c r="B51" s="366"/>
      <c r="C51" s="366"/>
      <c r="D51" s="366"/>
      <c r="E51" s="366"/>
      <c r="F51" s="366"/>
      <c r="G51" s="366"/>
    </row>
    <row r="52" spans="1:7" s="25" customFormat="1" ht="35" customHeight="1">
      <c r="A52" s="24"/>
      <c r="B52" s="366"/>
      <c r="C52" s="366"/>
      <c r="D52" s="366"/>
      <c r="E52" s="366"/>
      <c r="F52" s="366"/>
      <c r="G52" s="366"/>
    </row>
    <row r="53" spans="1:7" s="25" customFormat="1" ht="35" customHeight="1">
      <c r="A53" s="24"/>
      <c r="B53" s="366"/>
      <c r="C53" s="366"/>
      <c r="D53" s="366"/>
      <c r="E53" s="366"/>
      <c r="F53" s="366"/>
      <c r="G53" s="366"/>
    </row>
    <row r="54" spans="1:7" s="25" customFormat="1" ht="35" customHeight="1">
      <c r="A54" s="24"/>
      <c r="B54" s="366"/>
      <c r="C54" s="366"/>
      <c r="D54" s="366"/>
      <c r="E54" s="366"/>
      <c r="F54" s="366"/>
      <c r="G54" s="366"/>
    </row>
    <row r="55" spans="1:7" s="25" customFormat="1" ht="35" customHeight="1">
      <c r="A55" s="24"/>
      <c r="B55" s="366"/>
      <c r="C55" s="366"/>
      <c r="D55" s="366"/>
      <c r="E55" s="366"/>
      <c r="F55" s="366"/>
      <c r="G55" s="366"/>
    </row>
    <row r="56" spans="1:7" s="25" customFormat="1" ht="35" customHeight="1">
      <c r="A56" s="24"/>
      <c r="B56" s="366"/>
      <c r="C56" s="366"/>
      <c r="D56" s="366"/>
      <c r="E56" s="366"/>
      <c r="F56" s="366"/>
      <c r="G56" s="366"/>
    </row>
    <row r="57" spans="1:7" s="25" customFormat="1" ht="35" customHeight="1">
      <c r="A57" s="24"/>
      <c r="B57" s="366"/>
      <c r="C57" s="366"/>
      <c r="D57" s="366"/>
      <c r="E57" s="366"/>
      <c r="F57" s="366"/>
      <c r="G57" s="36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45" t="s">
        <v>64</v>
      </c>
      <c r="B1" s="346"/>
      <c r="C1" s="347" t="str">
        <f>SPEC!E3</f>
        <v xml:space="preserve">MENS AND WOMENS TOFINO HOODY </v>
      </c>
      <c r="D1" s="348"/>
      <c r="E1" s="348"/>
      <c r="F1" s="348"/>
      <c r="G1" s="349"/>
    </row>
    <row r="2" spans="1:7" ht="15" customHeight="1">
      <c r="A2" s="350" t="s">
        <v>95</v>
      </c>
      <c r="B2" s="351"/>
      <c r="C2" s="351"/>
      <c r="D2" s="351"/>
      <c r="E2" s="352"/>
      <c r="F2" s="17" t="s">
        <v>65</v>
      </c>
      <c r="G2" s="18"/>
    </row>
    <row r="3" spans="1:7" ht="15">
      <c r="A3" s="350" t="s">
        <v>71</v>
      </c>
      <c r="B3" s="351"/>
      <c r="C3" s="351"/>
      <c r="D3" s="351"/>
      <c r="E3" s="353" t="s">
        <v>67</v>
      </c>
      <c r="F3" s="353"/>
      <c r="G3" s="20">
        <f>SPEC!AS3</f>
        <v>2017</v>
      </c>
    </row>
    <row r="4" spans="1:7" s="21" customFormat="1" ht="3" customHeight="1">
      <c r="A4" s="342"/>
      <c r="B4" s="343"/>
      <c r="C4" s="343"/>
      <c r="D4" s="343"/>
      <c r="E4" s="343"/>
      <c r="F4" s="343"/>
      <c r="G4" s="344"/>
    </row>
    <row r="5" spans="1:7" ht="15" customHeight="1">
      <c r="A5" s="357" t="s">
        <v>68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69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66"/>
      <c r="C21" s="366"/>
      <c r="D21" s="366"/>
      <c r="E21" s="366"/>
      <c r="F21" s="366"/>
      <c r="G21" s="366"/>
    </row>
    <row r="22" spans="1:7" s="25" customFormat="1" ht="35" customHeight="1">
      <c r="A22" s="24"/>
      <c r="B22" s="366"/>
      <c r="C22" s="366"/>
      <c r="D22" s="366"/>
      <c r="E22" s="366"/>
      <c r="F22" s="366"/>
      <c r="G22" s="366"/>
    </row>
    <row r="23" spans="1:7" s="25" customFormat="1" ht="35" customHeight="1">
      <c r="A23" s="24"/>
      <c r="B23" s="366"/>
      <c r="C23" s="366"/>
      <c r="D23" s="366"/>
      <c r="E23" s="366"/>
      <c r="F23" s="366"/>
      <c r="G23" s="366"/>
    </row>
    <row r="24" spans="1:7" s="25" customFormat="1" ht="35" customHeight="1">
      <c r="A24" s="24"/>
      <c r="B24" s="366"/>
      <c r="C24" s="366"/>
      <c r="D24" s="366"/>
      <c r="E24" s="366"/>
      <c r="F24" s="366"/>
      <c r="G24" s="366"/>
    </row>
    <row r="25" spans="1:7" s="25" customFormat="1" ht="35" customHeight="1">
      <c r="A25" s="24"/>
      <c r="B25" s="366"/>
      <c r="C25" s="366"/>
      <c r="D25" s="366"/>
      <c r="E25" s="366"/>
      <c r="F25" s="366"/>
      <c r="G25" s="366"/>
    </row>
    <row r="26" spans="1:7" s="25" customFormat="1" ht="35" customHeight="1">
      <c r="A26" s="24"/>
      <c r="B26" s="366"/>
      <c r="C26" s="366"/>
      <c r="D26" s="366"/>
      <c r="E26" s="366"/>
      <c r="F26" s="366"/>
      <c r="G26" s="366"/>
    </row>
    <row r="27" spans="1:7" s="25" customFormat="1" ht="35" customHeight="1">
      <c r="A27" s="24"/>
      <c r="B27" s="366"/>
      <c r="C27" s="366"/>
      <c r="D27" s="366"/>
      <c r="E27" s="366"/>
      <c r="F27" s="366"/>
      <c r="G27" s="366"/>
    </row>
    <row r="28" spans="1:7" s="25" customFormat="1" ht="35" customHeight="1">
      <c r="A28" s="24"/>
      <c r="B28" s="366"/>
      <c r="C28" s="366"/>
      <c r="D28" s="366"/>
      <c r="E28" s="366"/>
      <c r="F28" s="366"/>
      <c r="G28" s="366"/>
    </row>
    <row r="29" spans="1:7" s="25" customFormat="1" ht="35" customHeight="1">
      <c r="A29" s="24"/>
      <c r="B29" s="366"/>
      <c r="C29" s="366"/>
      <c r="D29" s="366"/>
      <c r="E29" s="366"/>
      <c r="F29" s="366"/>
      <c r="G29" s="366"/>
    </row>
    <row r="30" spans="1:7" s="25" customFormat="1" ht="35" customHeight="1">
      <c r="A30" s="24"/>
      <c r="B30" s="366"/>
      <c r="C30" s="366"/>
      <c r="D30" s="366"/>
      <c r="E30" s="366"/>
      <c r="F30" s="366"/>
      <c r="G30" s="366"/>
    </row>
    <row r="31" spans="1:7" s="25" customFormat="1" ht="35" customHeight="1">
      <c r="A31" s="24"/>
      <c r="B31" s="366"/>
      <c r="C31" s="366"/>
      <c r="D31" s="366"/>
      <c r="E31" s="366"/>
      <c r="F31" s="366"/>
      <c r="G31" s="366"/>
    </row>
    <row r="32" spans="1:7" s="25" customFormat="1" ht="35" customHeight="1">
      <c r="A32" s="24"/>
      <c r="B32" s="366"/>
      <c r="C32" s="366"/>
      <c r="D32" s="366"/>
      <c r="E32" s="366"/>
      <c r="F32" s="366"/>
      <c r="G32" s="366"/>
    </row>
    <row r="33" spans="1:7" s="25" customFormat="1" ht="35" customHeight="1">
      <c r="A33" s="24"/>
      <c r="B33" s="366"/>
      <c r="C33" s="366"/>
      <c r="D33" s="366"/>
      <c r="E33" s="366"/>
      <c r="F33" s="366"/>
      <c r="G33" s="366"/>
    </row>
    <row r="34" spans="1:7" s="25" customFormat="1" ht="35" customHeight="1">
      <c r="A34" s="24"/>
      <c r="B34" s="366"/>
      <c r="C34" s="366"/>
      <c r="D34" s="366"/>
      <c r="E34" s="366"/>
      <c r="F34" s="366"/>
      <c r="G34" s="366"/>
    </row>
    <row r="35" spans="1:7" s="25" customFormat="1" ht="35" customHeight="1">
      <c r="A35" s="24"/>
      <c r="B35" s="366"/>
      <c r="C35" s="366"/>
      <c r="D35" s="366"/>
      <c r="E35" s="366"/>
      <c r="F35" s="366"/>
      <c r="G35" s="366"/>
    </row>
    <row r="36" spans="1:7" s="25" customFormat="1" ht="35" customHeight="1">
      <c r="A36" s="24"/>
      <c r="B36" s="366"/>
      <c r="C36" s="366"/>
      <c r="D36" s="366"/>
      <c r="E36" s="366"/>
      <c r="F36" s="366"/>
      <c r="G36" s="366"/>
    </row>
    <row r="37" spans="1:7" s="25" customFormat="1" ht="35" customHeight="1">
      <c r="A37" s="24"/>
      <c r="B37" s="366"/>
      <c r="C37" s="366"/>
      <c r="D37" s="366"/>
      <c r="E37" s="366"/>
      <c r="F37" s="366"/>
      <c r="G37" s="366"/>
    </row>
    <row r="38" spans="1:7" s="25" customFormat="1" ht="35" customHeight="1">
      <c r="A38" s="24"/>
      <c r="B38" s="366"/>
      <c r="C38" s="366"/>
      <c r="D38" s="366"/>
      <c r="E38" s="366"/>
      <c r="F38" s="366"/>
      <c r="G38" s="366"/>
    </row>
    <row r="39" spans="1:7" s="25" customFormat="1" ht="35" customHeight="1">
      <c r="A39" s="24"/>
      <c r="B39" s="366"/>
      <c r="C39" s="366"/>
      <c r="D39" s="366"/>
      <c r="E39" s="366"/>
      <c r="F39" s="366"/>
      <c r="G39" s="366"/>
    </row>
    <row r="40" spans="1:7" s="25" customFormat="1" ht="35" customHeight="1">
      <c r="A40" s="24"/>
      <c r="B40" s="366"/>
      <c r="C40" s="366"/>
      <c r="D40" s="366"/>
      <c r="E40" s="366"/>
      <c r="F40" s="366"/>
      <c r="G40" s="366"/>
    </row>
    <row r="41" spans="1:7" s="25" customFormat="1" ht="35" customHeight="1">
      <c r="A41" s="24"/>
      <c r="B41" s="366"/>
      <c r="C41" s="366"/>
      <c r="D41" s="366"/>
      <c r="E41" s="366"/>
      <c r="F41" s="366"/>
      <c r="G41" s="366"/>
    </row>
    <row r="42" spans="1:7" s="25" customFormat="1" ht="35" customHeight="1">
      <c r="A42" s="24"/>
      <c r="B42" s="366"/>
      <c r="C42" s="366"/>
      <c r="D42" s="366"/>
      <c r="E42" s="366"/>
      <c r="F42" s="366"/>
      <c r="G42" s="366"/>
    </row>
    <row r="43" spans="1:7" s="25" customFormat="1" ht="35" customHeight="1">
      <c r="A43" s="24"/>
      <c r="B43" s="366"/>
      <c r="C43" s="366"/>
      <c r="D43" s="366"/>
      <c r="E43" s="366"/>
      <c r="F43" s="366"/>
      <c r="G43" s="366"/>
    </row>
    <row r="44" spans="1:7" s="25" customFormat="1" ht="35" customHeight="1">
      <c r="A44" s="24"/>
      <c r="B44" s="366"/>
      <c r="C44" s="366"/>
      <c r="D44" s="366"/>
      <c r="E44" s="366"/>
      <c r="F44" s="366"/>
      <c r="G44" s="366"/>
    </row>
    <row r="45" spans="1:7" s="25" customFormat="1" ht="35" customHeight="1">
      <c r="A45" s="24"/>
      <c r="B45" s="366"/>
      <c r="C45" s="366"/>
      <c r="D45" s="366"/>
      <c r="E45" s="366"/>
      <c r="F45" s="366"/>
      <c r="G45" s="366"/>
    </row>
    <row r="46" spans="1:7" s="25" customFormat="1" ht="35" customHeight="1">
      <c r="A46" s="24"/>
      <c r="B46" s="366"/>
      <c r="C46" s="366"/>
      <c r="D46" s="366"/>
      <c r="E46" s="366"/>
      <c r="F46" s="366"/>
      <c r="G46" s="366"/>
    </row>
    <row r="47" spans="1:7" s="25" customFormat="1" ht="35" customHeight="1">
      <c r="A47" s="24"/>
      <c r="B47" s="366"/>
      <c r="C47" s="366"/>
      <c r="D47" s="366"/>
      <c r="E47" s="366"/>
      <c r="F47" s="366"/>
      <c r="G47" s="366"/>
    </row>
    <row r="48" spans="1:7" s="25" customFormat="1" ht="35" customHeight="1">
      <c r="A48" s="24"/>
      <c r="B48" s="366"/>
      <c r="C48" s="366"/>
      <c r="D48" s="366"/>
      <c r="E48" s="366"/>
      <c r="F48" s="366"/>
      <c r="G48" s="366"/>
    </row>
    <row r="49" spans="1:7" s="25" customFormat="1" ht="35" customHeight="1">
      <c r="A49" s="24"/>
      <c r="B49" s="366"/>
      <c r="C49" s="366"/>
      <c r="D49" s="366"/>
      <c r="E49" s="366"/>
      <c r="F49" s="366"/>
      <c r="G49" s="366"/>
    </row>
    <row r="50" spans="1:7" s="25" customFormat="1" ht="35" customHeight="1">
      <c r="A50" s="24"/>
      <c r="B50" s="366"/>
      <c r="C50" s="366"/>
      <c r="D50" s="366"/>
      <c r="E50" s="366"/>
      <c r="F50" s="366"/>
      <c r="G50" s="366"/>
    </row>
    <row r="51" spans="1:7" s="25" customFormat="1" ht="35" customHeight="1">
      <c r="A51" s="24"/>
      <c r="B51" s="366"/>
      <c r="C51" s="366"/>
      <c r="D51" s="366"/>
      <c r="E51" s="366"/>
      <c r="F51" s="366"/>
      <c r="G51" s="366"/>
    </row>
    <row r="52" spans="1:7" s="25" customFormat="1" ht="35" customHeight="1">
      <c r="A52" s="24"/>
      <c r="B52" s="366"/>
      <c r="C52" s="366"/>
      <c r="D52" s="366"/>
      <c r="E52" s="366"/>
      <c r="F52" s="366"/>
      <c r="G52" s="366"/>
    </row>
    <row r="53" spans="1:7" s="25" customFormat="1" ht="35" customHeight="1">
      <c r="A53" s="24"/>
      <c r="B53" s="366"/>
      <c r="C53" s="366"/>
      <c r="D53" s="366"/>
      <c r="E53" s="366"/>
      <c r="F53" s="366"/>
      <c r="G53" s="366"/>
    </row>
    <row r="54" spans="1:7" s="25" customFormat="1" ht="35" customHeight="1">
      <c r="A54" s="24"/>
      <c r="B54" s="366"/>
      <c r="C54" s="366"/>
      <c r="D54" s="366"/>
      <c r="E54" s="366"/>
      <c r="F54" s="366"/>
      <c r="G54" s="366"/>
    </row>
    <row r="55" spans="1:7" s="25" customFormat="1" ht="35" customHeight="1">
      <c r="A55" s="24"/>
      <c r="B55" s="366"/>
      <c r="C55" s="366"/>
      <c r="D55" s="366"/>
      <c r="E55" s="366"/>
      <c r="F55" s="366"/>
      <c r="G55" s="366"/>
    </row>
    <row r="56" spans="1:7" s="25" customFormat="1" ht="35" customHeight="1">
      <c r="A56" s="24"/>
      <c r="B56" s="366"/>
      <c r="C56" s="366"/>
      <c r="D56" s="366"/>
      <c r="E56" s="366"/>
      <c r="F56" s="366"/>
      <c r="G56" s="366"/>
    </row>
    <row r="57" spans="1:7" s="25" customFormat="1" ht="35" customHeight="1">
      <c r="A57" s="24"/>
      <c r="B57" s="366"/>
      <c r="C57" s="366"/>
      <c r="D57" s="366"/>
      <c r="E57" s="366"/>
      <c r="F57" s="366"/>
      <c r="G57" s="366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="89" zoomScaleNormal="89" zoomScalePageLayoutView="89" workbookViewId="0">
      <selection activeCell="U32" sqref="U32:Z3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45" t="s">
        <v>64</v>
      </c>
      <c r="B1" s="346"/>
      <c r="C1" s="347" t="str">
        <f>SPEC!E3</f>
        <v xml:space="preserve">MENS AND WOMENS TOFINO HOODY </v>
      </c>
      <c r="D1" s="348"/>
      <c r="E1" s="348"/>
      <c r="F1" s="348"/>
      <c r="G1" s="349"/>
    </row>
    <row r="2" spans="1:7" ht="15" customHeight="1">
      <c r="A2" s="350" t="s">
        <v>95</v>
      </c>
      <c r="B2" s="351"/>
      <c r="C2" s="351"/>
      <c r="D2" s="351"/>
      <c r="E2" s="352"/>
      <c r="F2" s="17" t="s">
        <v>65</v>
      </c>
      <c r="G2" s="18"/>
    </row>
    <row r="3" spans="1:7" ht="15">
      <c r="A3" s="350" t="s">
        <v>72</v>
      </c>
      <c r="B3" s="351"/>
      <c r="C3" s="351"/>
      <c r="D3" s="351"/>
      <c r="E3" s="353" t="s">
        <v>67</v>
      </c>
      <c r="F3" s="353"/>
      <c r="G3" s="20">
        <f>SPEC!AS3</f>
        <v>2017</v>
      </c>
    </row>
    <row r="4" spans="1:7" s="25" customFormat="1" ht="12">
      <c r="A4" s="367" t="s">
        <v>73</v>
      </c>
      <c r="B4" s="368"/>
      <c r="C4" s="368"/>
      <c r="D4" s="368"/>
      <c r="E4" s="368"/>
      <c r="F4" s="368"/>
      <c r="G4" s="369"/>
    </row>
    <row r="5" spans="1:7" ht="15" customHeight="1">
      <c r="A5" s="357" t="s">
        <v>68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4"/>
      <c r="C7" s="355"/>
      <c r="D7" s="355"/>
      <c r="E7" s="355"/>
      <c r="F7" s="355"/>
      <c r="G7" s="356"/>
    </row>
    <row r="8" spans="1:7" ht="35" customHeight="1">
      <c r="A8" s="23">
        <v>3</v>
      </c>
      <c r="B8" s="354"/>
      <c r="C8" s="355"/>
      <c r="D8" s="355"/>
      <c r="E8" s="355"/>
      <c r="F8" s="355"/>
      <c r="G8" s="356"/>
    </row>
    <row r="9" spans="1:7" ht="35" customHeight="1">
      <c r="A9" s="23">
        <v>4</v>
      </c>
      <c r="B9" s="354"/>
      <c r="C9" s="355"/>
      <c r="D9" s="355"/>
      <c r="E9" s="355"/>
      <c r="F9" s="355"/>
      <c r="G9" s="356"/>
    </row>
    <row r="10" spans="1:7" ht="35" customHeight="1">
      <c r="A10" s="23">
        <v>5</v>
      </c>
      <c r="B10" s="354"/>
      <c r="C10" s="355"/>
      <c r="D10" s="355"/>
      <c r="E10" s="355"/>
      <c r="F10" s="355"/>
      <c r="G10" s="356"/>
    </row>
    <row r="11" spans="1:7" ht="35" customHeight="1">
      <c r="A11" s="23">
        <v>6</v>
      </c>
      <c r="B11" s="354"/>
      <c r="C11" s="355"/>
      <c r="D11" s="355"/>
      <c r="E11" s="355"/>
      <c r="F11" s="355"/>
      <c r="G11" s="356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69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4"/>
      <c r="C15" s="355"/>
      <c r="D15" s="355"/>
      <c r="E15" s="355"/>
      <c r="F15" s="355"/>
      <c r="G15" s="356"/>
    </row>
    <row r="16" spans="1:7" ht="35" customHeight="1">
      <c r="A16" s="23">
        <v>3</v>
      </c>
      <c r="B16" s="354"/>
      <c r="C16" s="355"/>
      <c r="D16" s="355"/>
      <c r="E16" s="355"/>
      <c r="F16" s="355"/>
      <c r="G16" s="356"/>
    </row>
    <row r="17" spans="1:7" ht="35" customHeight="1">
      <c r="A17" s="23">
        <v>4</v>
      </c>
      <c r="B17" s="354"/>
      <c r="C17" s="355"/>
      <c r="D17" s="355"/>
      <c r="E17" s="355"/>
      <c r="F17" s="355"/>
      <c r="G17" s="356"/>
    </row>
    <row r="18" spans="1:7" ht="35" customHeight="1">
      <c r="A18" s="23">
        <v>5</v>
      </c>
      <c r="B18" s="354"/>
      <c r="C18" s="355"/>
      <c r="D18" s="355"/>
      <c r="E18" s="355"/>
      <c r="F18" s="355"/>
      <c r="G18" s="356"/>
    </row>
    <row r="19" spans="1:7" ht="35" customHeight="1">
      <c r="A19" s="23">
        <v>6</v>
      </c>
      <c r="B19" s="354"/>
      <c r="C19" s="355"/>
      <c r="D19" s="355"/>
      <c r="E19" s="355"/>
      <c r="F19" s="355"/>
      <c r="G19" s="356"/>
    </row>
    <row r="20" spans="1:7" ht="35" customHeight="1">
      <c r="A20" s="23">
        <v>7</v>
      </c>
      <c r="B20" s="354"/>
      <c r="C20" s="355"/>
      <c r="D20" s="355"/>
      <c r="E20" s="355"/>
      <c r="F20" s="355"/>
      <c r="G20" s="356"/>
    </row>
    <row r="21" spans="1:7" s="25" customFormat="1" ht="35" customHeight="1">
      <c r="A21" s="24"/>
      <c r="B21" s="366"/>
      <c r="C21" s="366"/>
      <c r="D21" s="366"/>
      <c r="E21" s="366"/>
      <c r="F21" s="366"/>
      <c r="G21" s="366"/>
    </row>
    <row r="22" spans="1:7" s="25" customFormat="1" ht="35" customHeight="1">
      <c r="A22" s="24"/>
      <c r="B22" s="366"/>
      <c r="C22" s="366"/>
      <c r="D22" s="366"/>
      <c r="E22" s="366"/>
      <c r="F22" s="366"/>
      <c r="G22" s="366"/>
    </row>
    <row r="23" spans="1:7" s="25" customFormat="1" ht="35" customHeight="1">
      <c r="A23" s="24"/>
      <c r="B23" s="366"/>
      <c r="C23" s="366"/>
      <c r="D23" s="366"/>
      <c r="E23" s="366"/>
      <c r="F23" s="366"/>
      <c r="G23" s="366"/>
    </row>
    <row r="24" spans="1:7" s="25" customFormat="1" ht="35" customHeight="1">
      <c r="A24" s="24"/>
      <c r="B24" s="366"/>
      <c r="C24" s="366"/>
      <c r="D24" s="366"/>
      <c r="E24" s="366"/>
      <c r="F24" s="366"/>
      <c r="G24" s="366"/>
    </row>
    <row r="25" spans="1:7" s="25" customFormat="1" ht="35" customHeight="1">
      <c r="A25" s="24"/>
      <c r="B25" s="366"/>
      <c r="C25" s="366"/>
      <c r="D25" s="366"/>
      <c r="E25" s="366"/>
      <c r="F25" s="366"/>
      <c r="G25" s="366"/>
    </row>
    <row r="26" spans="1:7" s="25" customFormat="1" ht="35" customHeight="1">
      <c r="A26" s="24"/>
      <c r="B26" s="366"/>
      <c r="C26" s="366"/>
      <c r="D26" s="366"/>
      <c r="E26" s="366"/>
      <c r="F26" s="366"/>
      <c r="G26" s="366"/>
    </row>
    <row r="27" spans="1:7" s="25" customFormat="1" ht="35" customHeight="1">
      <c r="A27" s="24"/>
      <c r="B27" s="366"/>
      <c r="C27" s="366"/>
      <c r="D27" s="366"/>
      <c r="E27" s="366"/>
      <c r="F27" s="366"/>
      <c r="G27" s="366"/>
    </row>
    <row r="28" spans="1:7" s="25" customFormat="1" ht="35" customHeight="1">
      <c r="A28" s="24"/>
      <c r="B28" s="366"/>
      <c r="C28" s="366"/>
      <c r="D28" s="366"/>
      <c r="E28" s="366"/>
      <c r="F28" s="366"/>
      <c r="G28" s="366"/>
    </row>
    <row r="29" spans="1:7" s="25" customFormat="1" ht="35" customHeight="1">
      <c r="A29" s="24"/>
      <c r="B29" s="366"/>
      <c r="C29" s="366"/>
      <c r="D29" s="366"/>
      <c r="E29" s="366"/>
      <c r="F29" s="366"/>
      <c r="G29" s="366"/>
    </row>
    <row r="30" spans="1:7" s="25" customFormat="1" ht="35" customHeight="1">
      <c r="A30" s="24"/>
      <c r="B30" s="366"/>
      <c r="C30" s="366"/>
      <c r="D30" s="366"/>
      <c r="E30" s="366"/>
      <c r="F30" s="366"/>
      <c r="G30" s="366"/>
    </row>
    <row r="31" spans="1:7" s="25" customFormat="1" ht="35" customHeight="1">
      <c r="A31" s="24"/>
      <c r="B31" s="366"/>
      <c r="C31" s="366"/>
      <c r="D31" s="366"/>
      <c r="E31" s="366"/>
      <c r="F31" s="366"/>
      <c r="G31" s="366"/>
    </row>
    <row r="32" spans="1:7" s="25" customFormat="1" ht="35" customHeight="1">
      <c r="A32" s="24"/>
      <c r="B32" s="366"/>
      <c r="C32" s="366"/>
      <c r="D32" s="366"/>
      <c r="E32" s="366"/>
      <c r="F32" s="366"/>
      <c r="G32" s="366"/>
    </row>
    <row r="33" spans="1:7" s="25" customFormat="1" ht="35" customHeight="1">
      <c r="A33" s="24"/>
      <c r="B33" s="366"/>
      <c r="C33" s="366"/>
      <c r="D33" s="366"/>
      <c r="E33" s="366"/>
      <c r="F33" s="366"/>
      <c r="G33" s="366"/>
    </row>
    <row r="34" spans="1:7" s="25" customFormat="1" ht="35" customHeight="1">
      <c r="A34" s="24"/>
      <c r="B34" s="366"/>
      <c r="C34" s="366"/>
      <c r="D34" s="366"/>
      <c r="E34" s="366"/>
      <c r="F34" s="366"/>
      <c r="G34" s="366"/>
    </row>
    <row r="35" spans="1:7" s="25" customFormat="1" ht="35" customHeight="1">
      <c r="A35" s="24"/>
      <c r="B35" s="366"/>
      <c r="C35" s="366"/>
      <c r="D35" s="366"/>
      <c r="E35" s="366"/>
      <c r="F35" s="366"/>
      <c r="G35" s="366"/>
    </row>
    <row r="36" spans="1:7" s="25" customFormat="1" ht="35" customHeight="1">
      <c r="A36" s="24"/>
      <c r="B36" s="366"/>
      <c r="C36" s="366"/>
      <c r="D36" s="366"/>
      <c r="E36" s="366"/>
      <c r="F36" s="366"/>
      <c r="G36" s="366"/>
    </row>
    <row r="37" spans="1:7" s="25" customFormat="1" ht="35" customHeight="1">
      <c r="A37" s="24"/>
      <c r="B37" s="366"/>
      <c r="C37" s="366"/>
      <c r="D37" s="366"/>
      <c r="E37" s="366"/>
      <c r="F37" s="366"/>
      <c r="G37" s="366"/>
    </row>
    <row r="38" spans="1:7" s="25" customFormat="1" ht="35" customHeight="1">
      <c r="A38" s="24"/>
      <c r="B38" s="366"/>
      <c r="C38" s="366"/>
      <c r="D38" s="366"/>
      <c r="E38" s="366"/>
      <c r="F38" s="366"/>
      <c r="G38" s="366"/>
    </row>
    <row r="39" spans="1:7" s="25" customFormat="1" ht="35" customHeight="1">
      <c r="A39" s="24"/>
      <c r="B39" s="366"/>
      <c r="C39" s="366"/>
      <c r="D39" s="366"/>
      <c r="E39" s="366"/>
      <c r="F39" s="366"/>
      <c r="G39" s="366"/>
    </row>
    <row r="40" spans="1:7" s="25" customFormat="1" ht="35" customHeight="1">
      <c r="A40" s="24"/>
      <c r="B40" s="366"/>
      <c r="C40" s="366"/>
      <c r="D40" s="366"/>
      <c r="E40" s="366"/>
      <c r="F40" s="366"/>
      <c r="G40" s="366"/>
    </row>
    <row r="41" spans="1:7" s="25" customFormat="1" ht="35" customHeight="1">
      <c r="A41" s="24"/>
      <c r="B41" s="366"/>
      <c r="C41" s="366"/>
      <c r="D41" s="366"/>
      <c r="E41" s="366"/>
      <c r="F41" s="366"/>
      <c r="G41" s="366"/>
    </row>
    <row r="42" spans="1:7" s="25" customFormat="1" ht="35" customHeight="1">
      <c r="A42" s="24"/>
      <c r="B42" s="366"/>
      <c r="C42" s="366"/>
      <c r="D42" s="366"/>
      <c r="E42" s="366"/>
      <c r="F42" s="366"/>
      <c r="G42" s="366"/>
    </row>
    <row r="43" spans="1:7" s="25" customFormat="1" ht="35" customHeight="1">
      <c r="A43" s="24"/>
      <c r="B43" s="366"/>
      <c r="C43" s="366"/>
      <c r="D43" s="366"/>
      <c r="E43" s="366"/>
      <c r="F43" s="366"/>
      <c r="G43" s="366"/>
    </row>
    <row r="44" spans="1:7" s="25" customFormat="1" ht="35" customHeight="1">
      <c r="A44" s="24"/>
      <c r="B44" s="366"/>
      <c r="C44" s="366"/>
      <c r="D44" s="366"/>
      <c r="E44" s="366"/>
      <c r="F44" s="366"/>
      <c r="G44" s="366"/>
    </row>
    <row r="45" spans="1:7" s="25" customFormat="1" ht="35" customHeight="1">
      <c r="A45" s="24"/>
      <c r="B45" s="366"/>
      <c r="C45" s="366"/>
      <c r="D45" s="366"/>
      <c r="E45" s="366"/>
      <c r="F45" s="366"/>
      <c r="G45" s="366"/>
    </row>
    <row r="46" spans="1:7" s="25" customFormat="1" ht="35" customHeight="1">
      <c r="A46" s="24"/>
      <c r="B46" s="366"/>
      <c r="C46" s="366"/>
      <c r="D46" s="366"/>
      <c r="E46" s="366"/>
      <c r="F46" s="366"/>
      <c r="G46" s="366"/>
    </row>
    <row r="47" spans="1:7" s="25" customFormat="1" ht="35" customHeight="1">
      <c r="A47" s="24"/>
      <c r="B47" s="366"/>
      <c r="C47" s="366"/>
      <c r="D47" s="366"/>
      <c r="E47" s="366"/>
      <c r="F47" s="366"/>
      <c r="G47" s="366"/>
    </row>
    <row r="48" spans="1:7" s="25" customFormat="1" ht="35" customHeight="1">
      <c r="A48" s="24"/>
      <c r="B48" s="366"/>
      <c r="C48" s="366"/>
      <c r="D48" s="366"/>
      <c r="E48" s="366"/>
      <c r="F48" s="366"/>
      <c r="G48" s="366"/>
    </row>
    <row r="49" spans="1:7" s="25" customFormat="1" ht="35" customHeight="1">
      <c r="A49" s="24"/>
      <c r="B49" s="366"/>
      <c r="C49" s="366"/>
      <c r="D49" s="366"/>
      <c r="E49" s="366"/>
      <c r="F49" s="366"/>
      <c r="G49" s="366"/>
    </row>
    <row r="50" spans="1:7" s="25" customFormat="1" ht="35" customHeight="1">
      <c r="A50" s="24"/>
      <c r="B50" s="366"/>
      <c r="C50" s="366"/>
      <c r="D50" s="366"/>
      <c r="E50" s="366"/>
      <c r="F50" s="366"/>
      <c r="G50" s="366"/>
    </row>
    <row r="51" spans="1:7" s="25" customFormat="1" ht="35" customHeight="1">
      <c r="A51" s="24"/>
      <c r="B51" s="366"/>
      <c r="C51" s="366"/>
      <c r="D51" s="366"/>
      <c r="E51" s="366"/>
      <c r="F51" s="366"/>
      <c r="G51" s="366"/>
    </row>
    <row r="52" spans="1:7" s="25" customFormat="1" ht="35" customHeight="1">
      <c r="A52" s="24"/>
      <c r="B52" s="366"/>
      <c r="C52" s="366"/>
      <c r="D52" s="366"/>
      <c r="E52" s="366"/>
      <c r="F52" s="366"/>
      <c r="G52" s="366"/>
    </row>
    <row r="53" spans="1:7" s="25" customFormat="1" ht="35" customHeight="1">
      <c r="A53" s="24"/>
      <c r="B53" s="366"/>
      <c r="C53" s="366"/>
      <c r="D53" s="366"/>
      <c r="E53" s="366"/>
      <c r="F53" s="366"/>
      <c r="G53" s="366"/>
    </row>
    <row r="54" spans="1:7" s="25" customFormat="1" ht="35" customHeight="1">
      <c r="A54" s="24"/>
      <c r="B54" s="366"/>
      <c r="C54" s="366"/>
      <c r="D54" s="366"/>
      <c r="E54" s="366"/>
      <c r="F54" s="366"/>
      <c r="G54" s="366"/>
    </row>
  </sheetData>
  <mergeCells count="56">
    <mergeCell ref="B50:G50"/>
    <mergeCell ref="B51:G51"/>
    <mergeCell ref="B52:G52"/>
    <mergeCell ref="B53:G53"/>
    <mergeCell ref="B54:G54"/>
    <mergeCell ref="B49:G49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37:G37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12:G12"/>
    <mergeCell ref="B9:G9"/>
    <mergeCell ref="B10:G10"/>
    <mergeCell ref="A13:G13"/>
    <mergeCell ref="B25:G25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B24:G24"/>
    <mergeCell ref="B18:G18"/>
    <mergeCell ref="A5:G5"/>
    <mergeCell ref="B6:G6"/>
    <mergeCell ref="B7:G7"/>
    <mergeCell ref="B8:G8"/>
    <mergeCell ref="B11:G11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2012-12-17T19:20:39Z</cp:lastPrinted>
  <dcterms:created xsi:type="dcterms:W3CDTF">2008-10-28T21:42:02Z</dcterms:created>
  <dcterms:modified xsi:type="dcterms:W3CDTF">2016-06-30T17:47:21Z</dcterms:modified>
</cp:coreProperties>
</file>