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date1904="1" showInkAnnotation="0" autoCompressPictures="0"/>
  <bookViews>
    <workbookView xWindow="80" yWindow="0" windowWidth="28080" windowHeight="17540" tabRatio="500"/>
  </bookViews>
  <sheets>
    <sheet name="SPEC" sheetId="3" r:id="rId1"/>
    <sheet name="CWS" sheetId="18" r:id="rId2"/>
    <sheet name="DIMENSION" sheetId="15" r:id="rId3"/>
    <sheet name="GRADE" sheetId="17" r:id="rId4"/>
    <sheet name="1ST" sheetId="8" state="hidden" r:id="rId5"/>
    <sheet name="2ND" sheetId="9" state="hidden" r:id="rId6"/>
    <sheet name="SMS" sheetId="10" state="hidden" r:id="rId7"/>
    <sheet name="PP" sheetId="11" state="hidden" r:id="rId8"/>
  </sheets>
  <externalReferences>
    <externalReference r:id="rId9"/>
    <externalReference r:id="rId10"/>
    <externalReference r:id="rId11"/>
  </externalReferences>
  <definedNames>
    <definedName name="_19.5" localSheetId="4">[1]dimensions!#REF!</definedName>
    <definedName name="_19.5" localSheetId="5">[1]dimensions!#REF!</definedName>
    <definedName name="_19.5" localSheetId="1">[2]dimensions!#REF!</definedName>
    <definedName name="_19.5" localSheetId="2">[1]dimensions!#REF!</definedName>
    <definedName name="_19.5" localSheetId="3">[1]dimensions!#REF!</definedName>
    <definedName name="_19.5" localSheetId="7">[1]dimensions!#REF!</definedName>
    <definedName name="_19.5" localSheetId="6">[1]dimensions!#REF!</definedName>
    <definedName name="_19.5" localSheetId="0">[3]dimensions!#REF!</definedName>
    <definedName name="_19.5">[1]dimensions!#REF!</definedName>
    <definedName name="_xlnm.Print_Area" localSheetId="4">'1ST'!$A$3:$G$30</definedName>
    <definedName name="_xlnm.Print_Area" localSheetId="5">'2ND'!$A$4:$G$30</definedName>
    <definedName name="_xlnm.Print_Area" localSheetId="7">PP!$A$4:$G$30</definedName>
    <definedName name="_xlnm.Print_Area" localSheetId="6">SMS!$A$4:$G$30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40" i="3" l="1"/>
  <c r="O17" i="17"/>
  <c r="AG35" i="3"/>
  <c r="AG34" i="3"/>
  <c r="I20" i="15"/>
  <c r="I43" i="15"/>
  <c r="I21" i="15"/>
  <c r="U29" i="18"/>
  <c r="AG55" i="3"/>
  <c r="AG54" i="3"/>
  <c r="AG53" i="3"/>
  <c r="AG52" i="3"/>
  <c r="AG51" i="3"/>
  <c r="AG50" i="3"/>
  <c r="AG47" i="3"/>
  <c r="AG46" i="3"/>
  <c r="AG45" i="3"/>
  <c r="AG44" i="3"/>
  <c r="AG41" i="3"/>
  <c r="AG39" i="3"/>
  <c r="AG38" i="3"/>
  <c r="AG30" i="3"/>
  <c r="AG28" i="3"/>
  <c r="AG26" i="3"/>
  <c r="AG25" i="3"/>
  <c r="AG22" i="3"/>
  <c r="AG21" i="3"/>
  <c r="AG20" i="3"/>
  <c r="E5" i="15"/>
  <c r="E4" i="15"/>
  <c r="S42" i="17"/>
  <c r="Q42" i="17"/>
  <c r="M42" i="17"/>
  <c r="K42" i="17"/>
  <c r="I42" i="17"/>
  <c r="S41" i="17"/>
  <c r="Q41" i="17"/>
  <c r="M41" i="17"/>
  <c r="K41" i="17"/>
  <c r="I41" i="17"/>
  <c r="S40" i="17"/>
  <c r="Q40" i="17"/>
  <c r="M40" i="17"/>
  <c r="K40" i="17"/>
  <c r="I40" i="17"/>
  <c r="S36" i="17"/>
  <c r="Q36" i="17"/>
  <c r="M36" i="17"/>
  <c r="K36" i="17"/>
  <c r="I36" i="17"/>
  <c r="S35" i="17"/>
  <c r="Q35" i="17"/>
  <c r="M35" i="17"/>
  <c r="K35" i="17"/>
  <c r="I35" i="17"/>
  <c r="S34" i="17"/>
  <c r="Q34" i="17"/>
  <c r="M34" i="17"/>
  <c r="K34" i="17"/>
  <c r="I34" i="17"/>
  <c r="S33" i="17"/>
  <c r="Q33" i="17"/>
  <c r="M33" i="17"/>
  <c r="K33" i="17"/>
  <c r="I33" i="17"/>
  <c r="Q32" i="17"/>
  <c r="S32" i="17"/>
  <c r="M32" i="17"/>
  <c r="K32" i="17"/>
  <c r="I32" i="17"/>
  <c r="S30" i="17"/>
  <c r="Q30" i="17"/>
  <c r="M30" i="17"/>
  <c r="K30" i="17"/>
  <c r="I30" i="17"/>
  <c r="Q29" i="17"/>
  <c r="S29" i="17"/>
  <c r="M29" i="17"/>
  <c r="K29" i="17"/>
  <c r="I29" i="17"/>
  <c r="Q28" i="17"/>
  <c r="S28" i="17"/>
  <c r="M28" i="17"/>
  <c r="K28" i="17"/>
  <c r="I28" i="17"/>
  <c r="Q27" i="17"/>
  <c r="S27" i="17"/>
  <c r="M27" i="17"/>
  <c r="K27" i="17"/>
  <c r="I27" i="17"/>
  <c r="S26" i="17"/>
  <c r="Q26" i="17"/>
  <c r="M26" i="17"/>
  <c r="K26" i="17"/>
  <c r="I26" i="17"/>
  <c r="S24" i="17"/>
  <c r="Q24" i="17"/>
  <c r="M24" i="17"/>
  <c r="K24" i="17"/>
  <c r="I24" i="17"/>
  <c r="S23" i="17"/>
  <c r="Q23" i="17"/>
  <c r="M23" i="17"/>
  <c r="K23" i="17"/>
  <c r="I23" i="17"/>
  <c r="S22" i="17"/>
  <c r="Q22" i="17"/>
  <c r="M22" i="17"/>
  <c r="K22" i="17"/>
  <c r="I22" i="17"/>
  <c r="S21" i="17"/>
  <c r="Q21" i="17"/>
  <c r="M21" i="17"/>
  <c r="K21" i="17"/>
  <c r="I21" i="17"/>
  <c r="S19" i="17"/>
  <c r="Q19" i="17"/>
  <c r="M19" i="17"/>
  <c r="K19" i="17"/>
  <c r="I19" i="17"/>
  <c r="S18" i="17"/>
  <c r="Q18" i="17"/>
  <c r="M18" i="17"/>
  <c r="K18" i="17"/>
  <c r="I18" i="17"/>
  <c r="S16" i="17"/>
  <c r="S17" i="17"/>
  <c r="Q16" i="17"/>
  <c r="Q17" i="17"/>
  <c r="M16" i="17"/>
  <c r="M17" i="17"/>
  <c r="K16" i="17"/>
  <c r="K17" i="17"/>
  <c r="I16" i="17"/>
  <c r="I17" i="17"/>
  <c r="Q14" i="17"/>
  <c r="S14" i="17"/>
  <c r="M14" i="17"/>
  <c r="K14" i="17"/>
  <c r="I14" i="17"/>
  <c r="S13" i="17"/>
  <c r="Q13" i="17"/>
  <c r="M13" i="17"/>
  <c r="K13" i="17"/>
  <c r="I13" i="17"/>
  <c r="S12" i="17"/>
  <c r="Q12" i="17"/>
  <c r="M12" i="17"/>
  <c r="K12" i="17"/>
  <c r="I12" i="17"/>
  <c r="S11" i="17"/>
  <c r="Q11" i="17"/>
  <c r="M11" i="17"/>
  <c r="K11" i="17"/>
  <c r="I11" i="17"/>
  <c r="AG56" i="3"/>
  <c r="R4" i="15"/>
  <c r="E5" i="17"/>
  <c r="E4" i="17"/>
  <c r="N4" i="17"/>
  <c r="W3" i="17"/>
  <c r="W5" i="17"/>
  <c r="N7" i="17"/>
  <c r="E7" i="17"/>
  <c r="E6" i="17"/>
  <c r="E3" i="15"/>
  <c r="R3" i="15"/>
  <c r="AE3" i="15"/>
  <c r="N3" i="17"/>
  <c r="E3" i="17"/>
  <c r="G3" i="8"/>
  <c r="C1" i="8"/>
  <c r="G3" i="9"/>
  <c r="C1" i="9"/>
  <c r="G3" i="10"/>
  <c r="C1" i="10"/>
  <c r="G3" i="11"/>
  <c r="C1" i="11"/>
</calcChain>
</file>

<file path=xl/sharedStrings.xml><?xml version="1.0" encoding="utf-8"?>
<sst xmlns="http://schemas.openxmlformats.org/spreadsheetml/2006/main" count="558" uniqueCount="259">
  <si>
    <t xml:space="preserve">created date: </t>
  </si>
  <si>
    <t>MATERIAL NO.</t>
  </si>
  <si>
    <t>DESCRIPTION</t>
  </si>
  <si>
    <t>PLACEMENT</t>
  </si>
  <si>
    <t>QTY</t>
  </si>
  <si>
    <t>#</t>
  </si>
  <si>
    <t>CLRWAY A</t>
  </si>
  <si>
    <t>CLRWAY B</t>
  </si>
  <si>
    <t>CLRWAY C</t>
  </si>
  <si>
    <t>CLRWAY D</t>
  </si>
  <si>
    <t>SHELL FABRICS</t>
  </si>
  <si>
    <t>LINING FABRICS</t>
  </si>
  <si>
    <t>ZIPPERS</t>
  </si>
  <si>
    <t>INT LABELS</t>
  </si>
  <si>
    <t>HANGTAGS</t>
  </si>
  <si>
    <t>style name:</t>
  </si>
  <si>
    <t>product line:</t>
  </si>
  <si>
    <t>size range:</t>
  </si>
  <si>
    <t>sample size:</t>
  </si>
  <si>
    <t>supplier:</t>
  </si>
  <si>
    <t>agency:</t>
  </si>
  <si>
    <t>style reference:</t>
  </si>
  <si>
    <t>sms delivery date:</t>
  </si>
  <si>
    <t>modified date:</t>
  </si>
  <si>
    <t>COMMENTS</t>
  </si>
  <si>
    <t>FABRIC + TRIM SPECIFICATION I</t>
  </si>
  <si>
    <t xml:space="preserve">season: </t>
  </si>
  <si>
    <t xml:space="preserve">originator: </t>
  </si>
  <si>
    <t>target price:</t>
  </si>
  <si>
    <t>L</t>
  </si>
  <si>
    <t>PO Label- FOR BULK ONLY!</t>
  </si>
  <si>
    <t>PRINTS/ BADGES/EMBROIDERIES</t>
  </si>
  <si>
    <t>season:</t>
  </si>
  <si>
    <t>XS-XXL</t>
  </si>
  <si>
    <t>originator:</t>
  </si>
  <si>
    <t>created date:</t>
  </si>
  <si>
    <t>DATE:</t>
  </si>
  <si>
    <t>CODE:</t>
  </si>
  <si>
    <t>MEASUREMENT DESCRIPTION</t>
  </si>
  <si>
    <t>ORDER</t>
  </si>
  <si>
    <t>RCVD</t>
  </si>
  <si>
    <t>white</t>
  </si>
  <si>
    <t>care content labels</t>
  </si>
  <si>
    <t>PO label</t>
  </si>
  <si>
    <t>x</t>
  </si>
  <si>
    <t>PRICE</t>
  </si>
  <si>
    <t>TOTAL</t>
  </si>
  <si>
    <t>left side seam</t>
  </si>
  <si>
    <t>cf zipper</t>
  </si>
  <si>
    <t>hand pocket zippers</t>
  </si>
  <si>
    <t>left sleeve pocket zipper</t>
  </si>
  <si>
    <t>SUPPLIER</t>
  </si>
  <si>
    <t>DAEYONG</t>
  </si>
  <si>
    <t xml:space="preserve">WOOSUNG  </t>
  </si>
  <si>
    <t xml:space="preserve">DAEYONG </t>
  </si>
  <si>
    <t>edit/upload date:</t>
  </si>
  <si>
    <t xml:space="preserve">8mm grosgrain ribbon    </t>
  </si>
  <si>
    <t xml:space="preserve">grosgrain ribbon           </t>
  </si>
  <si>
    <t>LAYERING</t>
  </si>
  <si>
    <t>GRADING RULE</t>
  </si>
  <si>
    <t>GRADING</t>
  </si>
  <si>
    <t>1</t>
  </si>
  <si>
    <t>2-,  3+</t>
  </si>
  <si>
    <t>2</t>
  </si>
  <si>
    <t>4</t>
  </si>
  <si>
    <t>SHOULDER WIDTH</t>
  </si>
  <si>
    <t>0</t>
  </si>
  <si>
    <t>5</t>
  </si>
  <si>
    <t>CF LENGTH</t>
  </si>
  <si>
    <t>5a</t>
  </si>
  <si>
    <t>TOTAL CF LENGTH</t>
  </si>
  <si>
    <t>6</t>
  </si>
  <si>
    <t>CB LENGTH</t>
  </si>
  <si>
    <t>7</t>
  </si>
  <si>
    <t>CF TO CB HEM DROP</t>
  </si>
  <si>
    <t>8</t>
  </si>
  <si>
    <t>FRONT NECK DROP</t>
  </si>
  <si>
    <t>.125-, .25+</t>
  </si>
  <si>
    <t>9</t>
  </si>
  <si>
    <t>BACK NECK DROP</t>
  </si>
  <si>
    <t>10</t>
  </si>
  <si>
    <t xml:space="preserve">NECK WIDTH </t>
  </si>
  <si>
    <t>.25-, .25+</t>
  </si>
  <si>
    <t>CF COLLAR HEIGHT</t>
  </si>
  <si>
    <t>as per pattern</t>
  </si>
  <si>
    <t>CB SLEEVE LENGTH</t>
  </si>
  <si>
    <t>17</t>
  </si>
  <si>
    <t>18</t>
  </si>
  <si>
    <t>.75-, 1+</t>
  </si>
  <si>
    <t>19</t>
  </si>
  <si>
    <t>TOTAL HOOD LENGTH (CB to CF)</t>
  </si>
  <si>
    <t>.375-, .375+</t>
  </si>
  <si>
    <t>.5-, .5+</t>
  </si>
  <si>
    <t xml:space="preserve">CF ZIPPER </t>
  </si>
  <si>
    <t>HAND PKT ZIPPER</t>
  </si>
  <si>
    <t>SLEEVE PKT ZIPPER</t>
  </si>
  <si>
    <t>STYLE NAME:</t>
    <phoneticPr fontId="13" type="noConversion"/>
  </si>
  <si>
    <t>SCOTT SPORTS</t>
  </si>
  <si>
    <t>DATE:</t>
    <phoneticPr fontId="13" type="noConversion"/>
  </si>
  <si>
    <t>1ST PROTO EVALUATION</t>
  </si>
  <si>
    <t>SEASON:</t>
  </si>
  <si>
    <t>CONSTRUCTION COMMENTS</t>
  </si>
  <si>
    <t>FIT COMMENTS</t>
  </si>
  <si>
    <t>2ND PROTO EVALUATION</t>
  </si>
  <si>
    <t>SMS EVALUATION</t>
  </si>
  <si>
    <t>PRE-PRODUCTION PROTO EVALUATION</t>
  </si>
  <si>
    <t>ALL THESE CORRECTIONS MUST BE MADE BEFORE GOING TO PRODUCTION!</t>
    <phoneticPr fontId="14"/>
  </si>
  <si>
    <t>CHEST (1" below armhole, total)</t>
  </si>
  <si>
    <t>3a</t>
  </si>
  <si>
    <t>BOTTOM  (relaxed total)</t>
  </si>
  <si>
    <t>15a</t>
  </si>
  <si>
    <t>ARMHOLE STRAIGHT (total)</t>
  </si>
  <si>
    <t>BICEP (2" below armhole, total)</t>
  </si>
  <si>
    <t>14a</t>
  </si>
  <si>
    <t>LOWER ARM (13" below armhole, total)</t>
  </si>
  <si>
    <t>CUFF OPENING (total)</t>
  </si>
  <si>
    <t>HOOD WIDTH (CB hood point 6", total)</t>
  </si>
  <si>
    <t>25a</t>
  </si>
  <si>
    <t>HPS HOOD HEIGHT</t>
  </si>
  <si>
    <t>26a</t>
  </si>
  <si>
    <t>FRONT HOOD OPENING (relaxed)</t>
  </si>
  <si>
    <t>26b</t>
  </si>
  <si>
    <t>FRONT HOOD OPENING (stretched)</t>
  </si>
  <si>
    <t>31a</t>
  </si>
  <si>
    <t xml:space="preserve">MEASUREMENTS </t>
  </si>
  <si>
    <t>fit:</t>
    <phoneticPr fontId="0" type="noConversion"/>
  </si>
  <si>
    <t>measure unit:</t>
  </si>
  <si>
    <t>INCHES</t>
  </si>
  <si>
    <t>Final garment measurements after washing have to be within tolerance!</t>
  </si>
  <si>
    <t>The zipper lengths that are specified are the usable length when the garment is sewn.  When ordering zippers please add length (if needed) for sewing.</t>
  </si>
  <si>
    <t>1ST PROTO</t>
    <phoneticPr fontId="0" type="noConversion"/>
  </si>
  <si>
    <t>SIZE:</t>
    <phoneticPr fontId="0" type="noConversion"/>
  </si>
  <si>
    <t>COATS</t>
  </si>
  <si>
    <t>dark grey</t>
  </si>
  <si>
    <t>fit:</t>
    <phoneticPr fontId="0" type="noConversion"/>
  </si>
  <si>
    <t>.75-, .75+</t>
  </si>
  <si>
    <t>.5-, .75+</t>
  </si>
  <si>
    <t xml:space="preserve">M's main interior label           </t>
  </si>
  <si>
    <t>insert</t>
  </si>
  <si>
    <t>Dryozone DWR Hangtag</t>
  </si>
  <si>
    <t>Duroshade Hangtag</t>
  </si>
  <si>
    <t>FIT-HT-ATHL</t>
  </si>
  <si>
    <t>Athletic Fit Hangtag</t>
  </si>
  <si>
    <t>*</t>
  </si>
  <si>
    <t>please go to SMS after making above corrections</t>
  </si>
  <si>
    <t>please go to 2nd proto after making above corrections</t>
  </si>
  <si>
    <t>please go to 3rd proto after making above corrections</t>
  </si>
  <si>
    <t>please go to production after making above corrections</t>
  </si>
  <si>
    <t>please go to preproduction after making above corrections</t>
  </si>
  <si>
    <t>SPECIAL STITCHING</t>
  </si>
  <si>
    <t>DP-634</t>
  </si>
  <si>
    <t>upper left chest</t>
  </si>
  <si>
    <t>FIT-HT-GEN</t>
  </si>
  <si>
    <t>DRYO-HT-WR-2</t>
  </si>
  <si>
    <t>DURO-HT-UV-2</t>
  </si>
  <si>
    <t>HANGTAG CHAIN</t>
  </si>
  <si>
    <t xml:space="preserve">left side       </t>
  </si>
  <si>
    <t>Chain for hangtag</t>
  </si>
  <si>
    <t>General Fit Insert</t>
  </si>
  <si>
    <t xml:space="preserve">M's Layering Hangtag         </t>
  </si>
  <si>
    <t>ACCESSORIES</t>
  </si>
  <si>
    <t>EU-XS</t>
  </si>
  <si>
    <t>EU-S</t>
  </si>
  <si>
    <t>EU-M</t>
  </si>
  <si>
    <t>EU-L</t>
  </si>
  <si>
    <t>EU-XL</t>
  </si>
  <si>
    <t>EU-XXL</t>
  </si>
  <si>
    <t>0-, 1-, 0-, 1+, 0+</t>
  </si>
  <si>
    <t>0-, 0.5-, 0-, 0.5+, 0+</t>
  </si>
  <si>
    <t>WINTER 2017.2018</t>
  </si>
  <si>
    <t>yard</t>
  </si>
  <si>
    <t>WAIST (18.5" from HPS, total)</t>
  </si>
  <si>
    <t>.25-, .25+, .5+</t>
    <phoneticPr fontId="0" type="noConversion"/>
  </si>
  <si>
    <t>M-HT-LAY</t>
  </si>
  <si>
    <t>EA</t>
  </si>
  <si>
    <t>PREMIERE</t>
  </si>
  <si>
    <t xml:space="preserve">mesh           </t>
  </si>
  <si>
    <t>hand pocket bags, sleeve pocket bag</t>
  </si>
  <si>
    <t>UTX</t>
  </si>
  <si>
    <t>PCA224</t>
  </si>
  <si>
    <t>cordlock</t>
  </si>
  <si>
    <t>hem adjustment</t>
  </si>
  <si>
    <t>10mm grosgrain ribbon</t>
  </si>
  <si>
    <t>WOOSUNG</t>
  </si>
  <si>
    <t>webbing</t>
  </si>
  <si>
    <t>anchor for PCA224 cordlock at bottom hem</t>
  </si>
  <si>
    <t>P481S001</t>
  </si>
  <si>
    <t xml:space="preserve">rubber puller </t>
  </si>
  <si>
    <t xml:space="preserve">hem adjustment      </t>
  </si>
  <si>
    <t>bottom hem</t>
  </si>
  <si>
    <t>5mm eyelet</t>
  </si>
  <si>
    <t xml:space="preserve">IL JIN  </t>
  </si>
  <si>
    <t>5mm logo eyelet</t>
  </si>
  <si>
    <t xml:space="preserve"> hem adjustment exit (4)</t>
  </si>
  <si>
    <t>antique silver</t>
  </si>
  <si>
    <t>3/4" Foldable Lycra</t>
  </si>
  <si>
    <t>GRAMAX THREAD</t>
  </si>
  <si>
    <t>normal flatlock</t>
  </si>
  <si>
    <t>SB-DP-804</t>
  </si>
  <si>
    <t>right bicep</t>
  </si>
  <si>
    <t>1/4" durawelt overlays</t>
  </si>
  <si>
    <t>M-SIZE-20</t>
  </si>
  <si>
    <t>top of hang tag</t>
  </si>
  <si>
    <t>CONSTRUCTION WITHOUT SEWING</t>
  </si>
  <si>
    <t xml:space="preserve">CWS OPERATION     </t>
  </si>
  <si>
    <t>sleeve pocket zipper lasercut bonded with bonded zipper garage and ATS frame</t>
  </si>
  <si>
    <t>hand pocket zippers lasercut bonded with bonded zipper garages and ATS frame</t>
  </si>
  <si>
    <t>TOTAL CWS COSTS</t>
  </si>
  <si>
    <t>M DEFINED PLUS JKT</t>
  </si>
  <si>
    <t>use available</t>
  </si>
  <si>
    <t xml:space="preserve">142-01951-000013 </t>
  </si>
  <si>
    <t>flexible zipper puller</t>
  </si>
  <si>
    <t>S3734 (dark grey)</t>
  </si>
  <si>
    <t>CHUN WO HO</t>
  </si>
  <si>
    <t>FACTORY</t>
  </si>
  <si>
    <t>durawelt overlays</t>
  </si>
  <si>
    <t>ATH</t>
  </si>
  <si>
    <t>VG</t>
  </si>
  <si>
    <t>Shell fabric at front body, back body
Facing fabric at rolled hem</t>
  </si>
  <si>
    <t>YKK</t>
  </si>
  <si>
    <t>direct print (matte quality)</t>
  </si>
  <si>
    <t>Shell fabric at face mask</t>
  </si>
  <si>
    <t>Shell fabric at hood, sleeves, sleeve pocket, collar
Facing fabric at rolled cuffs, back of collar, windflap</t>
  </si>
  <si>
    <t>binding</t>
  </si>
  <si>
    <t>TBA-use available #5 coil open end, 1 slider for proto</t>
  </si>
  <si>
    <t>TBA-use available #3 coil closed end for proto</t>
  </si>
  <si>
    <t xml:space="preserve">FACE MASK CF LENGTH </t>
  </si>
  <si>
    <t>FACE MASK WIDTH (total)</t>
  </si>
  <si>
    <t>27b</t>
  </si>
  <si>
    <t>armhole seams, hood seams, face mask seam, underarm seams</t>
  </si>
  <si>
    <t>side seams</t>
  </si>
  <si>
    <t xml:space="preserve">CF zipper (1), hand pocket (2), sleeve pocket (1)          </t>
  </si>
  <si>
    <t>CLRWAY E</t>
  </si>
  <si>
    <t>lunar blue</t>
  </si>
  <si>
    <t>marine blue</t>
  </si>
  <si>
    <t>moroccan red</t>
  </si>
  <si>
    <t>royal red</t>
  </si>
  <si>
    <t>lake blue</t>
  </si>
  <si>
    <t>nightfall blue</t>
  </si>
  <si>
    <t>caviar black</t>
  </si>
  <si>
    <t xml:space="preserve">hood binding, top and bottom of face mask, edge of windflap, finish at zipper tape edge, neck seam          </t>
  </si>
  <si>
    <t xml:space="preserve">sleeve pocket </t>
  </si>
  <si>
    <t>around hand pocket zippers</t>
  </si>
  <si>
    <t>iron grey</t>
  </si>
  <si>
    <t>irong rey</t>
  </si>
  <si>
    <t>19-4024 dress blues</t>
  </si>
  <si>
    <t>18-1449 ketchup</t>
  </si>
  <si>
    <t>19-4110 nightfall blue</t>
  </si>
  <si>
    <t xml:space="preserve">cb neckseam      </t>
  </si>
  <si>
    <t xml:space="preserve">locker loop      </t>
  </si>
  <si>
    <t>FE529-A</t>
  </si>
  <si>
    <t>CCL-001</t>
  </si>
  <si>
    <t>SCK-757S</t>
  </si>
  <si>
    <t>SINGTEX</t>
  </si>
  <si>
    <t>SOLON</t>
  </si>
  <si>
    <t>SOLUNA</t>
  </si>
  <si>
    <t>TBA</t>
  </si>
  <si>
    <t>NEW</t>
  </si>
  <si>
    <t>custom braid 2.2mm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</si>
</sst>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.000"/>
  </numFmts>
  <fonts count="25" x14ac:knownFonts="1">
    <font>
      <sz val="10"/>
      <name val="Verdana"/>
    </font>
    <font>
      <b/>
      <sz val="14"/>
      <name val="Arial Black"/>
      <family val="2"/>
    </font>
    <font>
      <b/>
      <sz val="6"/>
      <name val="Arial"/>
      <family val="2"/>
    </font>
    <font>
      <sz val="6"/>
      <name val="Arial"/>
      <family val="2"/>
    </font>
    <font>
      <b/>
      <sz val="7"/>
      <name val="Arial"/>
      <family val="2"/>
    </font>
    <font>
      <sz val="8"/>
      <name val="Arial"/>
    </font>
    <font>
      <sz val="10"/>
      <name val="Arial"/>
    </font>
    <font>
      <sz val="6"/>
      <color indexed="55"/>
      <name val="Arial"/>
    </font>
    <font>
      <sz val="9"/>
      <name val="Geneva"/>
    </font>
    <font>
      <sz val="11"/>
      <name val="돋움"/>
    </font>
    <font>
      <u/>
      <sz val="10"/>
      <color theme="10"/>
      <name val="Verdana"/>
    </font>
    <font>
      <u/>
      <sz val="10"/>
      <color theme="11"/>
      <name val="Verdana"/>
    </font>
    <font>
      <sz val="10"/>
      <name val="Verdana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0"/>
      <name val="Arial"/>
    </font>
    <font>
      <b/>
      <sz val="12"/>
      <name val="Arial Black"/>
      <family val="2"/>
    </font>
    <font>
      <b/>
      <sz val="14"/>
      <color indexed="9"/>
      <name val="Arial"/>
    </font>
    <font>
      <b/>
      <sz val="14"/>
      <name val="Arial"/>
    </font>
    <font>
      <sz val="14"/>
      <name val="Arial"/>
    </font>
    <font>
      <b/>
      <sz val="12"/>
      <color indexed="9"/>
      <name val="Arial"/>
      <family val="2"/>
    </font>
    <font>
      <sz val="12"/>
      <name val="Arial"/>
    </font>
    <font>
      <sz val="9"/>
      <name val="Arial"/>
    </font>
    <font>
      <b/>
      <sz val="12"/>
      <name val="Arial"/>
    </font>
    <font>
      <b/>
      <i/>
      <sz val="7"/>
      <color rgb="FFFF0000"/>
      <name val="Arial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8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</borders>
  <cellStyleXfs count="456">
    <xf numFmtId="0" fontId="0" fillId="0" borderId="0"/>
    <xf numFmtId="0" fontId="8" fillId="0" borderId="0"/>
    <xf numFmtId="0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44" fontId="1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94">
    <xf numFmtId="0" fontId="0" fillId="0" borderId="0" xfId="0"/>
    <xf numFmtId="0" fontId="2" fillId="0" borderId="0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ill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7" fillId="0" borderId="2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 applyProtection="1">
      <alignment vertical="center" wrapText="1"/>
    </xf>
    <xf numFmtId="0" fontId="3" fillId="0" borderId="0" xfId="0" applyFont="1" applyAlignment="1">
      <alignment vertical="center" wrapText="1"/>
    </xf>
    <xf numFmtId="0" fontId="0" fillId="0" borderId="6" xfId="0" applyBorder="1" applyAlignment="1" applyProtection="1">
      <alignment vertical="center" wrapText="1"/>
    </xf>
    <xf numFmtId="0" fontId="0" fillId="0" borderId="0" xfId="0" applyFill="1" applyAlignment="1" applyProtection="1">
      <alignment vertical="center" wrapText="1"/>
    </xf>
    <xf numFmtId="0" fontId="3" fillId="0" borderId="0" xfId="0" applyFont="1" applyFill="1" applyAlignment="1">
      <alignment vertical="center" wrapText="1"/>
    </xf>
    <xf numFmtId="0" fontId="0" fillId="0" borderId="6" xfId="0" applyFill="1" applyBorder="1" applyAlignment="1" applyProtection="1">
      <alignment vertical="center" wrapText="1"/>
    </xf>
    <xf numFmtId="0" fontId="0" fillId="0" borderId="9" xfId="0" applyFill="1" applyBorder="1" applyAlignment="1" applyProtection="1">
      <alignment vertical="center" wrapText="1"/>
    </xf>
    <xf numFmtId="0" fontId="0" fillId="0" borderId="0" xfId="0" applyNumberFormat="1"/>
    <xf numFmtId="0" fontId="19" fillId="0" borderId="0" xfId="145" applyFont="1" applyAlignment="1">
      <alignment vertical="center" wrapText="1"/>
    </xf>
    <xf numFmtId="0" fontId="20" fillId="3" borderId="23" xfId="145" applyFont="1" applyFill="1" applyBorder="1" applyAlignment="1">
      <alignment horizontal="left" vertical="center" wrapText="1"/>
    </xf>
    <xf numFmtId="14" fontId="21" fillId="0" borderId="8" xfId="145" applyNumberFormat="1" applyFont="1" applyBorder="1" applyAlignment="1">
      <alignment horizontal="center" vertical="center" wrapText="1"/>
    </xf>
    <xf numFmtId="0" fontId="22" fillId="0" borderId="0" xfId="145" applyFont="1" applyAlignment="1">
      <alignment vertical="center" wrapText="1"/>
    </xf>
    <xf numFmtId="0" fontId="23" fillId="0" borderId="8" xfId="145" applyFont="1" applyFill="1" applyBorder="1" applyAlignment="1">
      <alignment vertical="center" wrapText="1"/>
    </xf>
    <xf numFmtId="0" fontId="22" fillId="0" borderId="0" xfId="145" applyFont="1" applyFill="1" applyBorder="1" applyAlignment="1">
      <alignment vertical="center" wrapText="1"/>
    </xf>
    <xf numFmtId="0" fontId="6" fillId="0" borderId="1" xfId="145" applyFont="1" applyBorder="1" applyAlignment="1">
      <alignment horizontal="center" vertical="center" wrapText="1"/>
    </xf>
    <xf numFmtId="0" fontId="6" fillId="0" borderId="2" xfId="145" applyFont="1" applyBorder="1" applyAlignment="1">
      <alignment horizontal="center" vertical="center" wrapText="1"/>
    </xf>
    <xf numFmtId="0" fontId="6" fillId="0" borderId="0" xfId="145" applyFont="1" applyBorder="1" applyAlignment="1">
      <alignment horizontal="center" vertical="center" wrapText="1"/>
    </xf>
    <xf numFmtId="0" fontId="22" fillId="0" borderId="0" xfId="145" applyFont="1" applyBorder="1" applyAlignment="1">
      <alignment vertical="center" wrapText="1"/>
    </xf>
    <xf numFmtId="0" fontId="6" fillId="0" borderId="0" xfId="152" applyNumberFormat="1"/>
    <xf numFmtId="0" fontId="3" fillId="0" borderId="0" xfId="153" applyNumberFormat="1" applyFont="1"/>
    <xf numFmtId="0" fontId="6" fillId="0" borderId="0" xfId="153" applyNumberFormat="1" applyBorder="1"/>
    <xf numFmtId="0" fontId="6" fillId="0" borderId="0" xfId="153" applyNumberFormat="1"/>
    <xf numFmtId="0" fontId="2" fillId="0" borderId="10" xfId="0" applyNumberFormat="1" applyFont="1" applyBorder="1" applyAlignment="1" applyProtection="1">
      <alignment horizontal="left"/>
    </xf>
    <xf numFmtId="0" fontId="2" fillId="0" borderId="0" xfId="0" applyNumberFormat="1" applyFont="1" applyBorder="1" applyAlignment="1" applyProtection="1">
      <alignment horizontal="left"/>
    </xf>
    <xf numFmtId="0" fontId="2" fillId="0" borderId="20" xfId="0" applyNumberFormat="1" applyFont="1" applyBorder="1" applyAlignment="1" applyProtection="1">
      <alignment horizontal="left"/>
    </xf>
    <xf numFmtId="0" fontId="2" fillId="0" borderId="9" xfId="0" applyNumberFormat="1" applyFont="1" applyBorder="1" applyAlignment="1" applyProtection="1">
      <alignment horizontal="left"/>
    </xf>
    <xf numFmtId="0" fontId="2" fillId="0" borderId="22" xfId="0" applyNumberFormat="1" applyFont="1" applyBorder="1" applyAlignment="1" applyProtection="1">
      <alignment horizontal="left"/>
    </xf>
    <xf numFmtId="0" fontId="2" fillId="0" borderId="6" xfId="0" applyNumberFormat="1" applyFont="1" applyBorder="1" applyAlignment="1" applyProtection="1">
      <alignment horizontal="left"/>
    </xf>
    <xf numFmtId="0" fontId="6" fillId="0" borderId="0" xfId="0" applyFont="1" applyAlignment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 shrinkToFit="1"/>
      <protection locked="0"/>
    </xf>
    <xf numFmtId="0" fontId="3" fillId="0" borderId="2" xfId="0" applyFont="1" applyFill="1" applyBorder="1" applyAlignment="1" applyProtection="1">
      <alignment horizontal="center" vertical="center" shrinkToFit="1"/>
      <protection locked="0"/>
    </xf>
    <xf numFmtId="0" fontId="4" fillId="0" borderId="3" xfId="0" applyFont="1" applyFill="1" applyBorder="1" applyAlignment="1" applyProtection="1">
      <alignment vertical="center"/>
      <protection locked="0"/>
    </xf>
    <xf numFmtId="0" fontId="2" fillId="0" borderId="4" xfId="0" applyFont="1" applyFill="1" applyBorder="1" applyAlignment="1" applyProtection="1">
      <alignment vertical="center"/>
      <protection locked="0"/>
    </xf>
    <xf numFmtId="0" fontId="2" fillId="0" borderId="5" xfId="0" applyFont="1" applyFill="1" applyBorder="1" applyAlignment="1" applyProtection="1">
      <alignment vertical="center"/>
      <protection locked="0"/>
    </xf>
    <xf numFmtId="0" fontId="6" fillId="0" borderId="0" xfId="152" applyNumberFormat="1" applyBorder="1"/>
    <xf numFmtId="0" fontId="3" fillId="0" borderId="4" xfId="0" applyFont="1" applyFill="1" applyBorder="1" applyAlignment="1" applyProtection="1">
      <alignment horizontal="left" vertical="center" wrapText="1"/>
      <protection locked="0"/>
    </xf>
    <xf numFmtId="0" fontId="3" fillId="0" borderId="2" xfId="186" applyFont="1" applyFill="1" applyBorder="1" applyAlignment="1" applyProtection="1">
      <alignment horizontal="center" vertical="center" shrinkToFit="1"/>
      <protection locked="0"/>
    </xf>
    <xf numFmtId="0" fontId="3" fillId="0" borderId="3" xfId="0" applyFont="1" applyFill="1" applyBorder="1" applyAlignment="1" applyProtection="1">
      <alignment horizontal="center" vertical="center" wrapText="1" shrinkToFit="1"/>
      <protection locked="0"/>
    </xf>
    <xf numFmtId="0" fontId="3" fillId="0" borderId="4" xfId="0" applyFont="1" applyFill="1" applyBorder="1" applyAlignment="1" applyProtection="1">
      <alignment horizontal="center" vertical="center" wrapText="1" shrinkToFit="1"/>
      <protection locked="0"/>
    </xf>
    <xf numFmtId="0" fontId="3" fillId="0" borderId="5" xfId="0" applyFont="1" applyFill="1" applyBorder="1" applyAlignment="1" applyProtection="1">
      <alignment horizontal="center" vertical="center" wrapText="1" shrinkToFit="1"/>
      <protection locked="0"/>
    </xf>
    <xf numFmtId="0" fontId="3" fillId="0" borderId="3" xfId="0" applyFont="1" applyFill="1" applyBorder="1" applyAlignment="1" applyProtection="1">
      <alignment horizontal="left" vertical="center" wrapText="1" shrinkToFit="1"/>
      <protection locked="0"/>
    </xf>
    <xf numFmtId="0" fontId="3" fillId="0" borderId="4" xfId="0" applyFont="1" applyFill="1" applyBorder="1" applyAlignment="1" applyProtection="1">
      <alignment horizontal="left" vertical="center" wrapText="1" shrinkToFit="1"/>
      <protection locked="0"/>
    </xf>
    <xf numFmtId="0" fontId="3" fillId="0" borderId="5" xfId="0" applyFont="1" applyFill="1" applyBorder="1" applyAlignment="1" applyProtection="1">
      <alignment horizontal="left" vertical="center" wrapText="1" shrinkToFit="1"/>
      <protection locked="0"/>
    </xf>
    <xf numFmtId="0" fontId="3" fillId="0" borderId="3" xfId="0" applyFont="1" applyFill="1" applyBorder="1" applyAlignment="1" applyProtection="1">
      <alignment horizontal="left" vertical="center" wrapText="1"/>
      <protection locked="0"/>
    </xf>
    <xf numFmtId="0" fontId="3" fillId="0" borderId="4" xfId="0" applyFont="1" applyFill="1" applyBorder="1" applyAlignment="1" applyProtection="1">
      <alignment horizontal="left" vertical="center" wrapText="1"/>
      <protection locked="0"/>
    </xf>
    <xf numFmtId="0" fontId="3" fillId="0" borderId="5" xfId="0" applyFont="1" applyFill="1" applyBorder="1" applyAlignment="1" applyProtection="1">
      <alignment horizontal="left" vertical="center" wrapText="1"/>
      <protection locked="0"/>
    </xf>
    <xf numFmtId="164" fontId="3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3" xfId="0" applyFont="1" applyFill="1" applyBorder="1" applyAlignment="1" applyProtection="1">
      <alignment vertical="center" wrapText="1" shrinkToFit="1"/>
      <protection locked="0"/>
    </xf>
    <xf numFmtId="0" fontId="3" fillId="0" borderId="4" xfId="0" applyFont="1" applyFill="1" applyBorder="1" applyAlignment="1" applyProtection="1">
      <alignment vertical="center" wrapText="1" shrinkToFit="1"/>
      <protection locked="0"/>
    </xf>
    <xf numFmtId="0" fontId="3" fillId="0" borderId="5" xfId="0" applyFont="1" applyFill="1" applyBorder="1" applyAlignment="1" applyProtection="1">
      <alignment vertical="center" wrapText="1" shrinkToFit="1"/>
      <protection locked="0"/>
    </xf>
    <xf numFmtId="0" fontId="2" fillId="0" borderId="0" xfId="0" applyFont="1" applyFill="1" applyBorder="1" applyAlignment="1" applyProtection="1">
      <alignment horizontal="center" vertical="center" wrapText="1" shrinkToFit="1"/>
      <protection locked="0"/>
    </xf>
    <xf numFmtId="0" fontId="3" fillId="0" borderId="13" xfId="0" applyFont="1" applyFill="1" applyBorder="1" applyAlignment="1" applyProtection="1">
      <alignment horizontal="center" vertical="center" wrapText="1" shrinkToFit="1"/>
      <protection locked="0"/>
    </xf>
    <xf numFmtId="0" fontId="3" fillId="0" borderId="14" xfId="0" applyFont="1" applyFill="1" applyBorder="1" applyAlignment="1" applyProtection="1">
      <alignment horizontal="center" vertical="center" wrapText="1" shrinkToFit="1"/>
      <protection locked="0"/>
    </xf>
    <xf numFmtId="0" fontId="3" fillId="0" borderId="15" xfId="0" applyFont="1" applyFill="1" applyBorder="1" applyAlignment="1" applyProtection="1">
      <alignment horizontal="center" vertical="center" wrapText="1" shrinkToFit="1"/>
      <protection locked="0"/>
    </xf>
    <xf numFmtId="0" fontId="3" fillId="0" borderId="33" xfId="0" applyFont="1" applyFill="1" applyBorder="1" applyAlignment="1" applyProtection="1">
      <alignment horizontal="center" vertical="center" wrapText="1" shrinkToFit="1"/>
      <protection locked="0"/>
    </xf>
    <xf numFmtId="0" fontId="3" fillId="0" borderId="36" xfId="0" applyFont="1" applyFill="1" applyBorder="1" applyAlignment="1" applyProtection="1">
      <alignment horizontal="center" vertical="center" wrapText="1" shrinkToFit="1"/>
      <protection locked="0"/>
    </xf>
    <xf numFmtId="0" fontId="3" fillId="0" borderId="34" xfId="0" applyFont="1" applyFill="1" applyBorder="1" applyAlignment="1" applyProtection="1">
      <alignment horizontal="center" vertical="center" wrapText="1" shrinkToFit="1"/>
      <protection locked="0"/>
    </xf>
    <xf numFmtId="0" fontId="3" fillId="0" borderId="25" xfId="0" applyFont="1" applyFill="1" applyBorder="1" applyAlignment="1" applyProtection="1">
      <alignment horizontal="center" vertical="center" wrapText="1" shrinkToFit="1"/>
      <protection locked="0"/>
    </xf>
    <xf numFmtId="0" fontId="3" fillId="0" borderId="37" xfId="0" applyFont="1" applyFill="1" applyBorder="1" applyAlignment="1" applyProtection="1">
      <alignment horizontal="center" vertical="center" wrapText="1" shrinkToFit="1"/>
      <protection locked="0"/>
    </xf>
    <xf numFmtId="0" fontId="3" fillId="0" borderId="26" xfId="0" applyFont="1" applyFill="1" applyBorder="1" applyAlignment="1" applyProtection="1">
      <alignment horizontal="center" vertical="center" wrapText="1" shrinkToFit="1"/>
      <protection locked="0"/>
    </xf>
    <xf numFmtId="0" fontId="3" fillId="0" borderId="3" xfId="0" applyFont="1" applyFill="1" applyBorder="1" applyAlignment="1" applyProtection="1">
      <alignment horizontal="center" vertical="center" shrinkToFit="1"/>
      <protection locked="0"/>
    </xf>
    <xf numFmtId="0" fontId="3" fillId="0" borderId="5" xfId="0" applyFont="1" applyFill="1" applyBorder="1" applyAlignment="1" applyProtection="1">
      <alignment horizontal="center" vertical="center" shrinkToFit="1"/>
      <protection locked="0"/>
    </xf>
    <xf numFmtId="0" fontId="4" fillId="0" borderId="3" xfId="0" applyFont="1" applyFill="1" applyBorder="1" applyAlignment="1" applyProtection="1">
      <alignment horizontal="left" vertical="center" wrapText="1" shrinkToFit="1"/>
      <protection locked="0"/>
    </xf>
    <xf numFmtId="0" fontId="4" fillId="0" borderId="4" xfId="0" applyFont="1" applyFill="1" applyBorder="1" applyAlignment="1" applyProtection="1">
      <alignment horizontal="left" vertical="center" wrapText="1" shrinkToFit="1"/>
      <protection locked="0"/>
    </xf>
    <xf numFmtId="0" fontId="4" fillId="0" borderId="5" xfId="0" applyFont="1" applyFill="1" applyBorder="1" applyAlignment="1" applyProtection="1">
      <alignment horizontal="left" vertical="center" wrapText="1" shrinkToFit="1"/>
      <protection locked="0"/>
    </xf>
    <xf numFmtId="0" fontId="3" fillId="0" borderId="3" xfId="35" applyFont="1" applyFill="1" applyBorder="1" applyAlignment="1" applyProtection="1">
      <alignment horizontal="left" vertical="center" wrapText="1" shrinkToFit="1"/>
      <protection locked="0"/>
    </xf>
    <xf numFmtId="0" fontId="3" fillId="0" borderId="4" xfId="35" applyFont="1" applyFill="1" applyBorder="1" applyAlignment="1" applyProtection="1">
      <alignment horizontal="left" vertical="center" wrapText="1" shrinkToFit="1"/>
      <protection locked="0"/>
    </xf>
    <xf numFmtId="0" fontId="3" fillId="0" borderId="5" xfId="35" applyFont="1" applyFill="1" applyBorder="1" applyAlignment="1" applyProtection="1">
      <alignment horizontal="left" vertical="center" wrapText="1" shrinkToFit="1"/>
      <protection locked="0"/>
    </xf>
    <xf numFmtId="0" fontId="3" fillId="7" borderId="3" xfId="0" applyFont="1" applyFill="1" applyBorder="1" applyAlignment="1" applyProtection="1">
      <alignment horizontal="left" vertical="center" wrapText="1" shrinkToFit="1"/>
      <protection locked="0"/>
    </xf>
    <xf numFmtId="0" fontId="3" fillId="7" borderId="4" xfId="0" applyFont="1" applyFill="1" applyBorder="1" applyAlignment="1" applyProtection="1">
      <alignment horizontal="left" vertical="center" wrapText="1" shrinkToFit="1"/>
      <protection locked="0"/>
    </xf>
    <xf numFmtId="0" fontId="3" fillId="7" borderId="3" xfId="0" applyFont="1" applyFill="1" applyBorder="1" applyAlignment="1" applyProtection="1">
      <alignment horizontal="center" vertical="center" wrapText="1" shrinkToFit="1"/>
      <protection locked="0"/>
    </xf>
    <xf numFmtId="0" fontId="3" fillId="7" borderId="4" xfId="0" applyFont="1" applyFill="1" applyBorder="1" applyAlignment="1" applyProtection="1">
      <alignment horizontal="center" vertical="center" wrapText="1" shrinkToFit="1"/>
      <protection locked="0"/>
    </xf>
    <xf numFmtId="0" fontId="3" fillId="7" borderId="5" xfId="0" applyFont="1" applyFill="1" applyBorder="1" applyAlignment="1" applyProtection="1">
      <alignment horizontal="center" vertical="center" wrapText="1" shrinkToFit="1"/>
      <protection locked="0"/>
    </xf>
    <xf numFmtId="165" fontId="3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2" fillId="0" borderId="16" xfId="0" applyFont="1" applyFill="1" applyBorder="1" applyAlignment="1" applyProtection="1">
      <alignment horizontal="right" vertical="center" wrapText="1" shrinkToFit="1"/>
      <protection locked="0"/>
    </xf>
    <xf numFmtId="0" fontId="2" fillId="0" borderId="17" xfId="0" applyFont="1" applyFill="1" applyBorder="1" applyAlignment="1" applyProtection="1">
      <alignment horizontal="right" vertical="center" wrapText="1" shrinkToFit="1"/>
      <protection locked="0"/>
    </xf>
    <xf numFmtId="0" fontId="2" fillId="0" borderId="18" xfId="0" applyFont="1" applyFill="1" applyBorder="1" applyAlignment="1" applyProtection="1">
      <alignment horizontal="right" vertical="center" wrapText="1" shrinkToFit="1"/>
      <protection locked="0"/>
    </xf>
    <xf numFmtId="165" fontId="2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165" fontId="2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0" borderId="32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4" xfId="0" applyFont="1" applyFill="1" applyBorder="1" applyAlignment="1" applyProtection="1">
      <alignment horizontal="center" vertical="center" shrinkToFit="1"/>
      <protection locked="0"/>
    </xf>
    <xf numFmtId="165" fontId="3" fillId="0" borderId="33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0" borderId="34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32" xfId="0" applyFont="1" applyFill="1" applyBorder="1" applyAlignment="1" applyProtection="1">
      <alignment horizontal="center" vertical="center" wrapText="1" shrinkToFit="1"/>
      <protection locked="0"/>
    </xf>
    <xf numFmtId="0" fontId="6" fillId="0" borderId="4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0" fillId="0" borderId="5" xfId="0" applyFill="1" applyBorder="1" applyAlignment="1">
      <alignment horizontal="center" vertical="center" wrapText="1" shrinkToFit="1"/>
    </xf>
    <xf numFmtId="164" fontId="3" fillId="7" borderId="3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7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4" xfId="0" applyFill="1" applyBorder="1" applyAlignment="1">
      <alignment horizontal="center" vertical="center" wrapText="1" shrinkToFit="1"/>
    </xf>
    <xf numFmtId="0" fontId="3" fillId="0" borderId="3" xfId="0" applyFont="1" applyFill="1" applyBorder="1" applyAlignment="1" applyProtection="1">
      <alignment vertical="center" wrapText="1"/>
      <protection locked="0"/>
    </xf>
    <xf numFmtId="0" fontId="3" fillId="0" borderId="4" xfId="0" applyFont="1" applyFill="1" applyBorder="1" applyAlignment="1" applyProtection="1">
      <alignment vertical="center" wrapText="1"/>
      <protection locked="0"/>
    </xf>
    <xf numFmtId="0" fontId="3" fillId="0" borderId="5" xfId="0" applyFont="1" applyFill="1" applyBorder="1" applyAlignment="1" applyProtection="1">
      <alignment vertical="center" wrapText="1"/>
      <protection locked="0"/>
    </xf>
    <xf numFmtId="164" fontId="3" fillId="0" borderId="27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7" borderId="5" xfId="0" applyFont="1" applyFill="1" applyBorder="1" applyAlignment="1" applyProtection="1">
      <alignment horizontal="left" vertical="center" wrapText="1" shrinkToFit="1"/>
      <protection locked="0"/>
    </xf>
    <xf numFmtId="0" fontId="1" fillId="0" borderId="0" xfId="0" applyFont="1" applyFill="1" applyAlignment="1" applyProtection="1">
      <alignment horizontal="left" vertical="center" wrapText="1"/>
    </xf>
    <xf numFmtId="0" fontId="1" fillId="0" borderId="6" xfId="0" applyFont="1" applyFill="1" applyBorder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left" vertical="center" wrapText="1"/>
    </xf>
    <xf numFmtId="0" fontId="2" fillId="0" borderId="20" xfId="0" applyFont="1" applyFill="1" applyBorder="1" applyAlignment="1" applyProtection="1">
      <alignment horizontal="left" vertical="center" wrapText="1"/>
    </xf>
    <xf numFmtId="0" fontId="2" fillId="0" borderId="9" xfId="0" applyFont="1" applyFill="1" applyBorder="1" applyAlignment="1" applyProtection="1">
      <alignment horizontal="left" vertical="center" wrapText="1"/>
    </xf>
    <xf numFmtId="49" fontId="3" fillId="0" borderId="9" xfId="0" applyNumberFormat="1" applyFont="1" applyFill="1" applyBorder="1" applyAlignment="1" applyProtection="1">
      <alignment horizontal="left" vertical="center" wrapText="1" shrinkToFit="1"/>
    </xf>
    <xf numFmtId="49" fontId="3" fillId="0" borderId="21" xfId="0" applyNumberFormat="1" applyFont="1" applyFill="1" applyBorder="1" applyAlignment="1" applyProtection="1">
      <alignment horizontal="left" vertical="center" wrapText="1" shrinkToFit="1"/>
    </xf>
    <xf numFmtId="49" fontId="3" fillId="0" borderId="9" xfId="0" applyNumberFormat="1" applyFont="1" applyFill="1" applyBorder="1" applyAlignment="1" applyProtection="1">
      <alignment horizontal="left" vertical="center" wrapText="1"/>
    </xf>
    <xf numFmtId="49" fontId="3" fillId="0" borderId="21" xfId="0" applyNumberFormat="1" applyFont="1" applyFill="1" applyBorder="1" applyAlignment="1" applyProtection="1">
      <alignment horizontal="left" vertical="center" wrapText="1"/>
    </xf>
    <xf numFmtId="0" fontId="0" fillId="0" borderId="9" xfId="0" applyFill="1" applyBorder="1" applyAlignment="1">
      <alignment horizontal="left" vertical="center" wrapText="1"/>
    </xf>
    <xf numFmtId="0" fontId="2" fillId="0" borderId="10" xfId="0" applyFont="1" applyFill="1" applyBorder="1" applyAlignment="1" applyProtection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2" fillId="0" borderId="0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2" fillId="0" borderId="0" xfId="0" applyFont="1" applyFill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49" fontId="3" fillId="0" borderId="0" xfId="0" applyNumberFormat="1" applyFont="1" applyFill="1" applyBorder="1" applyAlignment="1" applyProtection="1">
      <alignment horizontal="left" vertical="center" wrapText="1" shrinkToFit="1"/>
    </xf>
    <xf numFmtId="49" fontId="3" fillId="0" borderId="11" xfId="0" applyNumberFormat="1" applyFont="1" applyFill="1" applyBorder="1" applyAlignment="1" applyProtection="1">
      <alignment horizontal="left" vertical="center" wrapText="1" shrinkToFit="1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11" xfId="0" applyNumberFormat="1" applyFont="1" applyFill="1" applyBorder="1" applyAlignment="1" applyProtection="1">
      <alignment horizontal="left" vertical="center" wrapText="1"/>
      <protection locked="0"/>
    </xf>
    <xf numFmtId="0" fontId="0" fillId="0" borderId="11" xfId="0" applyFill="1" applyBorder="1" applyAlignment="1">
      <alignment horizontal="left" vertical="center" wrapText="1"/>
    </xf>
    <xf numFmtId="14" fontId="3" fillId="0" borderId="6" xfId="0" applyNumberFormat="1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 applyProtection="1">
      <alignment horizontal="right" vertical="center" wrapText="1"/>
    </xf>
    <xf numFmtId="0" fontId="0" fillId="2" borderId="17" xfId="0" applyFill="1" applyBorder="1" applyAlignment="1">
      <alignment horizontal="right" vertical="center" wrapText="1"/>
    </xf>
    <xf numFmtId="0" fontId="0" fillId="2" borderId="18" xfId="0" applyFill="1" applyBorder="1" applyAlignment="1">
      <alignment horizontal="right" vertical="center" wrapText="1"/>
    </xf>
    <xf numFmtId="0" fontId="2" fillId="0" borderId="22" xfId="0" applyFont="1" applyFill="1" applyBorder="1" applyAlignment="1" applyProtection="1">
      <alignment horizontal="left" vertical="center" wrapText="1"/>
    </xf>
    <xf numFmtId="0" fontId="2" fillId="0" borderId="6" xfId="0" applyFont="1" applyFill="1" applyBorder="1" applyAlignment="1" applyProtection="1">
      <alignment horizontal="left" vertical="center" wrapText="1"/>
    </xf>
    <xf numFmtId="49" fontId="3" fillId="0" borderId="6" xfId="0" applyNumberFormat="1" applyFont="1" applyFill="1" applyBorder="1" applyAlignment="1" applyProtection="1">
      <alignment horizontal="left" vertical="center" wrapText="1" shrinkToFit="1"/>
    </xf>
    <xf numFmtId="49" fontId="3" fillId="0" borderId="12" xfId="0" applyNumberFormat="1" applyFont="1" applyFill="1" applyBorder="1" applyAlignment="1" applyProtection="1">
      <alignment horizontal="left" vertical="center" wrapText="1" shrinkToFit="1"/>
    </xf>
    <xf numFmtId="49" fontId="3" fillId="0" borderId="0" xfId="0" applyNumberFormat="1" applyFont="1" applyFill="1" applyBorder="1" applyAlignment="1" applyProtection="1">
      <alignment horizontal="left" vertical="center" wrapText="1"/>
    </xf>
    <xf numFmtId="49" fontId="3" fillId="0" borderId="11" xfId="0" applyNumberFormat="1" applyFont="1" applyFill="1" applyBorder="1" applyAlignment="1" applyProtection="1">
      <alignment horizontal="left" vertical="center" wrapText="1"/>
    </xf>
    <xf numFmtId="0" fontId="3" fillId="0" borderId="13" xfId="0" applyFont="1" applyFill="1" applyBorder="1" applyAlignment="1" applyProtection="1">
      <alignment horizontal="left" vertical="center" wrapText="1" shrinkToFit="1"/>
      <protection locked="0"/>
    </xf>
    <xf numFmtId="0" fontId="3" fillId="0" borderId="14" xfId="0" applyFont="1" applyFill="1" applyBorder="1" applyAlignment="1" applyProtection="1">
      <alignment horizontal="left" vertical="center" wrapText="1" shrinkToFit="1"/>
      <protection locked="0"/>
    </xf>
    <xf numFmtId="0" fontId="3" fillId="0" borderId="15" xfId="0" applyFont="1" applyFill="1" applyBorder="1" applyAlignment="1" applyProtection="1">
      <alignment horizontal="left" vertical="center" wrapText="1" shrinkToFit="1"/>
      <protection locked="0"/>
    </xf>
    <xf numFmtId="0" fontId="4" fillId="0" borderId="13" xfId="0" applyFont="1" applyFill="1" applyBorder="1" applyAlignment="1" applyProtection="1">
      <alignment horizontal="left" vertical="center" wrapText="1" shrinkToFit="1"/>
      <protection locked="0"/>
    </xf>
    <xf numFmtId="0" fontId="4" fillId="0" borderId="14" xfId="0" applyFont="1" applyFill="1" applyBorder="1" applyAlignment="1" applyProtection="1">
      <alignment horizontal="left" vertical="center" wrapText="1" shrinkToFit="1"/>
      <protection locked="0"/>
    </xf>
    <xf numFmtId="0" fontId="4" fillId="0" borderId="15" xfId="0" applyFont="1" applyFill="1" applyBorder="1" applyAlignment="1" applyProtection="1">
      <alignment horizontal="left" vertical="center" wrapText="1" shrinkToFit="1"/>
      <protection locked="0"/>
    </xf>
    <xf numFmtId="164" fontId="3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0" borderId="15" xfId="0" applyNumberFormat="1" applyFont="1" applyFill="1" applyBorder="1" applyAlignment="1" applyProtection="1">
      <alignment horizontal="center" vertical="center" wrapText="1" shrinkToFit="1"/>
      <protection locked="0"/>
    </xf>
    <xf numFmtId="49" fontId="3" fillId="0" borderId="0" xfId="0" applyNumberFormat="1" applyFont="1" applyAlignment="1">
      <alignment horizontal="left" vertical="center" wrapText="1"/>
    </xf>
    <xf numFmtId="49" fontId="3" fillId="0" borderId="11" xfId="0" applyNumberFormat="1" applyFont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49" fontId="3" fillId="0" borderId="6" xfId="0" applyNumberFormat="1" applyFont="1" applyFill="1" applyBorder="1" applyAlignment="1" applyProtection="1">
      <alignment horizontal="left" vertical="center" wrapText="1"/>
    </xf>
    <xf numFmtId="49" fontId="3" fillId="0" borderId="12" xfId="0" applyNumberFormat="1" applyFont="1" applyFill="1" applyBorder="1" applyAlignment="1" applyProtection="1">
      <alignment horizontal="left" vertical="center" wrapText="1"/>
    </xf>
    <xf numFmtId="14" fontId="3" fillId="0" borderId="0" xfId="0" applyNumberFormat="1" applyFont="1" applyFill="1" applyAlignment="1">
      <alignment horizontal="left" vertical="center" wrapText="1"/>
    </xf>
    <xf numFmtId="0" fontId="3" fillId="0" borderId="2" xfId="0" applyFont="1" applyFill="1" applyBorder="1" applyAlignment="1" applyProtection="1">
      <alignment horizontal="left" vertical="center" wrapText="1"/>
      <protection locked="0"/>
    </xf>
    <xf numFmtId="0" fontId="3" fillId="0" borderId="2" xfId="0" applyFont="1" applyFill="1" applyBorder="1" applyAlignment="1" applyProtection="1">
      <alignment horizontal="left" vertical="center" wrapText="1" shrinkToFit="1"/>
      <protection locked="0"/>
    </xf>
    <xf numFmtId="0" fontId="0" fillId="0" borderId="2" xfId="0" applyFill="1" applyBorder="1" applyAlignment="1">
      <alignment horizontal="left" vertical="center" wrapText="1" shrinkToFit="1"/>
    </xf>
    <xf numFmtId="0" fontId="3" fillId="0" borderId="27" xfId="0" applyFont="1" applyFill="1" applyBorder="1" applyAlignment="1" applyProtection="1">
      <alignment horizontal="left" vertical="center" wrapText="1"/>
      <protection locked="0"/>
    </xf>
    <xf numFmtId="0" fontId="2" fillId="0" borderId="10" xfId="153" applyNumberFormat="1" applyFont="1" applyBorder="1" applyAlignment="1" applyProtection="1">
      <alignment horizontal="left"/>
    </xf>
    <xf numFmtId="0" fontId="2" fillId="0" borderId="0" xfId="153" applyNumberFormat="1" applyFont="1" applyBorder="1" applyAlignment="1" applyProtection="1">
      <alignment horizontal="left"/>
    </xf>
    <xf numFmtId="0" fontId="3" fillId="0" borderId="0" xfId="153" applyNumberFormat="1" applyFont="1" applyBorder="1" applyAlignment="1" applyProtection="1">
      <alignment horizontal="left" shrinkToFit="1"/>
    </xf>
    <xf numFmtId="0" fontId="6" fillId="0" borderId="0" xfId="153" applyNumberFormat="1" applyBorder="1" applyAlignment="1">
      <alignment horizontal="left" shrinkToFit="1"/>
    </xf>
    <xf numFmtId="0" fontId="6" fillId="0" borderId="11" xfId="153" applyNumberFormat="1" applyBorder="1" applyAlignment="1">
      <alignment horizontal="left" shrinkToFit="1"/>
    </xf>
    <xf numFmtId="49" fontId="3" fillId="0" borderId="0" xfId="153" applyNumberFormat="1" applyFont="1" applyBorder="1" applyAlignment="1" applyProtection="1">
      <alignment horizontal="left" shrinkToFit="1"/>
    </xf>
    <xf numFmtId="0" fontId="3" fillId="0" borderId="11" xfId="153" applyNumberFormat="1" applyFont="1" applyBorder="1" applyAlignment="1" applyProtection="1">
      <alignment horizontal="left" shrinkToFit="1"/>
    </xf>
    <xf numFmtId="0" fontId="2" fillId="0" borderId="10" xfId="153" applyNumberFormat="1" applyFont="1" applyBorder="1" applyAlignment="1" applyProtection="1">
      <alignment horizontal="left"/>
      <protection locked="0"/>
    </xf>
    <xf numFmtId="0" fontId="2" fillId="0" borderId="0" xfId="153" applyNumberFormat="1" applyFont="1" applyBorder="1" applyAlignment="1" applyProtection="1">
      <alignment horizontal="left"/>
      <protection locked="0"/>
    </xf>
    <xf numFmtId="0" fontId="3" fillId="0" borderId="0" xfId="153" applyNumberFormat="1" applyFont="1" applyBorder="1" applyAlignment="1" applyProtection="1">
      <alignment horizontal="left"/>
      <protection locked="0"/>
    </xf>
    <xf numFmtId="0" fontId="3" fillId="0" borderId="11" xfId="153" applyNumberFormat="1" applyFont="1" applyBorder="1" applyAlignment="1" applyProtection="1">
      <alignment horizontal="left"/>
      <protection locked="0"/>
    </xf>
    <xf numFmtId="0" fontId="1" fillId="0" borderId="0" xfId="0" applyNumberFormat="1" applyFont="1" applyAlignment="1">
      <alignment horizontal="left" vertical="center"/>
    </xf>
    <xf numFmtId="0" fontId="1" fillId="0" borderId="6" xfId="0" applyNumberFormat="1" applyFont="1" applyBorder="1" applyAlignment="1">
      <alignment horizontal="left" vertical="center"/>
    </xf>
    <xf numFmtId="0" fontId="2" fillId="0" borderId="20" xfId="153" applyNumberFormat="1" applyFont="1" applyBorder="1" applyAlignment="1" applyProtection="1">
      <alignment horizontal="left"/>
    </xf>
    <xf numFmtId="0" fontId="2" fillId="0" borderId="9" xfId="153" applyNumberFormat="1" applyFont="1" applyBorder="1" applyAlignment="1" applyProtection="1">
      <alignment horizontal="left"/>
    </xf>
    <xf numFmtId="49" fontId="3" fillId="0" borderId="9" xfId="153" applyNumberFormat="1" applyFont="1" applyBorder="1" applyAlignment="1" applyProtection="1">
      <alignment horizontal="left" shrinkToFit="1"/>
    </xf>
    <xf numFmtId="0" fontId="6" fillId="0" borderId="9" xfId="153" applyNumberFormat="1" applyBorder="1" applyAlignment="1">
      <alignment horizontal="left" shrinkToFit="1"/>
    </xf>
    <xf numFmtId="0" fontId="6" fillId="0" borderId="21" xfId="153" applyNumberFormat="1" applyBorder="1" applyAlignment="1">
      <alignment horizontal="left" shrinkToFit="1"/>
    </xf>
    <xf numFmtId="0" fontId="3" fillId="0" borderId="9" xfId="153" applyNumberFormat="1" applyFont="1" applyBorder="1" applyAlignment="1" applyProtection="1">
      <alignment horizontal="left" shrinkToFit="1"/>
    </xf>
    <xf numFmtId="0" fontId="3" fillId="0" borderId="21" xfId="153" applyNumberFormat="1" applyFont="1" applyBorder="1" applyAlignment="1" applyProtection="1">
      <alignment horizontal="left" shrinkToFit="1"/>
    </xf>
    <xf numFmtId="0" fontId="3" fillId="0" borderId="9" xfId="153" applyNumberFormat="1" applyFont="1" applyBorder="1" applyAlignment="1" applyProtection="1">
      <alignment horizontal="left"/>
    </xf>
    <xf numFmtId="0" fontId="3" fillId="0" borderId="21" xfId="153" applyNumberFormat="1" applyFont="1" applyBorder="1" applyAlignment="1" applyProtection="1">
      <alignment horizontal="left"/>
    </xf>
    <xf numFmtId="14" fontId="3" fillId="0" borderId="0" xfId="153" applyNumberFormat="1" applyFont="1" applyBorder="1" applyAlignment="1" applyProtection="1">
      <alignment horizontal="left"/>
      <protection locked="0"/>
    </xf>
    <xf numFmtId="0" fontId="24" fillId="0" borderId="9" xfId="152" applyNumberFormat="1" applyFont="1" applyFill="1" applyBorder="1" applyAlignment="1" applyProtection="1">
      <alignment horizontal="left" vertical="center"/>
    </xf>
    <xf numFmtId="0" fontId="24" fillId="0" borderId="6" xfId="153" applyNumberFormat="1" applyFont="1" applyFill="1" applyBorder="1" applyAlignment="1" applyProtection="1">
      <alignment horizontal="left" shrinkToFit="1"/>
    </xf>
    <xf numFmtId="0" fontId="2" fillId="0" borderId="24" xfId="152" applyNumberFormat="1" applyFont="1" applyBorder="1" applyAlignment="1" applyProtection="1">
      <alignment horizontal="left" shrinkToFit="1"/>
      <protection locked="0"/>
    </xf>
    <xf numFmtId="0" fontId="2" fillId="0" borderId="8" xfId="152" applyNumberFormat="1" applyFont="1" applyBorder="1" applyAlignment="1" applyProtection="1">
      <alignment horizontal="left" shrinkToFit="1"/>
      <protection locked="0"/>
    </xf>
    <xf numFmtId="0" fontId="2" fillId="0" borderId="24" xfId="152" applyNumberFormat="1" applyFont="1" applyBorder="1" applyAlignment="1">
      <alignment horizontal="left" shrinkToFit="1"/>
    </xf>
    <xf numFmtId="0" fontId="2" fillId="0" borderId="7" xfId="152" applyNumberFormat="1" applyFont="1" applyBorder="1" applyAlignment="1">
      <alignment horizontal="left" shrinkToFit="1"/>
    </xf>
    <xf numFmtId="0" fontId="2" fillId="0" borderId="8" xfId="152" applyNumberFormat="1" applyFont="1" applyBorder="1" applyAlignment="1">
      <alignment horizontal="left" shrinkToFit="1"/>
    </xf>
    <xf numFmtId="0" fontId="2" fillId="0" borderId="24" xfId="152" applyNumberFormat="1" applyFont="1" applyFill="1" applyBorder="1" applyAlignment="1" applyProtection="1">
      <alignment horizontal="center" shrinkToFit="1"/>
      <protection locked="0"/>
    </xf>
    <xf numFmtId="0" fontId="2" fillId="0" borderId="8" xfId="152" applyNumberFormat="1" applyFont="1" applyFill="1" applyBorder="1" applyAlignment="1" applyProtection="1">
      <alignment horizontal="center" shrinkToFit="1"/>
      <protection locked="0"/>
    </xf>
    <xf numFmtId="0" fontId="2" fillId="0" borderId="24" xfId="152" applyNumberFormat="1" applyFont="1" applyFill="1" applyBorder="1" applyAlignment="1" applyProtection="1">
      <alignment horizontal="left" shrinkToFit="1"/>
      <protection locked="0"/>
    </xf>
    <xf numFmtId="0" fontId="2" fillId="0" borderId="7" xfId="152" applyNumberFormat="1" applyFont="1" applyFill="1" applyBorder="1" applyAlignment="1" applyProtection="1">
      <alignment horizontal="left" shrinkToFit="1"/>
      <protection locked="0"/>
    </xf>
    <xf numFmtId="0" fontId="2" fillId="0" borderId="35" xfId="152" applyNumberFormat="1" applyFont="1" applyFill="1" applyBorder="1" applyAlignment="1" applyProtection="1">
      <alignment horizontal="left" shrinkToFit="1"/>
      <protection locked="0"/>
    </xf>
    <xf numFmtId="0" fontId="2" fillId="0" borderId="22" xfId="153" applyNumberFormat="1" applyFont="1" applyBorder="1" applyAlignment="1" applyProtection="1">
      <alignment horizontal="left"/>
    </xf>
    <xf numFmtId="0" fontId="2" fillId="0" borderId="6" xfId="153" applyNumberFormat="1" applyFont="1" applyBorder="1" applyAlignment="1" applyProtection="1">
      <alignment horizontal="left"/>
    </xf>
    <xf numFmtId="0" fontId="3" fillId="0" borderId="6" xfId="153" applyNumberFormat="1" applyFont="1" applyBorder="1" applyAlignment="1" applyProtection="1">
      <alignment horizontal="left" shrinkToFit="1"/>
    </xf>
    <xf numFmtId="0" fontId="6" fillId="0" borderId="6" xfId="153" applyNumberFormat="1" applyBorder="1" applyAlignment="1">
      <alignment horizontal="left" shrinkToFit="1"/>
    </xf>
    <xf numFmtId="0" fontId="6" fillId="0" borderId="12" xfId="153" applyNumberFormat="1" applyBorder="1" applyAlignment="1">
      <alignment horizontal="left" shrinkToFit="1"/>
    </xf>
    <xf numFmtId="0" fontId="3" fillId="0" borderId="12" xfId="153" applyNumberFormat="1" applyFont="1" applyBorder="1" applyAlignment="1" applyProtection="1">
      <alignment horizontal="left" shrinkToFit="1"/>
    </xf>
    <xf numFmtId="0" fontId="3" fillId="0" borderId="6" xfId="153" applyNumberFormat="1" applyFont="1" applyBorder="1" applyAlignment="1" applyProtection="1">
      <alignment horizontal="left"/>
      <protection locked="0"/>
    </xf>
    <xf numFmtId="0" fontId="3" fillId="0" borderId="12" xfId="153" applyNumberFormat="1" applyFont="1" applyBorder="1" applyAlignment="1" applyProtection="1">
      <alignment horizontal="left"/>
      <protection locked="0"/>
    </xf>
    <xf numFmtId="0" fontId="3" fillId="0" borderId="3" xfId="0" applyNumberFormat="1" applyFont="1" applyBorder="1" applyAlignment="1" applyProtection="1">
      <alignment horizontal="center" shrinkToFit="1"/>
      <protection locked="0"/>
    </xf>
    <xf numFmtId="0" fontId="3" fillId="0" borderId="5" xfId="0" applyNumberFormat="1" applyFont="1" applyBorder="1" applyAlignment="1" applyProtection="1">
      <alignment horizontal="center" shrinkToFit="1"/>
      <protection locked="0"/>
    </xf>
    <xf numFmtId="0" fontId="3" fillId="0" borderId="3" xfId="0" applyNumberFormat="1" applyFont="1" applyFill="1" applyBorder="1" applyAlignment="1">
      <alignment horizontal="left" shrinkToFit="1"/>
    </xf>
    <xf numFmtId="0" fontId="3" fillId="0" borderId="4" xfId="0" applyNumberFormat="1" applyFont="1" applyFill="1" applyBorder="1" applyAlignment="1">
      <alignment horizontal="left" shrinkToFit="1"/>
    </xf>
    <xf numFmtId="0" fontId="3" fillId="0" borderId="5" xfId="0" applyNumberFormat="1" applyFont="1" applyFill="1" applyBorder="1" applyAlignment="1">
      <alignment horizontal="left" shrinkToFit="1"/>
    </xf>
    <xf numFmtId="0" fontId="3" fillId="0" borderId="3" xfId="152" applyNumberFormat="1" applyFont="1" applyFill="1" applyBorder="1" applyAlignment="1" applyProtection="1">
      <alignment horizontal="center" shrinkToFit="1"/>
      <protection locked="0"/>
    </xf>
    <xf numFmtId="0" fontId="6" fillId="0" borderId="4" xfId="152" applyNumberFormat="1" applyFill="1" applyBorder="1" applyAlignment="1">
      <alignment horizontal="center" shrinkToFit="1"/>
    </xf>
    <xf numFmtId="0" fontId="3" fillId="0" borderId="3" xfId="152" applyNumberFormat="1" applyFont="1" applyFill="1" applyBorder="1" applyAlignment="1" applyProtection="1">
      <alignment horizontal="left" shrinkToFit="1"/>
      <protection locked="0"/>
    </xf>
    <xf numFmtId="0" fontId="3" fillId="0" borderId="4" xfId="152" applyNumberFormat="1" applyFont="1" applyFill="1" applyBorder="1" applyAlignment="1" applyProtection="1">
      <alignment horizontal="left" shrinkToFit="1"/>
      <protection locked="0"/>
    </xf>
    <xf numFmtId="0" fontId="3" fillId="0" borderId="5" xfId="152" applyNumberFormat="1" applyFont="1" applyFill="1" applyBorder="1" applyAlignment="1" applyProtection="1">
      <alignment horizontal="left" shrinkToFit="1"/>
      <protection locked="0"/>
    </xf>
    <xf numFmtId="0" fontId="3" fillId="0" borderId="13" xfId="0" applyNumberFormat="1" applyFont="1" applyBorder="1" applyAlignment="1" applyProtection="1">
      <alignment horizontal="center" shrinkToFit="1"/>
      <protection locked="0"/>
    </xf>
    <xf numFmtId="0" fontId="3" fillId="0" borderId="15" xfId="0" applyNumberFormat="1" applyFont="1" applyBorder="1" applyAlignment="1" applyProtection="1">
      <alignment horizontal="center" shrinkToFit="1"/>
      <protection locked="0"/>
    </xf>
    <xf numFmtId="0" fontId="3" fillId="0" borderId="13" xfId="0" applyNumberFormat="1" applyFont="1" applyFill="1" applyBorder="1" applyAlignment="1">
      <alignment horizontal="left" shrinkToFit="1"/>
    </xf>
    <xf numFmtId="0" fontId="3" fillId="0" borderId="14" xfId="0" applyNumberFormat="1" applyFont="1" applyFill="1" applyBorder="1" applyAlignment="1">
      <alignment horizontal="left" shrinkToFit="1"/>
    </xf>
    <xf numFmtId="0" fontId="3" fillId="0" borderId="15" xfId="0" applyNumberFormat="1" applyFont="1" applyFill="1" applyBorder="1" applyAlignment="1">
      <alignment horizontal="left" shrinkToFit="1"/>
    </xf>
    <xf numFmtId="0" fontId="3" fillId="0" borderId="13" xfId="152" applyNumberFormat="1" applyFont="1" applyFill="1" applyBorder="1" applyAlignment="1" applyProtection="1">
      <alignment horizontal="left" shrinkToFit="1"/>
      <protection locked="0"/>
    </xf>
    <xf numFmtId="0" fontId="3" fillId="0" borderId="14" xfId="152" applyNumberFormat="1" applyFont="1" applyFill="1" applyBorder="1" applyAlignment="1" applyProtection="1">
      <alignment horizontal="left" shrinkToFit="1"/>
      <protection locked="0"/>
    </xf>
    <xf numFmtId="0" fontId="3" fillId="0" borderId="15" xfId="152" applyNumberFormat="1" applyFont="1" applyFill="1" applyBorder="1" applyAlignment="1" applyProtection="1">
      <alignment horizontal="left" shrinkToFit="1"/>
      <protection locked="0"/>
    </xf>
    <xf numFmtId="0" fontId="2" fillId="0" borderId="3" xfId="0" applyNumberFormat="1" applyFont="1" applyFill="1" applyBorder="1" applyAlignment="1">
      <alignment horizontal="right" shrinkToFit="1"/>
    </xf>
    <xf numFmtId="0" fontId="2" fillId="0" borderId="4" xfId="0" applyNumberFormat="1" applyFont="1" applyFill="1" applyBorder="1" applyAlignment="1">
      <alignment horizontal="right" shrinkToFit="1"/>
    </xf>
    <xf numFmtId="0" fontId="2" fillId="0" borderId="5" xfId="0" applyNumberFormat="1" applyFont="1" applyFill="1" applyBorder="1" applyAlignment="1">
      <alignment horizontal="right" shrinkToFit="1"/>
    </xf>
    <xf numFmtId="0" fontId="3" fillId="0" borderId="3" xfId="153" applyNumberFormat="1" applyFont="1" applyBorder="1" applyAlignment="1" applyProtection="1">
      <alignment horizontal="left" shrinkToFit="1"/>
      <protection locked="0"/>
    </xf>
    <xf numFmtId="0" fontId="6" fillId="0" borderId="4" xfId="153" applyNumberFormat="1" applyBorder="1" applyAlignment="1">
      <alignment horizontal="left" shrinkToFit="1"/>
    </xf>
    <xf numFmtId="0" fontId="6" fillId="0" borderId="5" xfId="153" applyNumberFormat="1" applyBorder="1" applyAlignment="1">
      <alignment horizontal="left" shrinkToFit="1"/>
    </xf>
    <xf numFmtId="0" fontId="1" fillId="0" borderId="0" xfId="152" applyNumberFormat="1" applyFont="1" applyAlignment="1">
      <alignment horizontal="left" vertical="center"/>
    </xf>
    <xf numFmtId="0" fontId="1" fillId="0" borderId="6" xfId="152" applyNumberFormat="1" applyFont="1" applyBorder="1" applyAlignment="1">
      <alignment horizontal="left" vertical="center"/>
    </xf>
    <xf numFmtId="0" fontId="3" fillId="0" borderId="24" xfId="153" applyNumberFormat="1" applyFont="1" applyBorder="1" applyAlignment="1" applyProtection="1">
      <alignment horizontal="center"/>
      <protection locked="0"/>
    </xf>
    <xf numFmtId="0" fontId="3" fillId="0" borderId="8" xfId="153" applyNumberFormat="1" applyFont="1" applyBorder="1" applyAlignment="1" applyProtection="1">
      <alignment horizontal="center"/>
      <protection locked="0"/>
    </xf>
    <xf numFmtId="0" fontId="3" fillId="0" borderId="23" xfId="153" applyNumberFormat="1" applyFont="1" applyBorder="1" applyAlignment="1" applyProtection="1">
      <alignment horizontal="center"/>
      <protection locked="0"/>
    </xf>
    <xf numFmtId="0" fontId="6" fillId="0" borderId="23" xfId="153" applyNumberFormat="1" applyBorder="1" applyAlignment="1">
      <alignment horizontal="center"/>
    </xf>
    <xf numFmtId="0" fontId="6" fillId="0" borderId="23" xfId="153" applyNumberFormat="1" applyBorder="1" applyAlignment="1"/>
    <xf numFmtId="0" fontId="24" fillId="0" borderId="0" xfId="152" applyNumberFormat="1" applyFont="1" applyFill="1" applyBorder="1" applyAlignment="1" applyProtection="1">
      <alignment horizontal="left" vertical="center"/>
    </xf>
    <xf numFmtId="0" fontId="2" fillId="0" borderId="24" xfId="153" applyNumberFormat="1" applyFont="1" applyBorder="1" applyAlignment="1">
      <alignment horizontal="left" vertical="center"/>
    </xf>
    <xf numFmtId="0" fontId="6" fillId="0" borderId="8" xfId="153" applyNumberFormat="1" applyBorder="1"/>
    <xf numFmtId="0" fontId="3" fillId="0" borderId="24" xfId="153" applyNumberFormat="1" applyFont="1" applyBorder="1" applyAlignment="1" applyProtection="1">
      <alignment horizontal="left" shrinkToFit="1"/>
      <protection locked="0"/>
    </xf>
    <xf numFmtId="0" fontId="6" fillId="0" borderId="7" xfId="153" applyNumberFormat="1" applyBorder="1" applyAlignment="1">
      <alignment horizontal="left" shrinkToFit="1"/>
    </xf>
    <xf numFmtId="0" fontId="6" fillId="0" borderId="8" xfId="153" applyNumberFormat="1" applyBorder="1" applyAlignment="1">
      <alignment horizontal="left" shrinkToFit="1"/>
    </xf>
    <xf numFmtId="14" fontId="3" fillId="0" borderId="24" xfId="153" applyNumberFormat="1" applyFont="1" applyBorder="1" applyAlignment="1" applyProtection="1">
      <alignment horizontal="center"/>
      <protection locked="0"/>
    </xf>
    <xf numFmtId="0" fontId="6" fillId="0" borderId="7" xfId="153" applyNumberFormat="1" applyBorder="1" applyAlignment="1">
      <alignment horizontal="left" vertical="center"/>
    </xf>
    <xf numFmtId="0" fontId="6" fillId="0" borderId="8" xfId="153" applyNumberFormat="1" applyBorder="1" applyAlignment="1">
      <alignment horizontal="left" vertical="center"/>
    </xf>
    <xf numFmtId="0" fontId="2" fillId="0" borderId="24" xfId="153" applyNumberFormat="1" applyFont="1" applyBorder="1" applyAlignment="1">
      <alignment horizontal="center" vertical="center"/>
    </xf>
    <xf numFmtId="0" fontId="6" fillId="0" borderId="8" xfId="153" applyNumberFormat="1" applyBorder="1" applyAlignment="1">
      <alignment horizontal="center" vertical="center"/>
    </xf>
    <xf numFmtId="0" fontId="2" fillId="0" borderId="24" xfId="153" applyNumberFormat="1" applyFont="1" applyBorder="1" applyAlignment="1" applyProtection="1">
      <alignment horizontal="center" vertical="center"/>
      <protection locked="0"/>
    </xf>
    <xf numFmtId="0" fontId="2" fillId="0" borderId="7" xfId="153" applyNumberFormat="1" applyFont="1" applyBorder="1" applyAlignment="1">
      <alignment horizontal="left" shrinkToFit="1"/>
    </xf>
    <xf numFmtId="0" fontId="3" fillId="0" borderId="24" xfId="153" applyNumberFormat="1" applyFont="1" applyBorder="1" applyAlignment="1" applyProtection="1">
      <alignment horizontal="center" shrinkToFit="1"/>
      <protection locked="0"/>
    </xf>
    <xf numFmtId="0" fontId="3" fillId="0" borderId="7" xfId="153" applyNumberFormat="1" applyFont="1" applyBorder="1" applyAlignment="1" applyProtection="1">
      <alignment horizontal="center" shrinkToFit="1"/>
      <protection locked="0"/>
    </xf>
    <xf numFmtId="0" fontId="3" fillId="0" borderId="8" xfId="153" applyNumberFormat="1" applyFont="1" applyBorder="1" applyAlignment="1" applyProtection="1">
      <alignment horizontal="center" shrinkToFit="1"/>
      <protection locked="0"/>
    </xf>
    <xf numFmtId="0" fontId="3" fillId="0" borderId="24" xfId="153" applyNumberFormat="1" applyFont="1" applyBorder="1" applyAlignment="1" applyProtection="1">
      <alignment horizontal="center" vertical="center"/>
      <protection locked="0"/>
    </xf>
    <xf numFmtId="0" fontId="6" fillId="0" borderId="7" xfId="153" applyNumberFormat="1" applyBorder="1" applyAlignment="1">
      <alignment vertical="center"/>
    </xf>
    <xf numFmtId="0" fontId="6" fillId="0" borderId="8" xfId="153" applyNumberFormat="1" applyBorder="1" applyAlignment="1">
      <alignment vertical="center"/>
    </xf>
    <xf numFmtId="0" fontId="2" fillId="4" borderId="24" xfId="0" applyNumberFormat="1" applyFont="1" applyFill="1" applyBorder="1" applyAlignment="1">
      <alignment horizontal="center" vertical="center"/>
    </xf>
    <xf numFmtId="0" fontId="2" fillId="4" borderId="8" xfId="0" applyNumberFormat="1" applyFont="1" applyFill="1" applyBorder="1" applyAlignment="1">
      <alignment horizontal="center" vertical="center"/>
    </xf>
    <xf numFmtId="0" fontId="3" fillId="0" borderId="23" xfId="153" applyNumberFormat="1" applyFont="1" applyFill="1" applyBorder="1" applyAlignment="1" applyProtection="1">
      <alignment horizontal="center"/>
      <protection locked="0"/>
    </xf>
    <xf numFmtId="0" fontId="6" fillId="0" borderId="23" xfId="153" applyNumberFormat="1" applyFill="1" applyBorder="1" applyAlignment="1">
      <alignment horizontal="center"/>
    </xf>
    <xf numFmtId="0" fontId="3" fillId="0" borderId="23" xfId="153" applyNumberFormat="1" applyFont="1" applyFill="1" applyBorder="1" applyAlignment="1">
      <alignment horizontal="center"/>
    </xf>
    <xf numFmtId="0" fontId="3" fillId="0" borderId="13" xfId="153" applyNumberFormat="1" applyFont="1" applyFill="1" applyBorder="1" applyAlignment="1" applyProtection="1">
      <alignment horizontal="center" shrinkToFit="1"/>
      <protection locked="0"/>
    </xf>
    <xf numFmtId="0" fontId="3" fillId="0" borderId="15" xfId="153" applyNumberFormat="1" applyFont="1" applyFill="1" applyBorder="1" applyAlignment="1" applyProtection="1">
      <alignment horizontal="center" shrinkToFit="1"/>
      <protection locked="0"/>
    </xf>
    <xf numFmtId="0" fontId="3" fillId="0" borderId="3" xfId="153" applyNumberFormat="1" applyFont="1" applyFill="1" applyBorder="1" applyAlignment="1" applyProtection="1">
      <alignment horizontal="center" shrinkToFit="1"/>
      <protection locked="0"/>
    </xf>
    <xf numFmtId="0" fontId="6" fillId="0" borderId="5" xfId="153" applyNumberFormat="1" applyFill="1" applyBorder="1" applyAlignment="1">
      <alignment horizontal="center" shrinkToFit="1"/>
    </xf>
    <xf numFmtId="0" fontId="3" fillId="0" borderId="24" xfId="153" applyNumberFormat="1" applyFont="1" applyFill="1" applyBorder="1" applyAlignment="1" applyProtection="1">
      <alignment horizontal="center"/>
      <protection locked="0"/>
    </xf>
    <xf numFmtId="0" fontId="6" fillId="0" borderId="7" xfId="153" applyNumberFormat="1" applyFill="1" applyBorder="1" applyAlignment="1">
      <alignment horizontal="center"/>
    </xf>
    <xf numFmtId="0" fontId="3" fillId="0" borderId="3" xfId="0" applyNumberFormat="1" applyFont="1" applyFill="1" applyBorder="1" applyAlignment="1">
      <alignment horizontal="left"/>
    </xf>
    <xf numFmtId="0" fontId="3" fillId="0" borderId="4" xfId="0" applyNumberFormat="1" applyFont="1" applyFill="1" applyBorder="1" applyAlignment="1">
      <alignment horizontal="left"/>
    </xf>
    <xf numFmtId="0" fontId="3" fillId="0" borderId="5" xfId="0" applyNumberFormat="1" applyFont="1" applyFill="1" applyBorder="1" applyAlignment="1">
      <alignment horizontal="left"/>
    </xf>
    <xf numFmtId="0" fontId="3" fillId="0" borderId="5" xfId="153" applyNumberFormat="1" applyFont="1" applyFill="1" applyBorder="1" applyAlignment="1" applyProtection="1">
      <alignment horizontal="center" shrinkToFit="1"/>
      <protection locked="0"/>
    </xf>
    <xf numFmtId="0" fontId="3" fillId="0" borderId="3" xfId="0" applyNumberFormat="1" applyFont="1" applyFill="1" applyBorder="1" applyAlignment="1" applyProtection="1">
      <alignment horizontal="center" shrinkToFit="1"/>
      <protection locked="0"/>
    </xf>
    <xf numFmtId="0" fontId="3" fillId="0" borderId="5" xfId="0" applyNumberFormat="1" applyFont="1" applyFill="1" applyBorder="1" applyAlignment="1" applyProtection="1">
      <alignment horizontal="center" shrinkToFit="1"/>
      <protection locked="0"/>
    </xf>
    <xf numFmtId="0" fontId="3" fillId="0" borderId="3" xfId="0" applyNumberFormat="1" applyFont="1" applyBorder="1" applyAlignment="1">
      <alignment horizontal="left" shrinkToFit="1"/>
    </xf>
    <xf numFmtId="0" fontId="3" fillId="0" borderId="4" xfId="0" applyNumberFormat="1" applyFont="1" applyBorder="1" applyAlignment="1">
      <alignment horizontal="left" shrinkToFit="1"/>
    </xf>
    <xf numFmtId="0" fontId="3" fillId="0" borderId="5" xfId="0" applyNumberFormat="1" applyFont="1" applyBorder="1" applyAlignment="1">
      <alignment horizontal="left" shrinkToFit="1"/>
    </xf>
    <xf numFmtId="0" fontId="3" fillId="0" borderId="3" xfId="0" applyFont="1" applyBorder="1" applyAlignment="1" applyProtection="1">
      <alignment horizontal="center" shrinkToFit="1"/>
      <protection locked="0"/>
    </xf>
    <xf numFmtId="0" fontId="3" fillId="0" borderId="27" xfId="0" applyFont="1" applyBorder="1" applyAlignment="1" applyProtection="1">
      <alignment horizontal="center" shrinkToFit="1"/>
      <protection locked="0"/>
    </xf>
    <xf numFmtId="0" fontId="3" fillId="0" borderId="28" xfId="0" applyFont="1" applyBorder="1" applyAlignment="1">
      <alignment horizontal="left" shrinkToFit="1"/>
    </xf>
    <xf numFmtId="0" fontId="3" fillId="0" borderId="4" xfId="0" applyFont="1" applyBorder="1" applyAlignment="1">
      <alignment horizontal="left" shrinkToFit="1"/>
    </xf>
    <xf numFmtId="0" fontId="3" fillId="0" borderId="27" xfId="0" applyFont="1" applyBorder="1" applyAlignment="1">
      <alignment horizontal="left" shrinkToFit="1"/>
    </xf>
    <xf numFmtId="0" fontId="3" fillId="0" borderId="3" xfId="0" applyFont="1" applyFill="1" applyBorder="1" applyAlignment="1" applyProtection="1">
      <alignment horizontal="center" shrinkToFit="1"/>
      <protection locked="0"/>
    </xf>
    <xf numFmtId="0" fontId="3" fillId="0" borderId="5" xfId="0" applyFont="1" applyFill="1" applyBorder="1" applyAlignment="1" applyProtection="1">
      <alignment horizontal="center" shrinkToFit="1"/>
      <protection locked="0"/>
    </xf>
    <xf numFmtId="0" fontId="0" fillId="0" borderId="4" xfId="0" applyNumberFormat="1" applyFill="1" applyBorder="1" applyAlignment="1">
      <alignment horizontal="left" shrinkToFit="1"/>
    </xf>
    <xf numFmtId="0" fontId="0" fillId="0" borderId="5" xfId="0" applyNumberFormat="1" applyFill="1" applyBorder="1" applyAlignment="1">
      <alignment horizontal="left" shrinkToFit="1"/>
    </xf>
    <xf numFmtId="0" fontId="2" fillId="0" borderId="10" xfId="0" applyNumberFormat="1" applyFont="1" applyBorder="1" applyAlignment="1" applyProtection="1">
      <alignment horizontal="left"/>
    </xf>
    <xf numFmtId="0" fontId="2" fillId="0" borderId="0" xfId="0" applyNumberFormat="1" applyFont="1" applyBorder="1" applyAlignment="1" applyProtection="1">
      <alignment horizontal="left"/>
    </xf>
    <xf numFmtId="49" fontId="3" fillId="0" borderId="0" xfId="122" applyNumberFormat="1" applyFont="1" applyBorder="1" applyAlignment="1" applyProtection="1">
      <alignment horizontal="left" shrinkToFit="1"/>
    </xf>
    <xf numFmtId="0" fontId="3" fillId="0" borderId="0" xfId="122" applyNumberFormat="1" applyFont="1" applyBorder="1" applyAlignment="1" applyProtection="1">
      <alignment horizontal="left" shrinkToFit="1"/>
    </xf>
    <xf numFmtId="0" fontId="3" fillId="0" borderId="11" xfId="122" applyNumberFormat="1" applyFont="1" applyBorder="1" applyAlignment="1" applyProtection="1">
      <alignment horizontal="left" shrinkToFit="1"/>
    </xf>
    <xf numFmtId="0" fontId="2" fillId="0" borderId="10" xfId="0" applyNumberFormat="1" applyFont="1" applyBorder="1" applyAlignment="1" applyProtection="1">
      <alignment horizontal="left"/>
      <protection locked="0"/>
    </xf>
    <xf numFmtId="0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 shrinkToFit="1"/>
      <protection locked="0"/>
    </xf>
    <xf numFmtId="0" fontId="3" fillId="0" borderId="0" xfId="0" applyNumberFormat="1" applyFont="1" applyBorder="1" applyAlignment="1" applyProtection="1">
      <alignment horizontal="left" shrinkToFit="1"/>
      <protection locked="0"/>
    </xf>
    <xf numFmtId="0" fontId="3" fillId="0" borderId="11" xfId="0" applyNumberFormat="1" applyFont="1" applyBorder="1" applyAlignment="1" applyProtection="1">
      <alignment horizontal="left" shrinkToFit="1"/>
      <protection locked="0"/>
    </xf>
    <xf numFmtId="0" fontId="0" fillId="0" borderId="0" xfId="0" applyNumberFormat="1" applyBorder="1" applyAlignment="1">
      <alignment horizontal="left"/>
    </xf>
    <xf numFmtId="0" fontId="3" fillId="0" borderId="0" xfId="0" applyNumberFormat="1" applyFont="1" applyBorder="1" applyAlignment="1" applyProtection="1">
      <protection locked="0"/>
    </xf>
    <xf numFmtId="0" fontId="3" fillId="0" borderId="11" xfId="0" applyNumberFormat="1" applyFont="1" applyBorder="1" applyAlignment="1" applyProtection="1">
      <protection locked="0"/>
    </xf>
    <xf numFmtId="0" fontId="16" fillId="0" borderId="0" xfId="0" applyNumberFormat="1" applyFont="1" applyAlignment="1">
      <alignment horizontal="left" vertical="center"/>
    </xf>
    <xf numFmtId="0" fontId="16" fillId="0" borderId="6" xfId="0" applyNumberFormat="1" applyFont="1" applyBorder="1" applyAlignment="1">
      <alignment horizontal="left" vertical="center"/>
    </xf>
    <xf numFmtId="0" fontId="2" fillId="0" borderId="20" xfId="0" applyNumberFormat="1" applyFont="1" applyBorder="1" applyAlignment="1" applyProtection="1">
      <alignment horizontal="left"/>
    </xf>
    <xf numFmtId="0" fontId="2" fillId="0" borderId="9" xfId="0" applyNumberFormat="1" applyFont="1" applyBorder="1" applyAlignment="1" applyProtection="1">
      <alignment horizontal="left"/>
    </xf>
    <xf numFmtId="0" fontId="3" fillId="0" borderId="9" xfId="122" applyNumberFormat="1" applyFont="1" applyBorder="1" applyAlignment="1" applyProtection="1">
      <alignment horizontal="left" shrinkToFit="1"/>
    </xf>
    <xf numFmtId="0" fontId="3" fillId="0" borderId="21" xfId="122" applyNumberFormat="1" applyFont="1" applyBorder="1" applyAlignment="1" applyProtection="1">
      <alignment horizontal="left" shrinkToFit="1"/>
    </xf>
    <xf numFmtId="0" fontId="3" fillId="0" borderId="9" xfId="0" applyNumberFormat="1" applyFont="1" applyBorder="1" applyAlignment="1" applyProtection="1">
      <alignment horizontal="left" shrinkToFit="1"/>
    </xf>
    <xf numFmtId="0" fontId="3" fillId="0" borderId="9" xfId="0" applyNumberFormat="1" applyFont="1" applyBorder="1" applyAlignment="1" applyProtection="1"/>
    <xf numFmtId="0" fontId="3" fillId="0" borderId="21" xfId="0" applyNumberFormat="1" applyFont="1" applyBorder="1" applyAlignment="1" applyProtection="1"/>
    <xf numFmtId="0" fontId="2" fillId="0" borderId="22" xfId="0" applyNumberFormat="1" applyFont="1" applyBorder="1" applyAlignment="1" applyProtection="1">
      <alignment horizontal="left"/>
    </xf>
    <xf numFmtId="0" fontId="2" fillId="0" borderId="6" xfId="0" applyNumberFormat="1" applyFont="1" applyBorder="1" applyAlignment="1" applyProtection="1">
      <alignment horizontal="left"/>
    </xf>
    <xf numFmtId="0" fontId="3" fillId="0" borderId="6" xfId="122" applyNumberFormat="1" applyFont="1" applyBorder="1" applyAlignment="1" applyProtection="1">
      <alignment horizontal="left" shrinkToFit="1"/>
    </xf>
    <xf numFmtId="0" fontId="3" fillId="0" borderId="12" xfId="122" applyNumberFormat="1" applyFont="1" applyBorder="1" applyAlignment="1" applyProtection="1">
      <alignment horizontal="left" shrinkToFit="1"/>
    </xf>
    <xf numFmtId="0" fontId="2" fillId="0" borderId="22" xfId="0" applyNumberFormat="1" applyFont="1" applyBorder="1" applyAlignment="1" applyProtection="1">
      <alignment horizontal="left"/>
      <protection locked="0"/>
    </xf>
    <xf numFmtId="0" fontId="2" fillId="0" borderId="6" xfId="0" applyNumberFormat="1" applyFont="1" applyBorder="1" applyAlignment="1" applyProtection="1">
      <alignment horizontal="left"/>
      <protection locked="0"/>
    </xf>
    <xf numFmtId="0" fontId="3" fillId="0" borderId="6" xfId="0" applyNumberFormat="1" applyFont="1" applyBorder="1" applyAlignment="1" applyProtection="1">
      <alignment horizontal="left" shrinkToFit="1"/>
    </xf>
    <xf numFmtId="0" fontId="3" fillId="0" borderId="12" xfId="0" applyNumberFormat="1" applyFont="1" applyBorder="1" applyAlignment="1" applyProtection="1">
      <alignment horizontal="left" shrinkToFit="1"/>
    </xf>
    <xf numFmtId="0" fontId="3" fillId="0" borderId="6" xfId="0" applyNumberFormat="1" applyFont="1" applyBorder="1" applyAlignment="1" applyProtection="1">
      <protection locked="0"/>
    </xf>
    <xf numFmtId="0" fontId="3" fillId="0" borderId="12" xfId="0" applyNumberFormat="1" applyFont="1" applyBorder="1" applyAlignment="1" applyProtection="1">
      <protection locked="0"/>
    </xf>
    <xf numFmtId="0" fontId="2" fillId="2" borderId="10" xfId="0" applyNumberFormat="1" applyFont="1" applyFill="1" applyBorder="1" applyAlignment="1" applyProtection="1">
      <alignment horizontal="left"/>
    </xf>
    <xf numFmtId="0" fontId="2" fillId="2" borderId="0" xfId="0" applyNumberFormat="1" applyFont="1" applyFill="1" applyBorder="1" applyAlignment="1" applyProtection="1">
      <alignment horizontal="left"/>
    </xf>
    <xf numFmtId="49" fontId="3" fillId="2" borderId="0" xfId="122" applyNumberFormat="1" applyFont="1" applyFill="1" applyBorder="1" applyAlignment="1" applyProtection="1">
      <alignment horizontal="left" shrinkToFit="1"/>
    </xf>
    <xf numFmtId="0" fontId="3" fillId="2" borderId="0" xfId="122" applyNumberFormat="1" applyFont="1" applyFill="1" applyBorder="1" applyAlignment="1" applyProtection="1">
      <alignment horizontal="left" shrinkToFit="1"/>
    </xf>
    <xf numFmtId="0" fontId="3" fillId="2" borderId="11" xfId="122" applyNumberFormat="1" applyFont="1" applyFill="1" applyBorder="1" applyAlignment="1" applyProtection="1">
      <alignment horizontal="left" shrinkToFit="1"/>
    </xf>
    <xf numFmtId="0" fontId="3" fillId="0" borderId="0" xfId="0" applyNumberFormat="1" applyFont="1" applyBorder="1" applyAlignment="1" applyProtection="1">
      <alignment horizontal="left" shrinkToFit="1"/>
    </xf>
    <xf numFmtId="0" fontId="3" fillId="0" borderId="11" xfId="0" applyNumberFormat="1" applyFont="1" applyBorder="1" applyAlignment="1" applyProtection="1">
      <alignment horizontal="left" shrinkToFit="1"/>
    </xf>
    <xf numFmtId="0" fontId="2" fillId="0" borderId="24" xfId="0" applyNumberFormat="1" applyFont="1" applyBorder="1" applyAlignment="1">
      <alignment horizontal="left" vertical="center"/>
    </xf>
    <xf numFmtId="0" fontId="0" fillId="0" borderId="8" xfId="0" applyNumberFormat="1" applyBorder="1"/>
    <xf numFmtId="0" fontId="0" fillId="0" borderId="7" xfId="0" applyNumberFormat="1" applyBorder="1" applyAlignment="1">
      <alignment horizontal="left" vertical="center"/>
    </xf>
    <xf numFmtId="0" fontId="0" fillId="0" borderId="8" xfId="0" applyNumberFormat="1" applyBorder="1" applyAlignment="1">
      <alignment horizontal="left" vertical="center"/>
    </xf>
    <xf numFmtId="0" fontId="2" fillId="0" borderId="23" xfId="0" applyNumberFormat="1" applyFont="1" applyBorder="1" applyAlignment="1">
      <alignment horizontal="center" vertical="center"/>
    </xf>
    <xf numFmtId="0" fontId="2" fillId="0" borderId="24" xfId="0" applyNumberFormat="1" applyFont="1" applyBorder="1" applyAlignment="1">
      <alignment horizontal="center" vertical="center"/>
    </xf>
    <xf numFmtId="0" fontId="15" fillId="0" borderId="8" xfId="0" applyNumberFormat="1" applyFont="1" applyBorder="1" applyAlignment="1">
      <alignment horizontal="center" vertical="center"/>
    </xf>
    <xf numFmtId="0" fontId="2" fillId="0" borderId="24" xfId="0" applyNumberFormat="1" applyFont="1" applyBorder="1" applyAlignment="1" applyProtection="1">
      <alignment horizontal="center" vertical="center"/>
      <protection locked="0"/>
    </xf>
    <xf numFmtId="0" fontId="2" fillId="2" borderId="24" xfId="0" applyNumberFormat="1" applyFont="1" applyFill="1" applyBorder="1" applyAlignment="1">
      <alignment horizontal="center" vertical="center"/>
    </xf>
    <xf numFmtId="0" fontId="15" fillId="2" borderId="8" xfId="0" applyNumberFormat="1" applyFont="1" applyFill="1" applyBorder="1" applyAlignment="1">
      <alignment horizontal="center" vertical="center"/>
    </xf>
    <xf numFmtId="0" fontId="3" fillId="0" borderId="24" xfId="0" applyNumberFormat="1" applyFont="1" applyBorder="1" applyAlignment="1" applyProtection="1">
      <alignment horizontal="center" vertical="center"/>
      <protection locked="0"/>
    </xf>
    <xf numFmtId="0" fontId="0" fillId="0" borderId="7" xfId="0" applyNumberFormat="1" applyBorder="1" applyAlignment="1">
      <alignment vertical="center"/>
    </xf>
    <xf numFmtId="0" fontId="0" fillId="0" borderId="8" xfId="0" applyNumberFormat="1" applyBorder="1" applyAlignment="1">
      <alignment vertical="center"/>
    </xf>
    <xf numFmtId="0" fontId="3" fillId="0" borderId="13" xfId="0" applyNumberFormat="1" applyFont="1" applyBorder="1" applyAlignment="1" applyProtection="1">
      <alignment horizontal="left" shrinkToFit="1"/>
      <protection locked="0"/>
    </xf>
    <xf numFmtId="0" fontId="0" fillId="0" borderId="14" xfId="0" applyNumberFormat="1" applyBorder="1" applyAlignment="1">
      <alignment horizontal="left" shrinkToFit="1"/>
    </xf>
    <xf numFmtId="0" fontId="0" fillId="0" borderId="15" xfId="0" applyNumberFormat="1" applyBorder="1" applyAlignment="1">
      <alignment horizontal="left" shrinkToFit="1"/>
    </xf>
    <xf numFmtId="0" fontId="0" fillId="0" borderId="4" xfId="0" applyNumberFormat="1" applyFont="1" applyFill="1" applyBorder="1" applyAlignment="1">
      <alignment horizontal="left"/>
    </xf>
    <xf numFmtId="0" fontId="0" fillId="0" borderId="5" xfId="0" applyNumberFormat="1" applyFont="1" applyFill="1" applyBorder="1" applyAlignment="1">
      <alignment horizontal="left"/>
    </xf>
    <xf numFmtId="0" fontId="0" fillId="0" borderId="5" xfId="0" applyNumberFormat="1" applyFill="1" applyBorder="1" applyAlignment="1">
      <alignment horizontal="center" shrinkToFit="1"/>
    </xf>
    <xf numFmtId="0" fontId="0" fillId="0" borderId="5" xfId="0" applyNumberFormat="1" applyBorder="1" applyAlignment="1">
      <alignment horizontal="center" shrinkToFit="1"/>
    </xf>
    <xf numFmtId="0" fontId="3" fillId="0" borderId="3" xfId="0" applyNumberFormat="1" applyFont="1" applyBorder="1" applyAlignment="1" applyProtection="1">
      <alignment horizontal="left" shrinkToFit="1"/>
      <protection locked="0"/>
    </xf>
    <xf numFmtId="0" fontId="0" fillId="0" borderId="4" xfId="0" applyNumberFormat="1" applyBorder="1" applyAlignment="1">
      <alignment horizontal="left" shrinkToFit="1"/>
    </xf>
    <xf numFmtId="0" fontId="0" fillId="0" borderId="5" xfId="0" applyNumberFormat="1" applyBorder="1" applyAlignment="1">
      <alignment horizontal="left" shrinkToFit="1"/>
    </xf>
    <xf numFmtId="0" fontId="0" fillId="0" borderId="14" xfId="0" applyNumberFormat="1" applyFont="1" applyFill="1" applyBorder="1" applyAlignment="1">
      <alignment horizontal="left" shrinkToFit="1"/>
    </xf>
    <xf numFmtId="0" fontId="0" fillId="0" borderId="15" xfId="0" applyNumberFormat="1" applyFont="1" applyFill="1" applyBorder="1" applyAlignment="1">
      <alignment horizontal="left" shrinkToFit="1"/>
    </xf>
    <xf numFmtId="0" fontId="3" fillId="0" borderId="13" xfId="0" applyNumberFormat="1" applyFont="1" applyFill="1" applyBorder="1" applyAlignment="1" applyProtection="1">
      <alignment horizontal="center" shrinkToFit="1"/>
      <protection locked="0"/>
    </xf>
    <xf numFmtId="0" fontId="0" fillId="0" borderId="15" xfId="0" applyNumberFormat="1" applyFill="1" applyBorder="1" applyAlignment="1">
      <alignment horizontal="center" shrinkToFit="1"/>
    </xf>
    <xf numFmtId="0" fontId="0" fillId="0" borderId="15" xfId="0" applyNumberFormat="1" applyBorder="1" applyAlignment="1">
      <alignment horizontal="center" shrinkToFit="1"/>
    </xf>
    <xf numFmtId="0" fontId="0" fillId="0" borderId="4" xfId="0" applyNumberFormat="1" applyFont="1" applyFill="1" applyBorder="1" applyAlignment="1">
      <alignment horizontal="left" shrinkToFit="1"/>
    </xf>
    <xf numFmtId="0" fontId="0" fillId="0" borderId="5" xfId="0" applyNumberFormat="1" applyFont="1" applyFill="1" applyBorder="1" applyAlignment="1">
      <alignment horizontal="left" shrinkToFit="1"/>
    </xf>
    <xf numFmtId="0" fontId="3" fillId="0" borderId="25" xfId="0" applyNumberFormat="1" applyFont="1" applyFill="1" applyBorder="1" applyAlignment="1" applyProtection="1">
      <alignment horizontal="center" shrinkToFit="1"/>
      <protection locked="0"/>
    </xf>
    <xf numFmtId="0" fontId="0" fillId="0" borderId="26" xfId="0" applyNumberFormat="1" applyFill="1" applyBorder="1" applyAlignment="1">
      <alignment horizontal="center" shrinkToFit="1"/>
    </xf>
    <xf numFmtId="0" fontId="3" fillId="0" borderId="25" xfId="0" applyNumberFormat="1" applyFont="1" applyBorder="1" applyAlignment="1" applyProtection="1">
      <alignment horizontal="center" shrinkToFit="1"/>
      <protection locked="0"/>
    </xf>
    <xf numFmtId="0" fontId="0" fillId="0" borderId="26" xfId="0" applyNumberFormat="1" applyBorder="1" applyAlignment="1">
      <alignment horizontal="center" shrinkToFit="1"/>
    </xf>
    <xf numFmtId="0" fontId="3" fillId="0" borderId="3" xfId="0" applyNumberFormat="1" applyFont="1" applyFill="1" applyBorder="1" applyAlignment="1">
      <alignment horizontal="center" vertical="center"/>
    </xf>
    <xf numFmtId="0" fontId="6" fillId="0" borderId="5" xfId="0" applyNumberFormat="1" applyFont="1" applyFill="1" applyBorder="1" applyAlignment="1">
      <alignment horizontal="center" vertical="center"/>
    </xf>
    <xf numFmtId="0" fontId="0" fillId="0" borderId="5" xfId="0" applyNumberFormat="1" applyFill="1" applyBorder="1"/>
    <xf numFmtId="0" fontId="3" fillId="0" borderId="3" xfId="0" applyNumberFormat="1" applyFont="1" applyFill="1" applyBorder="1" applyAlignment="1" applyProtection="1">
      <alignment horizontal="left" shrinkToFit="1"/>
      <protection locked="0"/>
    </xf>
    <xf numFmtId="0" fontId="3" fillId="0" borderId="28" xfId="0" applyNumberFormat="1" applyFont="1" applyFill="1" applyBorder="1" applyAlignment="1" applyProtection="1">
      <alignment horizontal="center" shrinkToFit="1"/>
      <protection locked="0"/>
    </xf>
    <xf numFmtId="0" fontId="3" fillId="0" borderId="27" xfId="0" applyNumberFormat="1" applyFont="1" applyFill="1" applyBorder="1" applyAlignment="1" applyProtection="1">
      <alignment horizontal="center" shrinkToFit="1"/>
      <protection locked="0"/>
    </xf>
    <xf numFmtId="0" fontId="3" fillId="0" borderId="27" xfId="0" applyNumberFormat="1" applyFont="1" applyBorder="1" applyAlignment="1" applyProtection="1">
      <alignment horizontal="center" shrinkToFit="1"/>
      <protection locked="0"/>
    </xf>
    <xf numFmtId="0" fontId="3" fillId="0" borderId="28" xfId="0" applyNumberFormat="1" applyFont="1" applyBorder="1" applyAlignment="1" applyProtection="1">
      <alignment horizontal="center" shrinkToFit="1"/>
      <protection locked="0"/>
    </xf>
    <xf numFmtId="49" fontId="3" fillId="0" borderId="3" xfId="0" applyNumberFormat="1" applyFont="1" applyFill="1" applyBorder="1" applyAlignment="1">
      <alignment horizontal="left" shrinkToFit="1"/>
    </xf>
    <xf numFmtId="49" fontId="3" fillId="0" borderId="4" xfId="0" applyNumberFormat="1" applyFont="1" applyFill="1" applyBorder="1" applyAlignment="1">
      <alignment horizontal="left" shrinkToFit="1"/>
    </xf>
    <xf numFmtId="49" fontId="3" fillId="0" borderId="5" xfId="0" applyNumberFormat="1" applyFont="1" applyFill="1" applyBorder="1" applyAlignment="1">
      <alignment horizontal="left" shrinkToFit="1"/>
    </xf>
    <xf numFmtId="0" fontId="15" fillId="0" borderId="24" xfId="145" applyFont="1" applyFill="1" applyBorder="1" applyAlignment="1">
      <alignment horizontal="center" wrapText="1"/>
    </xf>
    <xf numFmtId="0" fontId="15" fillId="0" borderId="7" xfId="145" applyFont="1" applyFill="1" applyBorder="1" applyAlignment="1">
      <alignment horizontal="center" wrapText="1"/>
    </xf>
    <xf numFmtId="0" fontId="15" fillId="0" borderId="8" xfId="145" applyFont="1" applyFill="1" applyBorder="1" applyAlignment="1">
      <alignment horizontal="center" wrapText="1"/>
    </xf>
    <xf numFmtId="0" fontId="17" fillId="3" borderId="24" xfId="145" applyFont="1" applyFill="1" applyBorder="1" applyAlignment="1">
      <alignment vertical="center" wrapText="1"/>
    </xf>
    <xf numFmtId="0" fontId="17" fillId="3" borderId="8" xfId="145" applyFont="1" applyFill="1" applyBorder="1" applyAlignment="1">
      <alignment vertical="center" wrapText="1"/>
    </xf>
    <xf numFmtId="49" fontId="18" fillId="4" borderId="24" xfId="145" applyNumberFormat="1" applyFont="1" applyFill="1" applyBorder="1" applyAlignment="1">
      <alignment horizontal="left" vertical="center" wrapText="1"/>
    </xf>
    <xf numFmtId="0" fontId="18" fillId="4" borderId="7" xfId="145" applyFont="1" applyFill="1" applyBorder="1" applyAlignment="1">
      <alignment horizontal="left" vertical="center" wrapText="1"/>
    </xf>
    <xf numFmtId="0" fontId="18" fillId="4" borderId="8" xfId="145" applyFont="1" applyFill="1" applyBorder="1" applyAlignment="1">
      <alignment horizontal="left" vertical="center" wrapText="1"/>
    </xf>
    <xf numFmtId="0" fontId="20" fillId="3" borderId="24" xfId="145" applyFont="1" applyFill="1" applyBorder="1" applyAlignment="1">
      <alignment horizontal="left" vertical="center" wrapText="1"/>
    </xf>
    <xf numFmtId="0" fontId="20" fillId="3" borderId="7" xfId="145" applyFont="1" applyFill="1" applyBorder="1" applyAlignment="1">
      <alignment horizontal="left" vertical="center" wrapText="1"/>
    </xf>
    <xf numFmtId="0" fontId="20" fillId="3" borderId="8" xfId="145" applyFont="1" applyFill="1" applyBorder="1" applyAlignment="1">
      <alignment horizontal="left" vertical="center" wrapText="1"/>
    </xf>
    <xf numFmtId="0" fontId="20" fillId="3" borderId="7" xfId="145" applyFont="1" applyFill="1" applyBorder="1" applyAlignment="1">
      <alignment horizontal="right" vertical="center" wrapText="1"/>
    </xf>
    <xf numFmtId="0" fontId="6" fillId="0" borderId="3" xfId="145" applyFont="1" applyBorder="1" applyAlignment="1">
      <alignment horizontal="left" vertical="center" wrapText="1"/>
    </xf>
    <xf numFmtId="0" fontId="6" fillId="0" borderId="4" xfId="145" applyFont="1" applyBorder="1" applyAlignment="1">
      <alignment horizontal="left" vertical="center" wrapText="1"/>
    </xf>
    <xf numFmtId="0" fontId="6" fillId="0" borderId="5" xfId="145" applyFont="1" applyBorder="1" applyAlignment="1">
      <alignment horizontal="left" vertical="center" wrapText="1"/>
    </xf>
    <xf numFmtId="0" fontId="20" fillId="5" borderId="24" xfId="145" applyFont="1" applyFill="1" applyBorder="1" applyAlignment="1">
      <alignment horizontal="center" vertical="center" wrapText="1"/>
    </xf>
    <xf numFmtId="0" fontId="20" fillId="5" borderId="7" xfId="145" applyFont="1" applyFill="1" applyBorder="1" applyAlignment="1">
      <alignment horizontal="center" vertical="center" wrapText="1"/>
    </xf>
    <xf numFmtId="0" fontId="20" fillId="5" borderId="8" xfId="145" applyFont="1" applyFill="1" applyBorder="1" applyAlignment="1">
      <alignment horizontal="center" vertical="center" wrapText="1"/>
    </xf>
    <xf numFmtId="0" fontId="6" fillId="0" borderId="13" xfId="145" applyFont="1" applyBorder="1" applyAlignment="1">
      <alignment horizontal="left" vertical="center" wrapText="1"/>
    </xf>
    <xf numFmtId="0" fontId="6" fillId="0" borderId="14" xfId="145" applyFont="1" applyBorder="1" applyAlignment="1">
      <alignment horizontal="left" vertical="center" wrapText="1"/>
    </xf>
    <xf numFmtId="0" fontId="6" fillId="0" borderId="15" xfId="145" applyFont="1" applyBorder="1" applyAlignment="1">
      <alignment horizontal="left" vertical="center" wrapText="1"/>
    </xf>
    <xf numFmtId="0" fontId="6" fillId="0" borderId="29" xfId="145" applyFont="1" applyBorder="1" applyAlignment="1">
      <alignment horizontal="left" vertical="center" wrapText="1"/>
    </xf>
    <xf numFmtId="0" fontId="6" fillId="0" borderId="30" xfId="145" applyFont="1" applyBorder="1" applyAlignment="1">
      <alignment horizontal="left" vertical="center" wrapText="1"/>
    </xf>
    <xf numFmtId="0" fontId="6" fillId="0" borderId="31" xfId="145" applyFont="1" applyBorder="1" applyAlignment="1">
      <alignment horizontal="left" vertical="center" wrapText="1"/>
    </xf>
    <xf numFmtId="0" fontId="6" fillId="0" borderId="0" xfId="145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15" fillId="6" borderId="24" xfId="145" applyFont="1" applyFill="1" applyBorder="1" applyAlignment="1">
      <alignment horizontal="center" wrapText="1"/>
    </xf>
    <xf numFmtId="0" fontId="15" fillId="6" borderId="7" xfId="145" applyFont="1" applyFill="1" applyBorder="1" applyAlignment="1">
      <alignment horizontal="center" wrapText="1"/>
    </xf>
    <xf numFmtId="0" fontId="15" fillId="6" borderId="8" xfId="145" applyFont="1" applyFill="1" applyBorder="1" applyAlignment="1">
      <alignment horizontal="center" wrapText="1"/>
    </xf>
  </cellXfs>
  <cellStyles count="456">
    <cellStyle name="Currency" xfId="122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6" builtinId="8" hidden="1"/>
    <cellStyle name="Hyperlink" xfId="148" builtinId="8" hidden="1"/>
    <cellStyle name="Hyperlink" xfId="150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Normal" xfId="0" builtinId="0"/>
    <cellStyle name="Normal 2" xfId="35"/>
    <cellStyle name="Normal 2 2" xfId="209"/>
    <cellStyle name="Normal_M SPECTRE JKT FAB.xls" xfId="186"/>
    <cellStyle name="Normal_m-alloy.pant.dim.xls_w.dominion.pnt.xls" xfId="145"/>
    <cellStyle name="Normal_M's Enumclaw pnt.xls" xfId="152"/>
    <cellStyle name="Normal_M's Locksmith Jkt.xls" xfId="153"/>
    <cellStyle name="Standard_m legacy jkt dim" xfId="1"/>
    <cellStyle name="표준_Book2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49</xdr:col>
      <xdr:colOff>165100</xdr:colOff>
      <xdr:row>0</xdr:row>
      <xdr:rowOff>0</xdr:rowOff>
    </xdr:from>
    <xdr:to>
      <xdr:col>54</xdr:col>
      <xdr:colOff>177800</xdr:colOff>
      <xdr:row>1</xdr:row>
      <xdr:rowOff>127000</xdr:rowOff>
    </xdr:to>
    <xdr:pic>
      <xdr:nvPicPr>
        <xdr:cNvPr id="1205" name="Picture 2" descr="NEW ICON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0"/>
          <a:ext cx="1028700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165100</xdr:colOff>
      <xdr:row>0</xdr:row>
      <xdr:rowOff>0</xdr:rowOff>
    </xdr:from>
    <xdr:to>
      <xdr:col>33</xdr:col>
      <xdr:colOff>190500</xdr:colOff>
      <xdr:row>2</xdr:row>
      <xdr:rowOff>0</xdr:rowOff>
    </xdr:to>
    <xdr:pic>
      <xdr:nvPicPr>
        <xdr:cNvPr id="2" name="Picture 1" descr="NEW ICON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0100" y="0"/>
          <a:ext cx="1041400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165100</xdr:colOff>
      <xdr:row>0</xdr:row>
      <xdr:rowOff>0</xdr:rowOff>
    </xdr:from>
    <xdr:to>
      <xdr:col>35</xdr:col>
      <xdr:colOff>190499</xdr:colOff>
      <xdr:row>2</xdr:row>
      <xdr:rowOff>0</xdr:rowOff>
    </xdr:to>
    <xdr:pic>
      <xdr:nvPicPr>
        <xdr:cNvPr id="2" name="Picture 1" descr="NEW ICON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0"/>
          <a:ext cx="1041399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114300</xdr:colOff>
      <xdr:row>0</xdr:row>
      <xdr:rowOff>12700</xdr:rowOff>
    </xdr:from>
    <xdr:to>
      <xdr:col>26</xdr:col>
      <xdr:colOff>182034</xdr:colOff>
      <xdr:row>1</xdr:row>
      <xdr:rowOff>88900</xdr:rowOff>
    </xdr:to>
    <xdr:pic>
      <xdr:nvPicPr>
        <xdr:cNvPr id="2" name="Picture 2" descr="NEW ICON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00" y="12700"/>
          <a:ext cx="931334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tinalienenlueke/Desktop/01.FILE%20MANAGER/F03%20DEV%20MASTER/Groups/Fusion/OB-125-W/W-turbinepant.di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bradbury/Dropbox%20(Scott%20Sports)/Tacoma/WINTER%202016.2017/Spec%20Packages/1%20Mens/3%20Layering/2%20Defined/4-M-DEFINED%20PLUS%20JKT%20YHT/W-turbinepant.di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COTT/Users/christinalienenlueke/Desktop/01.FILE%20MANAGER/F03%20DEV%20MASTER/Groups/Fusion/OB-125-W/W-turbinepant.dim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imensions"/>
      <sheetName val="2nd evaluation"/>
      <sheetName val="3rd evaluation"/>
      <sheetName val="sales smpl evaluation"/>
      <sheetName val="pre-production evaluation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imension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imensions"/>
      <sheetName val="2nd evaluation"/>
      <sheetName val="3rd evaluation"/>
      <sheetName val="sales smpl evaluation"/>
      <sheetName val="pre-production evaluation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C79"/>
  <sheetViews>
    <sheetView tabSelected="1" zoomScale="150" zoomScaleNormal="150" zoomScalePageLayoutView="150" workbookViewId="0">
      <pane ySplit="14" topLeftCell="A15" activePane="bottomLeft" state="frozen"/>
      <selection pane="bottomLeft" activeCell="A29" sqref="A29:AH29"/>
    </sheetView>
  </sheetViews>
  <sheetFormatPr baseColWidth="10" defaultColWidth="9.85546875" defaultRowHeight="13" x14ac:dyDescent="0"/>
  <cols>
    <col min="1" max="5" width="3.7109375" style="3" customWidth="1"/>
    <col min="6" max="17" width="2.28515625" style="3" customWidth="1"/>
    <col min="18" max="20" width="1.5703125" style="3" customWidth="1"/>
    <col min="21" max="24" width="2.28515625" style="3" customWidth="1"/>
    <col min="25" max="30" width="1.5703125" style="3" customWidth="1"/>
    <col min="31" max="32" width="1.85546875" style="7" customWidth="1"/>
    <col min="33" max="34" width="1.85546875" style="3" customWidth="1"/>
    <col min="35" max="49" width="3" style="3" customWidth="1"/>
    <col min="50" max="54" width="2.28515625" style="3" customWidth="1"/>
    <col min="55" max="55" width="4.7109375" style="3" customWidth="1"/>
    <col min="56" max="16384" width="9.85546875" style="3"/>
  </cols>
  <sheetData>
    <row r="1" spans="1:55" ht="7.5" customHeight="1">
      <c r="A1" s="105" t="s">
        <v>25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1"/>
      <c r="AE1" s="8"/>
      <c r="AF1" s="8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</row>
    <row r="2" spans="1:55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7"/>
      <c r="AD2" s="11"/>
      <c r="AE2" s="8"/>
      <c r="AF2" s="8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</row>
    <row r="3" spans="1:55" s="12" customFormat="1" ht="9" customHeight="1">
      <c r="A3" s="108" t="s">
        <v>15</v>
      </c>
      <c r="B3" s="109"/>
      <c r="C3" s="109"/>
      <c r="D3" s="109"/>
      <c r="E3" s="110" t="s">
        <v>208</v>
      </c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1"/>
      <c r="V3" s="108" t="s">
        <v>16</v>
      </c>
      <c r="W3" s="109"/>
      <c r="X3" s="109"/>
      <c r="Y3" s="109"/>
      <c r="Z3" s="109"/>
      <c r="AA3" s="112" t="s">
        <v>58</v>
      </c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3"/>
      <c r="AR3" s="108" t="s">
        <v>26</v>
      </c>
      <c r="AS3" s="114"/>
      <c r="AT3" s="114"/>
      <c r="AU3" s="114"/>
      <c r="AV3" s="122" t="s">
        <v>169</v>
      </c>
      <c r="AW3" s="122"/>
      <c r="AX3" s="122"/>
      <c r="AY3" s="122"/>
      <c r="AZ3" s="122"/>
      <c r="BA3" s="122"/>
      <c r="BB3" s="122"/>
      <c r="BC3" s="123"/>
    </row>
    <row r="4" spans="1:55" s="12" customFormat="1" ht="9" customHeight="1">
      <c r="A4" s="115" t="s">
        <v>17</v>
      </c>
      <c r="B4" s="117"/>
      <c r="C4" s="117"/>
      <c r="D4" s="117"/>
      <c r="E4" s="124" t="s">
        <v>33</v>
      </c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5"/>
      <c r="V4" s="120"/>
      <c r="W4" s="121"/>
      <c r="X4" s="121"/>
      <c r="Y4" s="121"/>
      <c r="Z4" s="121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7"/>
      <c r="AR4" s="120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28"/>
    </row>
    <row r="5" spans="1:55" s="12" customFormat="1" ht="9" customHeight="1">
      <c r="A5" s="115" t="s">
        <v>18</v>
      </c>
      <c r="B5" s="117"/>
      <c r="C5" s="117"/>
      <c r="D5" s="117"/>
      <c r="E5" s="124" t="s">
        <v>29</v>
      </c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5"/>
      <c r="V5" s="115" t="s">
        <v>19</v>
      </c>
      <c r="W5" s="117"/>
      <c r="X5" s="117"/>
      <c r="Y5" s="117"/>
      <c r="Z5" s="117"/>
      <c r="AA5" s="149" t="s">
        <v>255</v>
      </c>
      <c r="AB5" s="149"/>
      <c r="AC5" s="149"/>
      <c r="AD5" s="149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50"/>
      <c r="AR5" s="115" t="s">
        <v>27</v>
      </c>
      <c r="AS5" s="116"/>
      <c r="AT5" s="116"/>
      <c r="AU5" s="116"/>
      <c r="AV5" s="151" t="s">
        <v>174</v>
      </c>
      <c r="AW5" s="116"/>
      <c r="AX5" s="116"/>
      <c r="AY5" s="116"/>
      <c r="AZ5" s="116"/>
      <c r="BA5" s="116"/>
      <c r="BB5" s="116"/>
      <c r="BC5" s="128"/>
    </row>
    <row r="6" spans="1:55" s="12" customFormat="1" ht="9" customHeight="1" thickBot="1">
      <c r="A6" s="115" t="s">
        <v>28</v>
      </c>
      <c r="B6" s="117"/>
      <c r="C6" s="117"/>
      <c r="D6" s="117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5"/>
      <c r="V6" s="115" t="s">
        <v>20</v>
      </c>
      <c r="W6" s="117"/>
      <c r="X6" s="117"/>
      <c r="Y6" s="117"/>
      <c r="Z6" s="117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39"/>
      <c r="AP6" s="139"/>
      <c r="AQ6" s="140"/>
      <c r="AR6" s="115" t="s">
        <v>0</v>
      </c>
      <c r="AS6" s="116"/>
      <c r="AT6" s="116"/>
      <c r="AU6" s="116"/>
      <c r="AV6" s="154">
        <v>40983</v>
      </c>
      <c r="AW6" s="116"/>
      <c r="AX6" s="116"/>
      <c r="AY6" s="116"/>
      <c r="AZ6" s="116"/>
      <c r="BA6" s="116"/>
      <c r="BB6" s="116"/>
      <c r="BC6" s="128"/>
    </row>
    <row r="7" spans="1:55" s="12" customFormat="1" ht="9" customHeight="1" thickBot="1">
      <c r="A7" s="135" t="s">
        <v>21</v>
      </c>
      <c r="B7" s="136"/>
      <c r="C7" s="136"/>
      <c r="D7" s="136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8"/>
      <c r="V7" s="135" t="s">
        <v>22</v>
      </c>
      <c r="W7" s="136"/>
      <c r="X7" s="136"/>
      <c r="Y7" s="136"/>
      <c r="Z7" s="136"/>
      <c r="AA7" s="152"/>
      <c r="AB7" s="152"/>
      <c r="AC7" s="152"/>
      <c r="AD7" s="152"/>
      <c r="AE7" s="152"/>
      <c r="AF7" s="152"/>
      <c r="AG7" s="152"/>
      <c r="AH7" s="152"/>
      <c r="AI7" s="152"/>
      <c r="AJ7" s="152"/>
      <c r="AK7" s="152"/>
      <c r="AL7" s="152"/>
      <c r="AM7" s="152"/>
      <c r="AN7" s="152"/>
      <c r="AO7" s="152"/>
      <c r="AP7" s="152"/>
      <c r="AQ7" s="153"/>
      <c r="AR7" s="132" t="s">
        <v>55</v>
      </c>
      <c r="AS7" s="133"/>
      <c r="AT7" s="133"/>
      <c r="AU7" s="134"/>
      <c r="AV7" s="129"/>
      <c r="AW7" s="130"/>
      <c r="AX7" s="130"/>
      <c r="AY7" s="130"/>
      <c r="AZ7" s="130"/>
      <c r="BA7" s="130"/>
      <c r="BB7" s="130"/>
      <c r="BC7" s="131"/>
    </row>
    <row r="8" spans="1:55" ht="3.75" customHeight="1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</row>
    <row r="9" spans="1:55" ht="7.5" customHeight="1">
      <c r="A9" s="117" t="s">
        <v>1</v>
      </c>
      <c r="B9" s="117"/>
      <c r="C9" s="117"/>
      <c r="D9" s="117"/>
      <c r="E9" s="117"/>
      <c r="F9" s="118" t="s">
        <v>51</v>
      </c>
      <c r="G9" s="118"/>
      <c r="H9" s="118"/>
      <c r="I9" s="59" t="s">
        <v>2</v>
      </c>
      <c r="J9" s="59"/>
      <c r="K9" s="59"/>
      <c r="L9" s="59"/>
      <c r="M9" s="59"/>
      <c r="N9" s="59"/>
      <c r="O9" s="59"/>
      <c r="P9" s="59"/>
      <c r="Q9" s="59" t="s">
        <v>3</v>
      </c>
      <c r="R9" s="59"/>
      <c r="S9" s="59"/>
      <c r="T9" s="59"/>
      <c r="U9" s="59"/>
      <c r="V9" s="59"/>
      <c r="W9" s="59"/>
      <c r="X9" s="59"/>
      <c r="Y9" s="59"/>
      <c r="Z9" s="59"/>
      <c r="AA9" s="59"/>
      <c r="AB9" s="1" t="s">
        <v>5</v>
      </c>
      <c r="AC9" s="118" t="s">
        <v>4</v>
      </c>
      <c r="AD9" s="118"/>
      <c r="AE9" s="119" t="s">
        <v>45</v>
      </c>
      <c r="AF9" s="119"/>
      <c r="AG9" s="119" t="s">
        <v>46</v>
      </c>
      <c r="AH9" s="119"/>
      <c r="AI9" s="59" t="s">
        <v>6</v>
      </c>
      <c r="AJ9" s="59"/>
      <c r="AK9" s="59"/>
      <c r="AL9" s="59" t="s">
        <v>7</v>
      </c>
      <c r="AM9" s="59"/>
      <c r="AN9" s="59"/>
      <c r="AO9" s="59" t="s">
        <v>8</v>
      </c>
      <c r="AP9" s="59"/>
      <c r="AQ9" s="59"/>
      <c r="AR9" s="59" t="s">
        <v>9</v>
      </c>
      <c r="AS9" s="59"/>
      <c r="AT9" s="59"/>
      <c r="AU9" s="59" t="s">
        <v>232</v>
      </c>
      <c r="AV9" s="59"/>
      <c r="AW9" s="59"/>
      <c r="AX9" s="59" t="s">
        <v>24</v>
      </c>
      <c r="AY9" s="59"/>
      <c r="AZ9" s="59"/>
      <c r="BA9" s="59"/>
      <c r="BB9" s="59"/>
      <c r="BC9" s="59"/>
    </row>
    <row r="10" spans="1:55" ht="3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0"/>
      <c r="AH10" s="10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</row>
    <row r="11" spans="1:55" ht="9" customHeight="1">
      <c r="A11" s="144" t="s">
        <v>10</v>
      </c>
      <c r="B11" s="145"/>
      <c r="C11" s="145"/>
      <c r="D11" s="145"/>
      <c r="E11" s="146"/>
      <c r="F11" s="144"/>
      <c r="G11" s="145"/>
      <c r="H11" s="146"/>
      <c r="I11" s="141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  <c r="AA11" s="143"/>
      <c r="AB11" s="2"/>
      <c r="AC11" s="60"/>
      <c r="AD11" s="62"/>
      <c r="AE11" s="147"/>
      <c r="AF11" s="148"/>
      <c r="AG11" s="147"/>
      <c r="AH11" s="148"/>
      <c r="AI11" s="60"/>
      <c r="AJ11" s="61"/>
      <c r="AK11" s="62"/>
      <c r="AL11" s="60"/>
      <c r="AM11" s="61"/>
      <c r="AN11" s="62"/>
      <c r="AO11" s="60"/>
      <c r="AP11" s="61"/>
      <c r="AQ11" s="62"/>
      <c r="AR11" s="60"/>
      <c r="AS11" s="61"/>
      <c r="AT11" s="62"/>
      <c r="AU11" s="60"/>
      <c r="AV11" s="61"/>
      <c r="AW11" s="62"/>
      <c r="AX11" s="60"/>
      <c r="AY11" s="61"/>
      <c r="AZ11" s="61"/>
      <c r="BA11" s="61"/>
      <c r="BB11" s="61"/>
      <c r="BC11" s="62"/>
    </row>
    <row r="12" spans="1:55" ht="18" customHeight="1">
      <c r="A12" s="48" t="s">
        <v>250</v>
      </c>
      <c r="B12" s="49"/>
      <c r="C12" s="49"/>
      <c r="D12" s="49"/>
      <c r="E12" s="50"/>
      <c r="F12" s="48" t="s">
        <v>175</v>
      </c>
      <c r="G12" s="49"/>
      <c r="H12" s="50"/>
      <c r="I12" s="48" t="s">
        <v>222</v>
      </c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50"/>
      <c r="AB12" s="37">
        <v>1</v>
      </c>
      <c r="AC12" s="45"/>
      <c r="AD12" s="47"/>
      <c r="AE12" s="97"/>
      <c r="AF12" s="98"/>
      <c r="AG12" s="82" t="s">
        <v>170</v>
      </c>
      <c r="AH12" s="83"/>
      <c r="AI12" s="45" t="s">
        <v>233</v>
      </c>
      <c r="AJ12" s="46"/>
      <c r="AK12" s="47"/>
      <c r="AL12" s="45" t="s">
        <v>233</v>
      </c>
      <c r="AM12" s="46"/>
      <c r="AN12" s="47"/>
      <c r="AO12" s="45" t="s">
        <v>235</v>
      </c>
      <c r="AP12" s="46"/>
      <c r="AQ12" s="47"/>
      <c r="AR12" s="45" t="s">
        <v>237</v>
      </c>
      <c r="AS12" s="46"/>
      <c r="AT12" s="47"/>
      <c r="AU12" s="45" t="s">
        <v>239</v>
      </c>
      <c r="AV12" s="46"/>
      <c r="AW12" s="47"/>
      <c r="AX12" s="45"/>
      <c r="AY12" s="46"/>
      <c r="AZ12" s="46"/>
      <c r="BA12" s="46"/>
      <c r="BB12" s="46"/>
      <c r="BC12" s="47"/>
    </row>
    <row r="13" spans="1:55" ht="18" customHeight="1">
      <c r="A13" s="48" t="s">
        <v>250</v>
      </c>
      <c r="B13" s="49"/>
      <c r="C13" s="49"/>
      <c r="D13" s="49"/>
      <c r="E13" s="50"/>
      <c r="F13" s="48" t="s">
        <v>175</v>
      </c>
      <c r="G13" s="49"/>
      <c r="H13" s="50"/>
      <c r="I13" s="48" t="s">
        <v>218</v>
      </c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50"/>
      <c r="AB13" s="37">
        <v>2</v>
      </c>
      <c r="AC13" s="45"/>
      <c r="AD13" s="47"/>
      <c r="AE13" s="97"/>
      <c r="AF13" s="98"/>
      <c r="AG13" s="82" t="s">
        <v>170</v>
      </c>
      <c r="AH13" s="83"/>
      <c r="AI13" s="45" t="s">
        <v>234</v>
      </c>
      <c r="AJ13" s="46"/>
      <c r="AK13" s="47"/>
      <c r="AL13" s="45" t="s">
        <v>233</v>
      </c>
      <c r="AM13" s="46"/>
      <c r="AN13" s="47"/>
      <c r="AO13" s="45" t="s">
        <v>235</v>
      </c>
      <c r="AP13" s="46"/>
      <c r="AQ13" s="47"/>
      <c r="AR13" s="45" t="s">
        <v>237</v>
      </c>
      <c r="AS13" s="46"/>
      <c r="AT13" s="47"/>
      <c r="AU13" s="45" t="s">
        <v>239</v>
      </c>
      <c r="AV13" s="46"/>
      <c r="AW13" s="47"/>
      <c r="AX13" s="45"/>
      <c r="AY13" s="46"/>
      <c r="AZ13" s="46"/>
      <c r="BA13" s="46"/>
      <c r="BB13" s="46"/>
      <c r="BC13" s="47"/>
    </row>
    <row r="14" spans="1:55" ht="14" customHeight="1">
      <c r="A14" s="48" t="s">
        <v>252</v>
      </c>
      <c r="B14" s="49"/>
      <c r="C14" s="49"/>
      <c r="D14" s="49"/>
      <c r="E14" s="50"/>
      <c r="F14" s="48" t="s">
        <v>253</v>
      </c>
      <c r="G14" s="49"/>
      <c r="H14" s="50"/>
      <c r="I14" s="48" t="s">
        <v>221</v>
      </c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50"/>
      <c r="AB14" s="37">
        <v>3</v>
      </c>
      <c r="AC14" s="45"/>
      <c r="AD14" s="47"/>
      <c r="AE14" s="54">
        <v>4.8</v>
      </c>
      <c r="AF14" s="55"/>
      <c r="AG14" s="82" t="s">
        <v>170</v>
      </c>
      <c r="AH14" s="83"/>
      <c r="AI14" s="45" t="s">
        <v>234</v>
      </c>
      <c r="AJ14" s="46"/>
      <c r="AK14" s="47"/>
      <c r="AL14" s="45" t="s">
        <v>233</v>
      </c>
      <c r="AM14" s="46"/>
      <c r="AN14" s="47"/>
      <c r="AO14" s="45" t="s">
        <v>236</v>
      </c>
      <c r="AP14" s="46"/>
      <c r="AQ14" s="47"/>
      <c r="AR14" s="45" t="s">
        <v>238</v>
      </c>
      <c r="AS14" s="46"/>
      <c r="AT14" s="47"/>
      <c r="AU14" s="45" t="s">
        <v>239</v>
      </c>
      <c r="AV14" s="46"/>
      <c r="AW14" s="47"/>
      <c r="AX14" s="63"/>
      <c r="AY14" s="64"/>
      <c r="AZ14" s="64"/>
      <c r="BA14" s="64"/>
      <c r="BB14" s="64"/>
      <c r="BC14" s="65"/>
    </row>
    <row r="15" spans="1:55" ht="9" customHeight="1">
      <c r="A15" s="48"/>
      <c r="B15" s="49"/>
      <c r="C15" s="49"/>
      <c r="D15" s="49"/>
      <c r="E15" s="50"/>
      <c r="F15" s="48"/>
      <c r="G15" s="49"/>
      <c r="H15" s="50"/>
      <c r="I15" s="48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50"/>
      <c r="AB15" s="37"/>
      <c r="AC15" s="45"/>
      <c r="AD15" s="47"/>
      <c r="AE15" s="54"/>
      <c r="AF15" s="55"/>
      <c r="AG15" s="82"/>
      <c r="AH15" s="83"/>
      <c r="AI15" s="45"/>
      <c r="AJ15" s="46"/>
      <c r="AK15" s="47"/>
      <c r="AL15" s="45"/>
      <c r="AM15" s="46"/>
      <c r="AN15" s="47"/>
      <c r="AO15" s="45"/>
      <c r="AP15" s="46"/>
      <c r="AQ15" s="47"/>
      <c r="AR15" s="45"/>
      <c r="AS15" s="46"/>
      <c r="AT15" s="47"/>
      <c r="AU15" s="45"/>
      <c r="AV15" s="46"/>
      <c r="AW15" s="47"/>
      <c r="AX15" s="66"/>
      <c r="AY15" s="67"/>
      <c r="AZ15" s="67"/>
      <c r="BA15" s="67"/>
      <c r="BB15" s="67"/>
      <c r="BC15" s="68"/>
    </row>
    <row r="16" spans="1:55" ht="9" customHeight="1">
      <c r="A16" s="71" t="s">
        <v>11</v>
      </c>
      <c r="B16" s="72"/>
      <c r="C16" s="72"/>
      <c r="D16" s="72"/>
      <c r="E16" s="73"/>
      <c r="F16" s="48"/>
      <c r="G16" s="49"/>
      <c r="H16" s="50"/>
      <c r="I16" s="48"/>
      <c r="J16" s="49"/>
      <c r="K16" s="49"/>
      <c r="L16" s="49"/>
      <c r="M16" s="49"/>
      <c r="N16" s="49"/>
      <c r="O16" s="49"/>
      <c r="P16" s="49"/>
      <c r="Q16" s="48"/>
      <c r="R16" s="49"/>
      <c r="S16" s="49"/>
      <c r="T16" s="49"/>
      <c r="U16" s="49"/>
      <c r="V16" s="49"/>
      <c r="W16" s="49"/>
      <c r="X16" s="49"/>
      <c r="Y16" s="49"/>
      <c r="Z16" s="49"/>
      <c r="AA16" s="50"/>
      <c r="AB16" s="37"/>
      <c r="AC16" s="45"/>
      <c r="AD16" s="47"/>
      <c r="AE16" s="54"/>
      <c r="AF16" s="55"/>
      <c r="AG16" s="54"/>
      <c r="AH16" s="55"/>
      <c r="AI16" s="45"/>
      <c r="AJ16" s="46"/>
      <c r="AK16" s="47"/>
      <c r="AL16" s="45"/>
      <c r="AM16" s="46"/>
      <c r="AN16" s="47"/>
      <c r="AO16" s="45"/>
      <c r="AP16" s="46"/>
      <c r="AQ16" s="47"/>
      <c r="AR16" s="45"/>
      <c r="AS16" s="46"/>
      <c r="AT16" s="47"/>
      <c r="AU16" s="45"/>
      <c r="AV16" s="46"/>
      <c r="AW16" s="47"/>
      <c r="AX16" s="45"/>
      <c r="AY16" s="46"/>
      <c r="AZ16" s="46"/>
      <c r="BA16" s="46"/>
      <c r="BB16" s="46"/>
      <c r="BC16" s="47"/>
    </row>
    <row r="17" spans="1:55" ht="9" customHeight="1">
      <c r="A17" s="77" t="s">
        <v>256</v>
      </c>
      <c r="B17" s="78"/>
      <c r="C17" s="78"/>
      <c r="D17" s="78"/>
      <c r="E17" s="104"/>
      <c r="F17" s="48"/>
      <c r="G17" s="49"/>
      <c r="H17" s="50"/>
      <c r="I17" s="48" t="s">
        <v>176</v>
      </c>
      <c r="J17" s="49"/>
      <c r="K17" s="49"/>
      <c r="L17" s="49"/>
      <c r="M17" s="49"/>
      <c r="N17" s="49"/>
      <c r="O17" s="49"/>
      <c r="P17" s="49"/>
      <c r="Q17" s="48" t="s">
        <v>177</v>
      </c>
      <c r="R17" s="49"/>
      <c r="S17" s="49"/>
      <c r="T17" s="49"/>
      <c r="U17" s="49"/>
      <c r="V17" s="49"/>
      <c r="W17" s="49"/>
      <c r="X17" s="49"/>
      <c r="Y17" s="49"/>
      <c r="Z17" s="49"/>
      <c r="AA17" s="50"/>
      <c r="AB17" s="37"/>
      <c r="AC17" s="45"/>
      <c r="AD17" s="47"/>
      <c r="AE17" s="82">
        <v>0.97</v>
      </c>
      <c r="AF17" s="83"/>
      <c r="AG17" s="82" t="s">
        <v>170</v>
      </c>
      <c r="AH17" s="83"/>
      <c r="AI17" s="45" t="s">
        <v>233</v>
      </c>
      <c r="AJ17" s="46"/>
      <c r="AK17" s="47"/>
      <c r="AL17" s="45" t="s">
        <v>233</v>
      </c>
      <c r="AM17" s="46"/>
      <c r="AN17" s="47"/>
      <c r="AO17" s="45" t="s">
        <v>235</v>
      </c>
      <c r="AP17" s="46"/>
      <c r="AQ17" s="47"/>
      <c r="AR17" s="45" t="s">
        <v>238</v>
      </c>
      <c r="AS17" s="46"/>
      <c r="AT17" s="47"/>
      <c r="AU17" s="45" t="s">
        <v>239</v>
      </c>
      <c r="AV17" s="46"/>
      <c r="AW17" s="47"/>
      <c r="AX17" s="45"/>
      <c r="AY17" s="46"/>
      <c r="AZ17" s="46"/>
      <c r="BA17" s="46"/>
      <c r="BB17" s="46"/>
      <c r="BC17" s="47"/>
    </row>
    <row r="18" spans="1:55" ht="9" customHeight="1">
      <c r="A18" s="48"/>
      <c r="B18" s="49"/>
      <c r="C18" s="49"/>
      <c r="D18" s="49"/>
      <c r="E18" s="50"/>
      <c r="F18" s="48"/>
      <c r="G18" s="49"/>
      <c r="H18" s="50"/>
      <c r="I18" s="48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50"/>
      <c r="AB18" s="37"/>
      <c r="AC18" s="45"/>
      <c r="AD18" s="47"/>
      <c r="AE18" s="54"/>
      <c r="AF18" s="55"/>
      <c r="AG18" s="82"/>
      <c r="AH18" s="83"/>
      <c r="AI18" s="45"/>
      <c r="AJ18" s="46"/>
      <c r="AK18" s="47"/>
      <c r="AL18" s="45"/>
      <c r="AM18" s="46"/>
      <c r="AN18" s="47"/>
      <c r="AO18" s="45"/>
      <c r="AP18" s="46"/>
      <c r="AQ18" s="47"/>
      <c r="AR18" s="45"/>
      <c r="AS18" s="46"/>
      <c r="AT18" s="47"/>
      <c r="AU18" s="45"/>
      <c r="AV18" s="46"/>
      <c r="AW18" s="47"/>
      <c r="AX18" s="45"/>
      <c r="AY18" s="46"/>
      <c r="AZ18" s="46"/>
      <c r="BA18" s="46"/>
      <c r="BB18" s="46"/>
      <c r="BC18" s="47"/>
    </row>
    <row r="19" spans="1:55" ht="9" customHeight="1">
      <c r="A19" s="71" t="s">
        <v>12</v>
      </c>
      <c r="B19" s="72"/>
      <c r="C19" s="72"/>
      <c r="D19" s="72"/>
      <c r="E19" s="73"/>
      <c r="F19" s="48"/>
      <c r="G19" s="49"/>
      <c r="H19" s="50"/>
      <c r="I19" s="48"/>
      <c r="J19" s="49"/>
      <c r="K19" s="49"/>
      <c r="L19" s="49"/>
      <c r="M19" s="49"/>
      <c r="N19" s="49"/>
      <c r="O19" s="49"/>
      <c r="P19" s="49"/>
      <c r="Q19" s="48"/>
      <c r="R19" s="49"/>
      <c r="S19" s="49"/>
      <c r="T19" s="49"/>
      <c r="U19" s="49"/>
      <c r="V19" s="49"/>
      <c r="W19" s="49"/>
      <c r="X19" s="49"/>
      <c r="Y19" s="49"/>
      <c r="Z19" s="49"/>
      <c r="AA19" s="50"/>
      <c r="AB19" s="37"/>
      <c r="AC19" s="45"/>
      <c r="AD19" s="47"/>
      <c r="AE19" s="54"/>
      <c r="AF19" s="55"/>
      <c r="AG19" s="54"/>
      <c r="AH19" s="55"/>
      <c r="AI19" s="45"/>
      <c r="AJ19" s="46"/>
      <c r="AK19" s="47"/>
      <c r="AL19" s="45"/>
      <c r="AM19" s="46"/>
      <c r="AN19" s="47"/>
      <c r="AO19" s="45"/>
      <c r="AP19" s="46"/>
      <c r="AQ19" s="47"/>
      <c r="AR19" s="45"/>
      <c r="AS19" s="46"/>
      <c r="AT19" s="47"/>
      <c r="AU19" s="45"/>
      <c r="AV19" s="46"/>
      <c r="AW19" s="47"/>
      <c r="AX19" s="45"/>
      <c r="AY19" s="46"/>
      <c r="AZ19" s="46"/>
      <c r="BA19" s="46"/>
      <c r="BB19" s="46"/>
      <c r="BC19" s="47"/>
    </row>
    <row r="20" spans="1:55" ht="19" customHeight="1">
      <c r="A20" s="77" t="s">
        <v>224</v>
      </c>
      <c r="B20" s="78"/>
      <c r="C20" s="78"/>
      <c r="D20" s="78"/>
      <c r="E20" s="104"/>
      <c r="F20" s="48" t="s">
        <v>219</v>
      </c>
      <c r="G20" s="49"/>
      <c r="H20" s="50"/>
      <c r="I20" s="77"/>
      <c r="J20" s="78"/>
      <c r="K20" s="78"/>
      <c r="L20" s="78"/>
      <c r="M20" s="78"/>
      <c r="N20" s="78"/>
      <c r="O20" s="78"/>
      <c r="P20" s="78"/>
      <c r="Q20" s="48" t="s">
        <v>48</v>
      </c>
      <c r="R20" s="49"/>
      <c r="S20" s="49"/>
      <c r="T20" s="49"/>
      <c r="U20" s="49"/>
      <c r="V20" s="49"/>
      <c r="W20" s="49"/>
      <c r="X20" s="49"/>
      <c r="Y20" s="49"/>
      <c r="Z20" s="49"/>
      <c r="AA20" s="50"/>
      <c r="AB20" s="37"/>
      <c r="AC20" s="45">
        <v>1</v>
      </c>
      <c r="AD20" s="47"/>
      <c r="AE20" s="54"/>
      <c r="AF20" s="55"/>
      <c r="AG20" s="82">
        <f t="shared" ref="AG20:AG22" si="0">AC20*AE20</f>
        <v>0</v>
      </c>
      <c r="AH20" s="83"/>
      <c r="AI20" s="79" t="s">
        <v>209</v>
      </c>
      <c r="AJ20" s="80"/>
      <c r="AK20" s="81"/>
      <c r="AL20" s="79" t="s">
        <v>209</v>
      </c>
      <c r="AM20" s="80"/>
      <c r="AN20" s="81"/>
      <c r="AO20" s="79" t="s">
        <v>209</v>
      </c>
      <c r="AP20" s="80"/>
      <c r="AQ20" s="81"/>
      <c r="AR20" s="79" t="s">
        <v>209</v>
      </c>
      <c r="AS20" s="80"/>
      <c r="AT20" s="81"/>
      <c r="AU20" s="79" t="s">
        <v>209</v>
      </c>
      <c r="AV20" s="80"/>
      <c r="AW20" s="81"/>
      <c r="AX20" s="45"/>
      <c r="AY20" s="46"/>
      <c r="AZ20" s="46"/>
      <c r="BA20" s="46"/>
      <c r="BB20" s="46"/>
      <c r="BC20" s="47"/>
    </row>
    <row r="21" spans="1:55" ht="9" customHeight="1">
      <c r="A21" s="77" t="s">
        <v>225</v>
      </c>
      <c r="B21" s="78"/>
      <c r="C21" s="78"/>
      <c r="D21" s="78"/>
      <c r="E21" s="104"/>
      <c r="F21" s="48" t="s">
        <v>219</v>
      </c>
      <c r="G21" s="49"/>
      <c r="H21" s="50"/>
      <c r="I21" s="77"/>
      <c r="J21" s="78"/>
      <c r="K21" s="78"/>
      <c r="L21" s="78"/>
      <c r="M21" s="78"/>
      <c r="N21" s="78"/>
      <c r="O21" s="78"/>
      <c r="P21" s="78"/>
      <c r="Q21" s="48" t="s">
        <v>49</v>
      </c>
      <c r="R21" s="49"/>
      <c r="S21" s="49"/>
      <c r="T21" s="49"/>
      <c r="U21" s="49"/>
      <c r="V21" s="49"/>
      <c r="W21" s="49"/>
      <c r="X21" s="49"/>
      <c r="Y21" s="49"/>
      <c r="Z21" s="49"/>
      <c r="AA21" s="50"/>
      <c r="AB21" s="37"/>
      <c r="AC21" s="45">
        <v>2</v>
      </c>
      <c r="AD21" s="47"/>
      <c r="AE21" s="54"/>
      <c r="AF21" s="55"/>
      <c r="AG21" s="82">
        <f t="shared" si="0"/>
        <v>0</v>
      </c>
      <c r="AH21" s="83"/>
      <c r="AI21" s="79" t="s">
        <v>209</v>
      </c>
      <c r="AJ21" s="80"/>
      <c r="AK21" s="81"/>
      <c r="AL21" s="79" t="s">
        <v>209</v>
      </c>
      <c r="AM21" s="80"/>
      <c r="AN21" s="81"/>
      <c r="AO21" s="79" t="s">
        <v>209</v>
      </c>
      <c r="AP21" s="80"/>
      <c r="AQ21" s="81"/>
      <c r="AR21" s="79" t="s">
        <v>209</v>
      </c>
      <c r="AS21" s="80"/>
      <c r="AT21" s="81"/>
      <c r="AU21" s="79" t="s">
        <v>209</v>
      </c>
      <c r="AV21" s="80"/>
      <c r="AW21" s="81"/>
      <c r="AX21" s="45"/>
      <c r="AY21" s="46"/>
      <c r="AZ21" s="46"/>
      <c r="BA21" s="46"/>
      <c r="BB21" s="46"/>
      <c r="BC21" s="47"/>
    </row>
    <row r="22" spans="1:55" s="4" customFormat="1" ht="9" customHeight="1">
      <c r="A22" s="77" t="s">
        <v>225</v>
      </c>
      <c r="B22" s="78"/>
      <c r="C22" s="78"/>
      <c r="D22" s="78"/>
      <c r="E22" s="104"/>
      <c r="F22" s="48" t="s">
        <v>219</v>
      </c>
      <c r="G22" s="49"/>
      <c r="H22" s="50"/>
      <c r="I22" s="77"/>
      <c r="J22" s="78"/>
      <c r="K22" s="78"/>
      <c r="L22" s="78"/>
      <c r="M22" s="78"/>
      <c r="N22" s="78"/>
      <c r="O22" s="78"/>
      <c r="P22" s="78"/>
      <c r="Q22" s="48" t="s">
        <v>50</v>
      </c>
      <c r="R22" s="49"/>
      <c r="S22" s="49"/>
      <c r="T22" s="49"/>
      <c r="U22" s="49"/>
      <c r="V22" s="49"/>
      <c r="W22" s="49"/>
      <c r="X22" s="49"/>
      <c r="Y22" s="49"/>
      <c r="Z22" s="49"/>
      <c r="AA22" s="50"/>
      <c r="AB22" s="37"/>
      <c r="AC22" s="45">
        <v>1</v>
      </c>
      <c r="AD22" s="47"/>
      <c r="AE22" s="54"/>
      <c r="AF22" s="55"/>
      <c r="AG22" s="82">
        <f t="shared" si="0"/>
        <v>0</v>
      </c>
      <c r="AH22" s="83"/>
      <c r="AI22" s="79" t="s">
        <v>209</v>
      </c>
      <c r="AJ22" s="80"/>
      <c r="AK22" s="81"/>
      <c r="AL22" s="79" t="s">
        <v>209</v>
      </c>
      <c r="AM22" s="80"/>
      <c r="AN22" s="81"/>
      <c r="AO22" s="79" t="s">
        <v>209</v>
      </c>
      <c r="AP22" s="80"/>
      <c r="AQ22" s="81"/>
      <c r="AR22" s="79" t="s">
        <v>209</v>
      </c>
      <c r="AS22" s="80"/>
      <c r="AT22" s="81"/>
      <c r="AU22" s="79" t="s">
        <v>209</v>
      </c>
      <c r="AV22" s="80"/>
      <c r="AW22" s="81"/>
      <c r="AX22" s="45"/>
      <c r="AY22" s="46"/>
      <c r="AZ22" s="46"/>
      <c r="BA22" s="46"/>
      <c r="BB22" s="46"/>
      <c r="BC22" s="47"/>
    </row>
    <row r="23" spans="1:55" ht="9" customHeight="1">
      <c r="A23" s="48"/>
      <c r="B23" s="49"/>
      <c r="C23" s="49"/>
      <c r="D23" s="49"/>
      <c r="E23" s="50"/>
      <c r="F23" s="48"/>
      <c r="G23" s="49"/>
      <c r="H23" s="50"/>
      <c r="I23" s="48"/>
      <c r="J23" s="49"/>
      <c r="K23" s="49"/>
      <c r="L23" s="49"/>
      <c r="M23" s="49"/>
      <c r="N23" s="49"/>
      <c r="O23" s="49"/>
      <c r="P23" s="49"/>
      <c r="Q23" s="48"/>
      <c r="R23" s="49"/>
      <c r="S23" s="49"/>
      <c r="T23" s="49"/>
      <c r="U23" s="49"/>
      <c r="V23" s="49"/>
      <c r="W23" s="49"/>
      <c r="X23" s="49"/>
      <c r="Y23" s="49"/>
      <c r="Z23" s="49"/>
      <c r="AA23" s="50"/>
      <c r="AB23" s="37"/>
      <c r="AC23" s="45"/>
      <c r="AD23" s="47"/>
      <c r="AE23" s="54"/>
      <c r="AF23" s="55"/>
      <c r="AG23" s="54"/>
      <c r="AH23" s="55"/>
      <c r="AI23" s="45"/>
      <c r="AJ23" s="46"/>
      <c r="AK23" s="47"/>
      <c r="AL23" s="45"/>
      <c r="AM23" s="46"/>
      <c r="AN23" s="47"/>
      <c r="AO23" s="45"/>
      <c r="AP23" s="46"/>
      <c r="AQ23" s="47"/>
      <c r="AR23" s="45"/>
      <c r="AS23" s="46"/>
      <c r="AT23" s="47"/>
      <c r="AU23" s="45"/>
      <c r="AV23" s="46"/>
      <c r="AW23" s="47"/>
      <c r="AX23" s="45"/>
      <c r="AY23" s="46"/>
      <c r="AZ23" s="46"/>
      <c r="BA23" s="46"/>
      <c r="BB23" s="46"/>
      <c r="BC23" s="47"/>
    </row>
    <row r="24" spans="1:55" ht="9" customHeight="1">
      <c r="A24" s="71" t="s">
        <v>160</v>
      </c>
      <c r="B24" s="72"/>
      <c r="C24" s="72"/>
      <c r="D24" s="72"/>
      <c r="E24" s="73"/>
      <c r="F24" s="48"/>
      <c r="G24" s="49"/>
      <c r="H24" s="50"/>
      <c r="I24" s="48"/>
      <c r="J24" s="49"/>
      <c r="K24" s="49"/>
      <c r="L24" s="49"/>
      <c r="M24" s="49"/>
      <c r="N24" s="49"/>
      <c r="O24" s="49"/>
      <c r="P24" s="49"/>
      <c r="Q24" s="48"/>
      <c r="R24" s="49"/>
      <c r="S24" s="49"/>
      <c r="T24" s="49"/>
      <c r="U24" s="49"/>
      <c r="V24" s="49"/>
      <c r="W24" s="49"/>
      <c r="X24" s="49"/>
      <c r="Y24" s="49"/>
      <c r="Z24" s="49"/>
      <c r="AA24" s="50"/>
      <c r="AB24" s="37"/>
      <c r="AC24" s="45"/>
      <c r="AD24" s="47"/>
      <c r="AE24" s="54"/>
      <c r="AF24" s="55"/>
      <c r="AG24" s="54"/>
      <c r="AH24" s="55"/>
      <c r="AI24" s="45"/>
      <c r="AJ24" s="46"/>
      <c r="AK24" s="47"/>
      <c r="AL24" s="45"/>
      <c r="AM24" s="46"/>
      <c r="AN24" s="47"/>
      <c r="AO24" s="45"/>
      <c r="AP24" s="46"/>
      <c r="AQ24" s="47"/>
      <c r="AR24" s="45"/>
      <c r="AS24" s="46"/>
      <c r="AT24" s="47"/>
      <c r="AU24" s="45"/>
      <c r="AV24" s="46"/>
      <c r="AW24" s="47"/>
      <c r="AX24" s="45"/>
      <c r="AY24" s="46"/>
      <c r="AZ24" s="46"/>
      <c r="BA24" s="46"/>
      <c r="BB24" s="46"/>
      <c r="BC24" s="47"/>
    </row>
    <row r="25" spans="1:55" ht="9" customHeight="1">
      <c r="A25" s="51" t="s">
        <v>210</v>
      </c>
      <c r="B25" s="52"/>
      <c r="C25" s="52"/>
      <c r="D25" s="52"/>
      <c r="E25" s="53"/>
      <c r="F25" s="48" t="s">
        <v>178</v>
      </c>
      <c r="G25" s="49"/>
      <c r="H25" s="50"/>
      <c r="I25" s="48" t="s">
        <v>211</v>
      </c>
      <c r="J25" s="49"/>
      <c r="K25" s="49"/>
      <c r="L25" s="49"/>
      <c r="M25" s="49"/>
      <c r="N25" s="49"/>
      <c r="O25" s="49"/>
      <c r="P25" s="49"/>
      <c r="Q25" s="48" t="s">
        <v>231</v>
      </c>
      <c r="R25" s="49"/>
      <c r="S25" s="49"/>
      <c r="T25" s="49"/>
      <c r="U25" s="49"/>
      <c r="V25" s="49"/>
      <c r="W25" s="49"/>
      <c r="X25" s="49"/>
      <c r="Y25" s="49"/>
      <c r="Z25" s="49"/>
      <c r="AA25" s="50"/>
      <c r="AB25" s="37"/>
      <c r="AC25" s="45">
        <v>4</v>
      </c>
      <c r="AD25" s="47"/>
      <c r="AE25" s="54">
        <v>0.11</v>
      </c>
      <c r="AF25" s="103"/>
      <c r="AG25" s="82">
        <f t="shared" ref="AG25:AG30" si="1">AC25*AE25</f>
        <v>0.44</v>
      </c>
      <c r="AH25" s="83"/>
      <c r="AI25" s="45" t="s">
        <v>233</v>
      </c>
      <c r="AJ25" s="46"/>
      <c r="AK25" s="47"/>
      <c r="AL25" s="45" t="s">
        <v>233</v>
      </c>
      <c r="AM25" s="46"/>
      <c r="AN25" s="47"/>
      <c r="AO25" s="45" t="s">
        <v>235</v>
      </c>
      <c r="AP25" s="46"/>
      <c r="AQ25" s="47"/>
      <c r="AR25" s="45" t="s">
        <v>238</v>
      </c>
      <c r="AS25" s="46"/>
      <c r="AT25" s="47"/>
      <c r="AU25" s="45" t="s">
        <v>239</v>
      </c>
      <c r="AV25" s="46"/>
      <c r="AW25" s="47"/>
      <c r="AX25" s="45"/>
      <c r="AY25" s="46"/>
      <c r="AZ25" s="46"/>
      <c r="BA25" s="46"/>
      <c r="BB25" s="46"/>
      <c r="BC25" s="47"/>
    </row>
    <row r="26" spans="1:55" ht="9" customHeight="1">
      <c r="A26" s="51" t="s">
        <v>179</v>
      </c>
      <c r="B26" s="52"/>
      <c r="C26" s="52"/>
      <c r="D26" s="52"/>
      <c r="E26" s="53"/>
      <c r="F26" s="48" t="s">
        <v>178</v>
      </c>
      <c r="G26" s="49"/>
      <c r="H26" s="50"/>
      <c r="I26" s="48" t="s">
        <v>180</v>
      </c>
      <c r="J26" s="49"/>
      <c r="K26" s="49"/>
      <c r="L26" s="49"/>
      <c r="M26" s="49"/>
      <c r="N26" s="49"/>
      <c r="O26" s="49"/>
      <c r="P26" s="49"/>
      <c r="Q26" s="48" t="s">
        <v>181</v>
      </c>
      <c r="R26" s="49"/>
      <c r="S26" s="49"/>
      <c r="T26" s="49"/>
      <c r="U26" s="49"/>
      <c r="V26" s="49"/>
      <c r="W26" s="49"/>
      <c r="X26" s="49"/>
      <c r="Y26" s="49"/>
      <c r="Z26" s="49"/>
      <c r="AA26" s="50"/>
      <c r="AB26" s="37"/>
      <c r="AC26" s="45">
        <v>2</v>
      </c>
      <c r="AD26" s="47"/>
      <c r="AE26" s="54">
        <v>5.8000000000000003E-2</v>
      </c>
      <c r="AF26" s="55"/>
      <c r="AG26" s="82">
        <f t="shared" si="1"/>
        <v>0.11600000000000001</v>
      </c>
      <c r="AH26" s="83"/>
      <c r="AI26" s="45" t="s">
        <v>212</v>
      </c>
      <c r="AJ26" s="46"/>
      <c r="AK26" s="47"/>
      <c r="AL26" s="45" t="s">
        <v>212</v>
      </c>
      <c r="AM26" s="46"/>
      <c r="AN26" s="47"/>
      <c r="AO26" s="45" t="s">
        <v>212</v>
      </c>
      <c r="AP26" s="46"/>
      <c r="AQ26" s="47"/>
      <c r="AR26" s="45" t="s">
        <v>212</v>
      </c>
      <c r="AS26" s="46"/>
      <c r="AT26" s="47"/>
      <c r="AU26" s="45" t="s">
        <v>212</v>
      </c>
      <c r="AV26" s="46"/>
      <c r="AW26" s="47"/>
      <c r="AX26" s="45"/>
      <c r="AY26" s="46"/>
      <c r="AZ26" s="46"/>
      <c r="BA26" s="46"/>
      <c r="BB26" s="46"/>
      <c r="BC26" s="47"/>
    </row>
    <row r="27" spans="1:55" ht="9" customHeight="1">
      <c r="A27" s="74" t="s">
        <v>182</v>
      </c>
      <c r="B27" s="75"/>
      <c r="C27" s="75"/>
      <c r="D27" s="75"/>
      <c r="E27" s="76"/>
      <c r="F27" s="48" t="s">
        <v>183</v>
      </c>
      <c r="G27" s="49"/>
      <c r="H27" s="50"/>
      <c r="I27" s="48" t="s">
        <v>184</v>
      </c>
      <c r="J27" s="49"/>
      <c r="K27" s="49"/>
      <c r="L27" s="49"/>
      <c r="M27" s="49"/>
      <c r="N27" s="49"/>
      <c r="O27" s="49"/>
      <c r="P27" s="49"/>
      <c r="Q27" s="48" t="s">
        <v>185</v>
      </c>
      <c r="R27" s="49"/>
      <c r="S27" s="49"/>
      <c r="T27" s="49"/>
      <c r="U27" s="49"/>
      <c r="V27" s="49"/>
      <c r="W27" s="49"/>
      <c r="X27" s="49"/>
      <c r="Y27" s="49"/>
      <c r="Z27" s="49"/>
      <c r="AA27" s="50"/>
      <c r="AB27" s="37"/>
      <c r="AC27" s="45"/>
      <c r="AD27" s="47"/>
      <c r="AE27" s="54">
        <v>0.05</v>
      </c>
      <c r="AF27" s="55"/>
      <c r="AG27" s="82" t="s">
        <v>170</v>
      </c>
      <c r="AH27" s="83"/>
      <c r="AI27" s="45" t="s">
        <v>133</v>
      </c>
      <c r="AJ27" s="46"/>
      <c r="AK27" s="47"/>
      <c r="AL27" s="45" t="s">
        <v>133</v>
      </c>
      <c r="AM27" s="46"/>
      <c r="AN27" s="47"/>
      <c r="AO27" s="45" t="s">
        <v>133</v>
      </c>
      <c r="AP27" s="46"/>
      <c r="AQ27" s="47"/>
      <c r="AR27" s="45" t="s">
        <v>133</v>
      </c>
      <c r="AS27" s="46"/>
      <c r="AT27" s="47"/>
      <c r="AU27" s="45" t="s">
        <v>133</v>
      </c>
      <c r="AV27" s="46"/>
      <c r="AW27" s="47"/>
      <c r="AX27" s="45"/>
      <c r="AY27" s="46"/>
      <c r="AZ27" s="46"/>
      <c r="BA27" s="46"/>
      <c r="BB27" s="46"/>
      <c r="BC27" s="47"/>
    </row>
    <row r="28" spans="1:55" s="4" customFormat="1" ht="9" customHeight="1">
      <c r="A28" s="51" t="s">
        <v>186</v>
      </c>
      <c r="B28" s="94"/>
      <c r="C28" s="94"/>
      <c r="D28" s="94"/>
      <c r="E28" s="95"/>
      <c r="F28" s="48" t="s">
        <v>178</v>
      </c>
      <c r="G28" s="49"/>
      <c r="H28" s="50"/>
      <c r="I28" s="51" t="s">
        <v>187</v>
      </c>
      <c r="J28" s="52"/>
      <c r="K28" s="52"/>
      <c r="L28" s="52"/>
      <c r="M28" s="52"/>
      <c r="N28" s="52"/>
      <c r="O28" s="52"/>
      <c r="P28" s="52"/>
      <c r="Q28" s="51" t="s">
        <v>188</v>
      </c>
      <c r="R28" s="52"/>
      <c r="S28" s="52"/>
      <c r="T28" s="52"/>
      <c r="U28" s="52"/>
      <c r="V28" s="52"/>
      <c r="W28" s="52"/>
      <c r="X28" s="52"/>
      <c r="Y28" s="52"/>
      <c r="Z28" s="52"/>
      <c r="AA28" s="53"/>
      <c r="AB28" s="37"/>
      <c r="AC28" s="45">
        <v>2</v>
      </c>
      <c r="AD28" s="47"/>
      <c r="AE28" s="82">
        <v>0.02</v>
      </c>
      <c r="AF28" s="83"/>
      <c r="AG28" s="82">
        <f t="shared" si="1"/>
        <v>0.04</v>
      </c>
      <c r="AH28" s="83"/>
      <c r="AI28" s="45" t="s">
        <v>212</v>
      </c>
      <c r="AJ28" s="46"/>
      <c r="AK28" s="47"/>
      <c r="AL28" s="45" t="s">
        <v>212</v>
      </c>
      <c r="AM28" s="46"/>
      <c r="AN28" s="47"/>
      <c r="AO28" s="45" t="s">
        <v>212</v>
      </c>
      <c r="AP28" s="46"/>
      <c r="AQ28" s="47"/>
      <c r="AR28" s="45" t="s">
        <v>212</v>
      </c>
      <c r="AS28" s="46"/>
      <c r="AT28" s="47"/>
      <c r="AU28" s="45" t="s">
        <v>212</v>
      </c>
      <c r="AV28" s="46"/>
      <c r="AW28" s="47"/>
      <c r="AX28" s="45"/>
      <c r="AY28" s="46"/>
      <c r="AZ28" s="46"/>
      <c r="BA28" s="46"/>
      <c r="BB28" s="46"/>
      <c r="BC28" s="47"/>
    </row>
    <row r="29" spans="1:55" s="4" customFormat="1" ht="9" customHeight="1">
      <c r="A29" s="51">
        <v>1034213</v>
      </c>
      <c r="B29" s="94"/>
      <c r="C29" s="94"/>
      <c r="D29" s="94"/>
      <c r="E29" s="95"/>
      <c r="F29" s="48" t="s">
        <v>213</v>
      </c>
      <c r="G29" s="49"/>
      <c r="H29" s="50"/>
      <c r="I29" s="51" t="s">
        <v>258</v>
      </c>
      <c r="J29" s="52"/>
      <c r="K29" s="52"/>
      <c r="L29" s="52"/>
      <c r="M29" s="52"/>
      <c r="N29" s="52"/>
      <c r="O29" s="52"/>
      <c r="P29" s="52"/>
      <c r="Q29" s="51" t="s">
        <v>189</v>
      </c>
      <c r="R29" s="52"/>
      <c r="S29" s="52"/>
      <c r="T29" s="52"/>
      <c r="U29" s="52"/>
      <c r="V29" s="52"/>
      <c r="W29" s="52"/>
      <c r="X29" s="52"/>
      <c r="Y29" s="52"/>
      <c r="Z29" s="52"/>
      <c r="AA29" s="53"/>
      <c r="AB29" s="37"/>
      <c r="AC29" s="45"/>
      <c r="AD29" s="96"/>
      <c r="AE29" s="82">
        <v>0.1094</v>
      </c>
      <c r="AF29" s="83"/>
      <c r="AG29" s="82" t="s">
        <v>170</v>
      </c>
      <c r="AH29" s="83"/>
      <c r="AI29" s="45" t="s">
        <v>234</v>
      </c>
      <c r="AJ29" s="46"/>
      <c r="AK29" s="47"/>
      <c r="AL29" s="45" t="s">
        <v>234</v>
      </c>
      <c r="AM29" s="46"/>
      <c r="AN29" s="47"/>
      <c r="AO29" s="45" t="s">
        <v>235</v>
      </c>
      <c r="AP29" s="46"/>
      <c r="AQ29" s="47"/>
      <c r="AR29" s="45" t="s">
        <v>238</v>
      </c>
      <c r="AS29" s="46"/>
      <c r="AT29" s="47"/>
      <c r="AU29" s="45" t="s">
        <v>239</v>
      </c>
      <c r="AV29" s="46"/>
      <c r="AW29" s="47"/>
      <c r="AX29" s="45"/>
      <c r="AY29" s="46"/>
      <c r="AZ29" s="46"/>
      <c r="BA29" s="46"/>
      <c r="BB29" s="46"/>
      <c r="BC29" s="47"/>
    </row>
    <row r="30" spans="1:55" s="7" customFormat="1" ht="9" customHeight="1">
      <c r="A30" s="51" t="s">
        <v>190</v>
      </c>
      <c r="B30" s="94"/>
      <c r="C30" s="94"/>
      <c r="D30" s="94"/>
      <c r="E30" s="95"/>
      <c r="F30" s="48" t="s">
        <v>191</v>
      </c>
      <c r="G30" s="49"/>
      <c r="H30" s="50"/>
      <c r="I30" s="51" t="s">
        <v>192</v>
      </c>
      <c r="J30" s="52"/>
      <c r="K30" s="52"/>
      <c r="L30" s="52"/>
      <c r="M30" s="52"/>
      <c r="N30" s="52"/>
      <c r="O30" s="52"/>
      <c r="P30" s="52"/>
      <c r="Q30" s="51" t="s">
        <v>193</v>
      </c>
      <c r="R30" s="52"/>
      <c r="S30" s="52"/>
      <c r="T30" s="52"/>
      <c r="U30" s="52"/>
      <c r="V30" s="52"/>
      <c r="W30" s="52"/>
      <c r="X30" s="52"/>
      <c r="Y30" s="52"/>
      <c r="Z30" s="52"/>
      <c r="AA30" s="53"/>
      <c r="AB30" s="37"/>
      <c r="AC30" s="45">
        <v>4</v>
      </c>
      <c r="AD30" s="96"/>
      <c r="AE30" s="82">
        <v>0.03</v>
      </c>
      <c r="AF30" s="83"/>
      <c r="AG30" s="82">
        <f t="shared" si="1"/>
        <v>0.12</v>
      </c>
      <c r="AH30" s="83"/>
      <c r="AI30" s="45" t="s">
        <v>194</v>
      </c>
      <c r="AJ30" s="46"/>
      <c r="AK30" s="47"/>
      <c r="AL30" s="45" t="s">
        <v>194</v>
      </c>
      <c r="AM30" s="46"/>
      <c r="AN30" s="47"/>
      <c r="AO30" s="45" t="s">
        <v>194</v>
      </c>
      <c r="AP30" s="46"/>
      <c r="AQ30" s="47"/>
      <c r="AR30" s="45" t="s">
        <v>194</v>
      </c>
      <c r="AS30" s="46"/>
      <c r="AT30" s="47"/>
      <c r="AU30" s="45" t="s">
        <v>194</v>
      </c>
      <c r="AV30" s="46"/>
      <c r="AW30" s="47"/>
      <c r="AX30" s="45"/>
      <c r="AY30" s="46"/>
      <c r="AZ30" s="46"/>
      <c r="BA30" s="46"/>
      <c r="BB30" s="46"/>
      <c r="BC30" s="47"/>
    </row>
    <row r="31" spans="1:55" s="6" customFormat="1" ht="19" customHeight="1">
      <c r="A31" s="48" t="s">
        <v>195</v>
      </c>
      <c r="B31" s="49"/>
      <c r="C31" s="49"/>
      <c r="D31" s="49"/>
      <c r="E31" s="50"/>
      <c r="F31" s="48" t="s">
        <v>183</v>
      </c>
      <c r="G31" s="49"/>
      <c r="H31" s="50"/>
      <c r="I31" s="48" t="s">
        <v>223</v>
      </c>
      <c r="J31" s="49"/>
      <c r="K31" s="49"/>
      <c r="L31" s="49"/>
      <c r="M31" s="49"/>
      <c r="N31" s="49"/>
      <c r="O31" s="49"/>
      <c r="P31" s="49"/>
      <c r="Q31" s="51" t="s">
        <v>240</v>
      </c>
      <c r="R31" s="52"/>
      <c r="S31" s="52"/>
      <c r="T31" s="52"/>
      <c r="U31" s="52"/>
      <c r="V31" s="52"/>
      <c r="W31" s="52"/>
      <c r="X31" s="52"/>
      <c r="Y31" s="52"/>
      <c r="Z31" s="52"/>
      <c r="AA31" s="53"/>
      <c r="AB31" s="38"/>
      <c r="AC31" s="69"/>
      <c r="AD31" s="70"/>
      <c r="AE31" s="82">
        <v>0.24399999999999999</v>
      </c>
      <c r="AF31" s="83"/>
      <c r="AG31" s="82">
        <v>0.24399999999999999</v>
      </c>
      <c r="AH31" s="83"/>
      <c r="AI31" s="45" t="s">
        <v>234</v>
      </c>
      <c r="AJ31" s="46"/>
      <c r="AK31" s="47"/>
      <c r="AL31" s="45" t="s">
        <v>234</v>
      </c>
      <c r="AM31" s="46"/>
      <c r="AN31" s="47"/>
      <c r="AO31" s="45" t="s">
        <v>236</v>
      </c>
      <c r="AP31" s="46"/>
      <c r="AQ31" s="47"/>
      <c r="AR31" s="45" t="s">
        <v>237</v>
      </c>
      <c r="AS31" s="46"/>
      <c r="AT31" s="47"/>
      <c r="AU31" s="45" t="s">
        <v>239</v>
      </c>
      <c r="AV31" s="46"/>
      <c r="AW31" s="47"/>
      <c r="AX31" s="45"/>
      <c r="AY31" s="46"/>
      <c r="AZ31" s="46"/>
      <c r="BA31" s="46"/>
      <c r="BB31" s="46"/>
      <c r="BC31" s="47"/>
    </row>
    <row r="32" spans="1:55" s="6" customFormat="1" ht="9" customHeight="1">
      <c r="A32" s="48"/>
      <c r="B32" s="49"/>
      <c r="C32" s="49"/>
      <c r="D32" s="49"/>
      <c r="E32" s="50"/>
      <c r="F32" s="48"/>
      <c r="G32" s="49"/>
      <c r="H32" s="50"/>
      <c r="I32" s="48"/>
      <c r="J32" s="49"/>
      <c r="K32" s="49"/>
      <c r="L32" s="49"/>
      <c r="M32" s="49"/>
      <c r="N32" s="49"/>
      <c r="O32" s="49"/>
      <c r="P32" s="49"/>
      <c r="Q32" s="48"/>
      <c r="R32" s="49"/>
      <c r="S32" s="49"/>
      <c r="T32" s="49"/>
      <c r="U32" s="49"/>
      <c r="V32" s="49"/>
      <c r="W32" s="49"/>
      <c r="X32" s="49"/>
      <c r="Y32" s="49"/>
      <c r="Z32" s="49"/>
      <c r="AA32" s="50"/>
      <c r="AB32" s="37"/>
      <c r="AC32" s="45"/>
      <c r="AD32" s="47"/>
      <c r="AE32" s="54"/>
      <c r="AF32" s="55"/>
      <c r="AG32" s="82"/>
      <c r="AH32" s="83"/>
      <c r="AI32" s="45"/>
      <c r="AJ32" s="46"/>
      <c r="AK32" s="47"/>
      <c r="AL32" s="45"/>
      <c r="AM32" s="46"/>
      <c r="AN32" s="47"/>
      <c r="AO32" s="45"/>
      <c r="AP32" s="46"/>
      <c r="AQ32" s="47"/>
      <c r="AR32" s="45"/>
      <c r="AS32" s="46"/>
      <c r="AT32" s="47"/>
      <c r="AU32" s="45"/>
      <c r="AV32" s="46"/>
      <c r="AW32" s="47"/>
      <c r="AX32" s="45"/>
      <c r="AY32" s="46"/>
      <c r="AZ32" s="46"/>
      <c r="BA32" s="46"/>
      <c r="BB32" s="46"/>
      <c r="BC32" s="47"/>
    </row>
    <row r="33" spans="1:55" s="6" customFormat="1" ht="9" customHeight="1">
      <c r="A33" s="71" t="s">
        <v>149</v>
      </c>
      <c r="B33" s="72"/>
      <c r="C33" s="72"/>
      <c r="D33" s="72"/>
      <c r="E33" s="73"/>
      <c r="F33" s="48"/>
      <c r="G33" s="49"/>
      <c r="H33" s="50"/>
      <c r="I33" s="48"/>
      <c r="J33" s="49"/>
      <c r="K33" s="49"/>
      <c r="L33" s="49"/>
      <c r="M33" s="49"/>
      <c r="N33" s="49"/>
      <c r="O33" s="49"/>
      <c r="P33" s="49"/>
      <c r="Q33" s="48"/>
      <c r="R33" s="49"/>
      <c r="S33" s="49"/>
      <c r="T33" s="49"/>
      <c r="U33" s="49"/>
      <c r="V33" s="49"/>
      <c r="W33" s="49"/>
      <c r="X33" s="49"/>
      <c r="Y33" s="49"/>
      <c r="Z33" s="49"/>
      <c r="AA33" s="50"/>
      <c r="AB33" s="37"/>
      <c r="AC33" s="45"/>
      <c r="AD33" s="47"/>
      <c r="AE33" s="54"/>
      <c r="AF33" s="55"/>
      <c r="AG33" s="54"/>
      <c r="AH33" s="55"/>
      <c r="AI33" s="45"/>
      <c r="AJ33" s="46"/>
      <c r="AK33" s="47"/>
      <c r="AL33" s="45"/>
      <c r="AM33" s="46"/>
      <c r="AN33" s="47"/>
      <c r="AO33" s="45"/>
      <c r="AP33" s="46"/>
      <c r="AQ33" s="47"/>
      <c r="AR33" s="45"/>
      <c r="AS33" s="46"/>
      <c r="AT33" s="47"/>
      <c r="AU33" s="45"/>
      <c r="AV33" s="46"/>
      <c r="AW33" s="47"/>
      <c r="AX33" s="45"/>
      <c r="AY33" s="46"/>
      <c r="AZ33" s="46"/>
      <c r="BA33" s="46"/>
      <c r="BB33" s="46"/>
      <c r="BC33" s="47"/>
    </row>
    <row r="34" spans="1:55" s="4" customFormat="1" ht="18" customHeight="1">
      <c r="A34" s="48" t="s">
        <v>196</v>
      </c>
      <c r="B34" s="49"/>
      <c r="C34" s="49"/>
      <c r="D34" s="49"/>
      <c r="E34" s="50"/>
      <c r="F34" s="48" t="s">
        <v>132</v>
      </c>
      <c r="G34" s="49"/>
      <c r="H34" s="50"/>
      <c r="I34" s="48" t="s">
        <v>197</v>
      </c>
      <c r="J34" s="49"/>
      <c r="K34" s="49"/>
      <c r="L34" s="49"/>
      <c r="M34" s="49"/>
      <c r="N34" s="49"/>
      <c r="O34" s="49"/>
      <c r="P34" s="49"/>
      <c r="Q34" s="48" t="s">
        <v>229</v>
      </c>
      <c r="R34" s="49"/>
      <c r="S34" s="49"/>
      <c r="T34" s="49"/>
      <c r="U34" s="49"/>
      <c r="V34" s="49"/>
      <c r="W34" s="49"/>
      <c r="X34" s="49"/>
      <c r="Y34" s="49"/>
      <c r="Z34" s="49"/>
      <c r="AA34" s="50"/>
      <c r="AB34" s="37"/>
      <c r="AC34" s="45"/>
      <c r="AD34" s="47"/>
      <c r="AE34" s="54"/>
      <c r="AF34" s="55"/>
      <c r="AG34" s="82">
        <f t="shared" ref="AG34:AG35" si="2">AC34*AE34</f>
        <v>0</v>
      </c>
      <c r="AH34" s="83"/>
      <c r="AI34" s="45" t="s">
        <v>233</v>
      </c>
      <c r="AJ34" s="46"/>
      <c r="AK34" s="47"/>
      <c r="AL34" s="45" t="s">
        <v>234</v>
      </c>
      <c r="AM34" s="46"/>
      <c r="AN34" s="47"/>
      <c r="AO34" s="45" t="s">
        <v>236</v>
      </c>
      <c r="AP34" s="46"/>
      <c r="AQ34" s="47"/>
      <c r="AR34" s="45" t="s">
        <v>238</v>
      </c>
      <c r="AS34" s="46"/>
      <c r="AT34" s="47"/>
      <c r="AU34" s="45" t="s">
        <v>239</v>
      </c>
      <c r="AV34" s="46"/>
      <c r="AW34" s="47"/>
      <c r="AX34" s="45"/>
      <c r="AY34" s="46"/>
      <c r="AZ34" s="46"/>
      <c r="BA34" s="46"/>
      <c r="BB34" s="46"/>
      <c r="BC34" s="47"/>
    </row>
    <row r="35" spans="1:55" s="4" customFormat="1" ht="9" customHeight="1">
      <c r="A35" s="48" t="s">
        <v>196</v>
      </c>
      <c r="B35" s="49"/>
      <c r="C35" s="49"/>
      <c r="D35" s="49"/>
      <c r="E35" s="50"/>
      <c r="F35" s="48" t="s">
        <v>132</v>
      </c>
      <c r="G35" s="49"/>
      <c r="H35" s="50"/>
      <c r="I35" s="48" t="s">
        <v>197</v>
      </c>
      <c r="J35" s="49"/>
      <c r="K35" s="49"/>
      <c r="L35" s="49"/>
      <c r="M35" s="49"/>
      <c r="N35" s="49"/>
      <c r="O35" s="49"/>
      <c r="P35" s="49"/>
      <c r="Q35" s="48" t="s">
        <v>230</v>
      </c>
      <c r="R35" s="49"/>
      <c r="S35" s="49"/>
      <c r="T35" s="49"/>
      <c r="U35" s="49"/>
      <c r="V35" s="49"/>
      <c r="W35" s="49"/>
      <c r="X35" s="49"/>
      <c r="Y35" s="49"/>
      <c r="Z35" s="49"/>
      <c r="AA35" s="50"/>
      <c r="AB35" s="37"/>
      <c r="AC35" s="45"/>
      <c r="AD35" s="47"/>
      <c r="AE35" s="54"/>
      <c r="AF35" s="55"/>
      <c r="AG35" s="82">
        <f t="shared" si="2"/>
        <v>0</v>
      </c>
      <c r="AH35" s="83"/>
      <c r="AI35" s="45" t="s">
        <v>234</v>
      </c>
      <c r="AJ35" s="46"/>
      <c r="AK35" s="47"/>
      <c r="AL35" s="45" t="s">
        <v>233</v>
      </c>
      <c r="AM35" s="46"/>
      <c r="AN35" s="47"/>
      <c r="AO35" s="45" t="s">
        <v>235</v>
      </c>
      <c r="AP35" s="46"/>
      <c r="AQ35" s="47"/>
      <c r="AR35" s="45" t="s">
        <v>237</v>
      </c>
      <c r="AS35" s="46"/>
      <c r="AT35" s="47"/>
      <c r="AU35" s="45" t="s">
        <v>239</v>
      </c>
      <c r="AV35" s="46"/>
      <c r="AW35" s="47"/>
      <c r="AX35" s="45"/>
      <c r="AY35" s="46"/>
      <c r="AZ35" s="46"/>
      <c r="BA35" s="46"/>
      <c r="BB35" s="46"/>
      <c r="BC35" s="47"/>
    </row>
    <row r="36" spans="1:55" s="4" customFormat="1" ht="9" customHeight="1">
      <c r="A36" s="48"/>
      <c r="B36" s="49"/>
      <c r="C36" s="49"/>
      <c r="D36" s="49"/>
      <c r="E36" s="50"/>
      <c r="F36" s="48"/>
      <c r="G36" s="49"/>
      <c r="H36" s="50"/>
      <c r="I36" s="48"/>
      <c r="J36" s="49"/>
      <c r="K36" s="49"/>
      <c r="L36" s="49"/>
      <c r="M36" s="49"/>
      <c r="N36" s="49"/>
      <c r="O36" s="49"/>
      <c r="P36" s="49"/>
      <c r="Q36" s="48"/>
      <c r="R36" s="49"/>
      <c r="S36" s="49"/>
      <c r="T36" s="49"/>
      <c r="U36" s="49"/>
      <c r="V36" s="49"/>
      <c r="W36" s="49"/>
      <c r="X36" s="49"/>
      <c r="Y36" s="49"/>
      <c r="Z36" s="49"/>
      <c r="AA36" s="50"/>
      <c r="AB36" s="37"/>
      <c r="AC36" s="45"/>
      <c r="AD36" s="47"/>
      <c r="AE36" s="54"/>
      <c r="AF36" s="55"/>
      <c r="AG36" s="82"/>
      <c r="AH36" s="83"/>
      <c r="AI36" s="45"/>
      <c r="AJ36" s="46"/>
      <c r="AK36" s="47"/>
      <c r="AL36" s="45"/>
      <c r="AM36" s="46"/>
      <c r="AN36" s="47"/>
      <c r="AO36" s="45"/>
      <c r="AP36" s="46"/>
      <c r="AQ36" s="47"/>
      <c r="AR36" s="45"/>
      <c r="AS36" s="46"/>
      <c r="AT36" s="47"/>
      <c r="AU36" s="45"/>
      <c r="AV36" s="46"/>
      <c r="AW36" s="47"/>
      <c r="AX36" s="45"/>
      <c r="AY36" s="46"/>
      <c r="AZ36" s="46"/>
      <c r="BA36" s="46"/>
      <c r="BB36" s="46"/>
      <c r="BC36" s="47"/>
    </row>
    <row r="37" spans="1:55" s="4" customFormat="1" ht="9" customHeight="1">
      <c r="A37" s="39" t="s">
        <v>31</v>
      </c>
      <c r="B37" s="40"/>
      <c r="C37" s="40"/>
      <c r="D37" s="40"/>
      <c r="E37" s="41"/>
      <c r="F37" s="48"/>
      <c r="G37" s="49"/>
      <c r="H37" s="50"/>
      <c r="I37" s="48"/>
      <c r="J37" s="49"/>
      <c r="K37" s="49"/>
      <c r="L37" s="49"/>
      <c r="M37" s="49"/>
      <c r="N37" s="49"/>
      <c r="O37" s="49"/>
      <c r="P37" s="49"/>
      <c r="Q37" s="48"/>
      <c r="R37" s="49"/>
      <c r="S37" s="49"/>
      <c r="T37" s="49"/>
      <c r="U37" s="49"/>
      <c r="V37" s="49"/>
      <c r="W37" s="49"/>
      <c r="X37" s="49"/>
      <c r="Y37" s="49"/>
      <c r="Z37" s="49"/>
      <c r="AA37" s="50"/>
      <c r="AB37" s="37"/>
      <c r="AC37" s="45"/>
      <c r="AD37" s="47"/>
      <c r="AE37" s="82"/>
      <c r="AF37" s="83"/>
      <c r="AG37" s="82"/>
      <c r="AH37" s="83"/>
      <c r="AI37" s="45"/>
      <c r="AJ37" s="46"/>
      <c r="AK37" s="47"/>
      <c r="AL37" s="45"/>
      <c r="AM37" s="46"/>
      <c r="AN37" s="47"/>
      <c r="AO37" s="45"/>
      <c r="AP37" s="46"/>
      <c r="AQ37" s="47"/>
      <c r="AR37" s="45"/>
      <c r="AS37" s="46"/>
      <c r="AT37" s="47"/>
      <c r="AU37" s="45"/>
      <c r="AV37" s="46"/>
      <c r="AW37" s="47"/>
      <c r="AX37" s="45"/>
      <c r="AY37" s="46"/>
      <c r="AZ37" s="46"/>
      <c r="BA37" s="46"/>
      <c r="BB37" s="46"/>
      <c r="BC37" s="47"/>
    </row>
    <row r="38" spans="1:55" s="4" customFormat="1" ht="9" customHeight="1">
      <c r="A38" s="48" t="s">
        <v>150</v>
      </c>
      <c r="B38" s="49"/>
      <c r="C38" s="49"/>
      <c r="D38" s="49"/>
      <c r="E38" s="50"/>
      <c r="F38" s="56" t="s">
        <v>214</v>
      </c>
      <c r="G38" s="57"/>
      <c r="H38" s="58"/>
      <c r="I38" s="48" t="s">
        <v>220</v>
      </c>
      <c r="J38" s="49"/>
      <c r="K38" s="49"/>
      <c r="L38" s="49"/>
      <c r="M38" s="49"/>
      <c r="N38" s="49"/>
      <c r="O38" s="49"/>
      <c r="P38" s="49"/>
      <c r="Q38" s="48" t="s">
        <v>151</v>
      </c>
      <c r="R38" s="49"/>
      <c r="S38" s="49"/>
      <c r="T38" s="49"/>
      <c r="U38" s="49"/>
      <c r="V38" s="49"/>
      <c r="W38" s="49"/>
      <c r="X38" s="49"/>
      <c r="Y38" s="49"/>
      <c r="Z38" s="49"/>
      <c r="AA38" s="50"/>
      <c r="AB38" s="37"/>
      <c r="AC38" s="45">
        <v>1</v>
      </c>
      <c r="AD38" s="47"/>
      <c r="AE38" s="54"/>
      <c r="AF38" s="55"/>
      <c r="AG38" s="82">
        <f t="shared" ref="AG38:AG41" si="3">AC38*AE38</f>
        <v>0</v>
      </c>
      <c r="AH38" s="83"/>
      <c r="AI38" s="45" t="s">
        <v>233</v>
      </c>
      <c r="AJ38" s="46"/>
      <c r="AK38" s="47"/>
      <c r="AL38" s="45" t="s">
        <v>245</v>
      </c>
      <c r="AM38" s="46"/>
      <c r="AN38" s="47"/>
      <c r="AO38" s="45" t="s">
        <v>246</v>
      </c>
      <c r="AP38" s="46"/>
      <c r="AQ38" s="47"/>
      <c r="AR38" s="45" t="s">
        <v>247</v>
      </c>
      <c r="AS38" s="46"/>
      <c r="AT38" s="47"/>
      <c r="AU38" s="45" t="s">
        <v>243</v>
      </c>
      <c r="AV38" s="46"/>
      <c r="AW38" s="47"/>
      <c r="AX38" s="45"/>
      <c r="AY38" s="46"/>
      <c r="AZ38" s="46"/>
      <c r="BA38" s="46"/>
      <c r="BB38" s="46"/>
      <c r="BC38" s="47"/>
    </row>
    <row r="39" spans="1:55" s="4" customFormat="1" ht="9" customHeight="1">
      <c r="A39" s="48" t="s">
        <v>198</v>
      </c>
      <c r="B39" s="49"/>
      <c r="C39" s="49"/>
      <c r="D39" s="49"/>
      <c r="E39" s="50"/>
      <c r="F39" s="56" t="s">
        <v>214</v>
      </c>
      <c r="G39" s="57"/>
      <c r="H39" s="58"/>
      <c r="I39" s="48" t="s">
        <v>220</v>
      </c>
      <c r="J39" s="49"/>
      <c r="K39" s="49"/>
      <c r="L39" s="49"/>
      <c r="M39" s="49"/>
      <c r="N39" s="49"/>
      <c r="O39" s="49"/>
      <c r="P39" s="49"/>
      <c r="Q39" s="48" t="s">
        <v>199</v>
      </c>
      <c r="R39" s="49"/>
      <c r="S39" s="49"/>
      <c r="T39" s="49"/>
      <c r="U39" s="49"/>
      <c r="V39" s="49"/>
      <c r="W39" s="49"/>
      <c r="X39" s="49"/>
      <c r="Y39" s="49"/>
      <c r="Z39" s="49"/>
      <c r="AA39" s="50"/>
      <c r="AB39" s="37"/>
      <c r="AC39" s="45">
        <v>1</v>
      </c>
      <c r="AD39" s="47"/>
      <c r="AE39" s="54"/>
      <c r="AF39" s="55"/>
      <c r="AG39" s="82">
        <f t="shared" si="3"/>
        <v>0</v>
      </c>
      <c r="AH39" s="83"/>
      <c r="AI39" s="45" t="s">
        <v>234</v>
      </c>
      <c r="AJ39" s="46"/>
      <c r="AK39" s="47"/>
      <c r="AL39" s="45" t="s">
        <v>234</v>
      </c>
      <c r="AM39" s="46"/>
      <c r="AN39" s="47"/>
      <c r="AO39" s="45" t="s">
        <v>236</v>
      </c>
      <c r="AP39" s="46"/>
      <c r="AQ39" s="47"/>
      <c r="AR39" s="45" t="s">
        <v>238</v>
      </c>
      <c r="AS39" s="46"/>
      <c r="AT39" s="47"/>
      <c r="AU39" s="45" t="s">
        <v>244</v>
      </c>
      <c r="AV39" s="46"/>
      <c r="AW39" s="47"/>
      <c r="AX39" s="45"/>
      <c r="AY39" s="46"/>
      <c r="AZ39" s="46"/>
      <c r="BA39" s="46"/>
      <c r="BB39" s="46"/>
      <c r="BC39" s="47"/>
    </row>
    <row r="40" spans="1:55" s="4" customFormat="1" ht="9" customHeight="1">
      <c r="A40" s="48" t="s">
        <v>215</v>
      </c>
      <c r="B40" s="49"/>
      <c r="C40" s="49"/>
      <c r="D40" s="49"/>
      <c r="E40" s="50"/>
      <c r="F40" s="56" t="s">
        <v>214</v>
      </c>
      <c r="G40" s="57"/>
      <c r="H40" s="58"/>
      <c r="I40" s="48" t="s">
        <v>200</v>
      </c>
      <c r="J40" s="49"/>
      <c r="K40" s="49"/>
      <c r="L40" s="49"/>
      <c r="M40" s="49"/>
      <c r="N40" s="49"/>
      <c r="O40" s="49"/>
      <c r="P40" s="49"/>
      <c r="Q40" s="48" t="s">
        <v>241</v>
      </c>
      <c r="R40" s="49"/>
      <c r="S40" s="49"/>
      <c r="T40" s="49"/>
      <c r="U40" s="49"/>
      <c r="V40" s="49"/>
      <c r="W40" s="49"/>
      <c r="X40" s="49"/>
      <c r="Y40" s="49"/>
      <c r="Z40" s="49"/>
      <c r="AA40" s="50"/>
      <c r="AB40" s="37"/>
      <c r="AC40" s="45"/>
      <c r="AD40" s="47"/>
      <c r="AE40" s="54"/>
      <c r="AF40" s="55"/>
      <c r="AG40" s="82">
        <f t="shared" ref="AG40" si="4">AC40*AE40</f>
        <v>0</v>
      </c>
      <c r="AH40" s="83"/>
      <c r="AI40" s="45" t="s">
        <v>233</v>
      </c>
      <c r="AJ40" s="46"/>
      <c r="AK40" s="47"/>
      <c r="AL40" s="45" t="s">
        <v>233</v>
      </c>
      <c r="AM40" s="46"/>
      <c r="AN40" s="47"/>
      <c r="AO40" s="45" t="s">
        <v>235</v>
      </c>
      <c r="AP40" s="46"/>
      <c r="AQ40" s="47"/>
      <c r="AR40" s="45" t="s">
        <v>237</v>
      </c>
      <c r="AS40" s="46"/>
      <c r="AT40" s="47"/>
      <c r="AU40" s="45" t="s">
        <v>239</v>
      </c>
      <c r="AV40" s="46"/>
      <c r="AW40" s="47"/>
      <c r="AX40" s="45"/>
      <c r="AY40" s="46"/>
      <c r="AZ40" s="46"/>
      <c r="BA40" s="46"/>
      <c r="BB40" s="46"/>
      <c r="BC40" s="47"/>
    </row>
    <row r="41" spans="1:55" s="4" customFormat="1" ht="9" customHeight="1">
      <c r="A41" s="48" t="s">
        <v>215</v>
      </c>
      <c r="B41" s="49"/>
      <c r="C41" s="49"/>
      <c r="D41" s="49"/>
      <c r="E41" s="50"/>
      <c r="F41" s="56" t="s">
        <v>214</v>
      </c>
      <c r="G41" s="57"/>
      <c r="H41" s="58"/>
      <c r="I41" s="48" t="s">
        <v>200</v>
      </c>
      <c r="J41" s="49"/>
      <c r="K41" s="49"/>
      <c r="L41" s="49"/>
      <c r="M41" s="49"/>
      <c r="N41" s="49"/>
      <c r="O41" s="49"/>
      <c r="P41" s="49"/>
      <c r="Q41" s="48" t="s">
        <v>242</v>
      </c>
      <c r="R41" s="49"/>
      <c r="S41" s="49"/>
      <c r="T41" s="49"/>
      <c r="U41" s="49"/>
      <c r="V41" s="49"/>
      <c r="W41" s="49"/>
      <c r="X41" s="49"/>
      <c r="Y41" s="49"/>
      <c r="Z41" s="49"/>
      <c r="AA41" s="50"/>
      <c r="AB41" s="37"/>
      <c r="AC41" s="45"/>
      <c r="AD41" s="47"/>
      <c r="AE41" s="54"/>
      <c r="AF41" s="55"/>
      <c r="AG41" s="82">
        <f t="shared" si="3"/>
        <v>0</v>
      </c>
      <c r="AH41" s="83"/>
      <c r="AI41" s="45" t="s">
        <v>234</v>
      </c>
      <c r="AJ41" s="46"/>
      <c r="AK41" s="47"/>
      <c r="AL41" s="45" t="s">
        <v>233</v>
      </c>
      <c r="AM41" s="46"/>
      <c r="AN41" s="47"/>
      <c r="AO41" s="45" t="s">
        <v>235</v>
      </c>
      <c r="AP41" s="46"/>
      <c r="AQ41" s="47"/>
      <c r="AR41" s="45" t="s">
        <v>237</v>
      </c>
      <c r="AS41" s="46"/>
      <c r="AT41" s="47"/>
      <c r="AU41" s="45" t="s">
        <v>239</v>
      </c>
      <c r="AV41" s="46"/>
      <c r="AW41" s="47"/>
      <c r="AX41" s="45"/>
      <c r="AY41" s="46"/>
      <c r="AZ41" s="46"/>
      <c r="BA41" s="46"/>
      <c r="BB41" s="46"/>
      <c r="BC41" s="47"/>
    </row>
    <row r="42" spans="1:55" s="4" customFormat="1" ht="9" customHeight="1">
      <c r="A42" s="48"/>
      <c r="B42" s="49"/>
      <c r="C42" s="49"/>
      <c r="D42" s="49"/>
      <c r="E42" s="50"/>
      <c r="F42" s="48"/>
      <c r="G42" s="49"/>
      <c r="H42" s="50"/>
      <c r="I42" s="48"/>
      <c r="J42" s="49"/>
      <c r="K42" s="49"/>
      <c r="L42" s="49"/>
      <c r="M42" s="49"/>
      <c r="N42" s="49"/>
      <c r="O42" s="49"/>
      <c r="P42" s="49"/>
      <c r="Q42" s="48"/>
      <c r="R42" s="49"/>
      <c r="S42" s="49"/>
      <c r="T42" s="49"/>
      <c r="U42" s="49"/>
      <c r="V42" s="49"/>
      <c r="W42" s="49"/>
      <c r="X42" s="49"/>
      <c r="Y42" s="49"/>
      <c r="Z42" s="49"/>
      <c r="AA42" s="50"/>
      <c r="AB42" s="37"/>
      <c r="AC42" s="45"/>
      <c r="AD42" s="47"/>
      <c r="AE42" s="54"/>
      <c r="AF42" s="55"/>
      <c r="AG42" s="82"/>
      <c r="AH42" s="83"/>
      <c r="AI42" s="45"/>
      <c r="AJ42" s="46"/>
      <c r="AK42" s="47"/>
      <c r="AL42" s="45"/>
      <c r="AM42" s="46"/>
      <c r="AN42" s="47"/>
      <c r="AO42" s="45"/>
      <c r="AP42" s="46"/>
      <c r="AQ42" s="47"/>
      <c r="AR42" s="45"/>
      <c r="AS42" s="46"/>
      <c r="AT42" s="47"/>
      <c r="AU42" s="45"/>
      <c r="AV42" s="46"/>
      <c r="AW42" s="47"/>
      <c r="AX42" s="45"/>
      <c r="AY42" s="46"/>
      <c r="AZ42" s="46"/>
      <c r="BA42" s="46"/>
      <c r="BB42" s="46"/>
      <c r="BC42" s="47"/>
    </row>
    <row r="43" spans="1:55" s="4" customFormat="1" ht="9" customHeight="1">
      <c r="A43" s="71" t="s">
        <v>13</v>
      </c>
      <c r="B43" s="72"/>
      <c r="C43" s="72"/>
      <c r="D43" s="72"/>
      <c r="E43" s="73"/>
      <c r="F43" s="48"/>
      <c r="G43" s="49"/>
      <c r="H43" s="50"/>
      <c r="I43" s="48"/>
      <c r="J43" s="49"/>
      <c r="K43" s="49"/>
      <c r="L43" s="49"/>
      <c r="M43" s="49"/>
      <c r="N43" s="49"/>
      <c r="O43" s="49"/>
      <c r="P43" s="49"/>
      <c r="Q43" s="48"/>
      <c r="R43" s="49"/>
      <c r="S43" s="49"/>
      <c r="T43" s="49"/>
      <c r="U43" s="49"/>
      <c r="V43" s="49"/>
      <c r="W43" s="49"/>
      <c r="X43" s="49"/>
      <c r="Y43" s="49"/>
      <c r="Z43" s="49"/>
      <c r="AA43" s="50"/>
      <c r="AB43" s="37"/>
      <c r="AC43" s="45"/>
      <c r="AD43" s="47"/>
      <c r="AE43" s="82"/>
      <c r="AF43" s="83"/>
      <c r="AG43" s="82"/>
      <c r="AH43" s="83"/>
      <c r="AI43" s="45"/>
      <c r="AJ43" s="46"/>
      <c r="AK43" s="47"/>
      <c r="AL43" s="45"/>
      <c r="AM43" s="46"/>
      <c r="AN43" s="47"/>
      <c r="AO43" s="45"/>
      <c r="AP43" s="46"/>
      <c r="AQ43" s="47"/>
      <c r="AR43" s="45"/>
      <c r="AS43" s="46"/>
      <c r="AT43" s="47"/>
      <c r="AU43" s="45"/>
      <c r="AV43" s="46"/>
      <c r="AW43" s="47"/>
      <c r="AX43" s="45"/>
      <c r="AY43" s="46"/>
      <c r="AZ43" s="46"/>
      <c r="BA43" s="46"/>
      <c r="BB43" s="46"/>
      <c r="BC43" s="47"/>
    </row>
    <row r="44" spans="1:55" s="4" customFormat="1" ht="9" customHeight="1">
      <c r="A44" s="51" t="s">
        <v>201</v>
      </c>
      <c r="B44" s="52"/>
      <c r="C44" s="52"/>
      <c r="D44" s="52"/>
      <c r="E44" s="53"/>
      <c r="F44" s="48" t="s">
        <v>52</v>
      </c>
      <c r="G44" s="49"/>
      <c r="H44" s="50"/>
      <c r="I44" s="48" t="s">
        <v>137</v>
      </c>
      <c r="J44" s="49"/>
      <c r="K44" s="49"/>
      <c r="L44" s="49"/>
      <c r="M44" s="49"/>
      <c r="N44" s="49"/>
      <c r="O44" s="49"/>
      <c r="P44" s="49"/>
      <c r="Q44" s="48" t="s">
        <v>248</v>
      </c>
      <c r="R44" s="49"/>
      <c r="S44" s="49"/>
      <c r="T44" s="49"/>
      <c r="U44" s="49"/>
      <c r="V44" s="49"/>
      <c r="W44" s="49"/>
      <c r="X44" s="49"/>
      <c r="Y44" s="49"/>
      <c r="Z44" s="49"/>
      <c r="AA44" s="50"/>
      <c r="AB44" s="37"/>
      <c r="AC44" s="45">
        <v>1</v>
      </c>
      <c r="AD44" s="47"/>
      <c r="AE44" s="82">
        <v>4.4999999999999998E-2</v>
      </c>
      <c r="AF44" s="83"/>
      <c r="AG44" s="82">
        <f t="shared" ref="AG44:AG47" si="5">AC44*AE44</f>
        <v>4.4999999999999998E-2</v>
      </c>
      <c r="AH44" s="83"/>
      <c r="AI44" s="45" t="s">
        <v>44</v>
      </c>
      <c r="AJ44" s="99"/>
      <c r="AK44" s="96"/>
      <c r="AL44" s="45" t="s">
        <v>44</v>
      </c>
      <c r="AM44" s="99"/>
      <c r="AN44" s="96"/>
      <c r="AO44" s="45" t="s">
        <v>44</v>
      </c>
      <c r="AP44" s="99"/>
      <c r="AQ44" s="96"/>
      <c r="AR44" s="45" t="s">
        <v>44</v>
      </c>
      <c r="AS44" s="99"/>
      <c r="AT44" s="96"/>
      <c r="AU44" s="45" t="s">
        <v>44</v>
      </c>
      <c r="AV44" s="99"/>
      <c r="AW44" s="96"/>
      <c r="AX44" s="45"/>
      <c r="AY44" s="46"/>
      <c r="AZ44" s="46"/>
      <c r="BA44" s="46"/>
      <c r="BB44" s="46"/>
      <c r="BC44" s="47"/>
    </row>
    <row r="45" spans="1:55" s="4" customFormat="1" ht="9" customHeight="1">
      <c r="A45" s="48" t="s">
        <v>56</v>
      </c>
      <c r="B45" s="49"/>
      <c r="C45" s="49"/>
      <c r="D45" s="49"/>
      <c r="E45" s="50"/>
      <c r="F45" s="48" t="s">
        <v>53</v>
      </c>
      <c r="G45" s="49"/>
      <c r="H45" s="50"/>
      <c r="I45" s="48" t="s">
        <v>57</v>
      </c>
      <c r="J45" s="49"/>
      <c r="K45" s="49"/>
      <c r="L45" s="49"/>
      <c r="M45" s="49"/>
      <c r="N45" s="49"/>
      <c r="O45" s="49"/>
      <c r="P45" s="49"/>
      <c r="Q45" s="48" t="s">
        <v>249</v>
      </c>
      <c r="R45" s="49"/>
      <c r="S45" s="49"/>
      <c r="T45" s="49"/>
      <c r="U45" s="49"/>
      <c r="V45" s="49"/>
      <c r="W45" s="49"/>
      <c r="X45" s="49"/>
      <c r="Y45" s="49"/>
      <c r="Z45" s="49"/>
      <c r="AA45" s="50"/>
      <c r="AB45" s="37"/>
      <c r="AC45" s="45">
        <v>1</v>
      </c>
      <c r="AD45" s="47"/>
      <c r="AE45" s="82">
        <v>0</v>
      </c>
      <c r="AF45" s="83"/>
      <c r="AG45" s="82">
        <f t="shared" si="5"/>
        <v>0</v>
      </c>
      <c r="AH45" s="83"/>
      <c r="AI45" s="45" t="s">
        <v>133</v>
      </c>
      <c r="AJ45" s="46"/>
      <c r="AK45" s="47"/>
      <c r="AL45" s="45" t="s">
        <v>133</v>
      </c>
      <c r="AM45" s="46"/>
      <c r="AN45" s="47"/>
      <c r="AO45" s="45" t="s">
        <v>133</v>
      </c>
      <c r="AP45" s="46"/>
      <c r="AQ45" s="47"/>
      <c r="AR45" s="45" t="s">
        <v>133</v>
      </c>
      <c r="AS45" s="46"/>
      <c r="AT45" s="47"/>
      <c r="AU45" s="45" t="s">
        <v>133</v>
      </c>
      <c r="AV45" s="46"/>
      <c r="AW45" s="47"/>
      <c r="AX45" s="45"/>
      <c r="AY45" s="46"/>
      <c r="AZ45" s="46"/>
      <c r="BA45" s="46"/>
      <c r="BB45" s="46"/>
      <c r="BC45" s="47"/>
    </row>
    <row r="46" spans="1:55" s="4" customFormat="1" ht="9" customHeight="1">
      <c r="A46" s="48" t="s">
        <v>251</v>
      </c>
      <c r="B46" s="49"/>
      <c r="C46" s="49"/>
      <c r="D46" s="49"/>
      <c r="E46" s="50"/>
      <c r="F46" s="48" t="s">
        <v>52</v>
      </c>
      <c r="G46" s="49"/>
      <c r="H46" s="50"/>
      <c r="I46" s="51" t="s">
        <v>42</v>
      </c>
      <c r="J46" s="52"/>
      <c r="K46" s="52"/>
      <c r="L46" s="52"/>
      <c r="M46" s="52"/>
      <c r="N46" s="52"/>
      <c r="O46" s="52"/>
      <c r="P46" s="52"/>
      <c r="Q46" s="56" t="s">
        <v>47</v>
      </c>
      <c r="R46" s="57"/>
      <c r="S46" s="57"/>
      <c r="T46" s="57"/>
      <c r="U46" s="57"/>
      <c r="V46" s="57"/>
      <c r="W46" s="57"/>
      <c r="X46" s="57"/>
      <c r="Y46" s="57"/>
      <c r="Z46" s="57"/>
      <c r="AA46" s="58"/>
      <c r="AB46" s="5"/>
      <c r="AC46" s="45">
        <v>1</v>
      </c>
      <c r="AD46" s="47"/>
      <c r="AE46" s="82">
        <v>3.5000000000000003E-2</v>
      </c>
      <c r="AF46" s="83"/>
      <c r="AG46" s="82">
        <f t="shared" si="5"/>
        <v>3.5000000000000003E-2</v>
      </c>
      <c r="AH46" s="83"/>
      <c r="AI46" s="45" t="s">
        <v>44</v>
      </c>
      <c r="AJ46" s="46"/>
      <c r="AK46" s="47"/>
      <c r="AL46" s="45" t="s">
        <v>44</v>
      </c>
      <c r="AM46" s="46"/>
      <c r="AN46" s="47"/>
      <c r="AO46" s="45" t="s">
        <v>44</v>
      </c>
      <c r="AP46" s="46"/>
      <c r="AQ46" s="47"/>
      <c r="AR46" s="45" t="s">
        <v>44</v>
      </c>
      <c r="AS46" s="46"/>
      <c r="AT46" s="47"/>
      <c r="AU46" s="45" t="s">
        <v>44</v>
      </c>
      <c r="AV46" s="46"/>
      <c r="AW46" s="47"/>
      <c r="AX46" s="45"/>
      <c r="AY46" s="46"/>
      <c r="AZ46" s="46"/>
      <c r="BA46" s="46"/>
      <c r="BB46" s="46"/>
      <c r="BC46" s="47"/>
    </row>
    <row r="47" spans="1:55" s="4" customFormat="1" ht="9" customHeight="1">
      <c r="A47" s="51" t="s">
        <v>43</v>
      </c>
      <c r="B47" s="52"/>
      <c r="C47" s="52"/>
      <c r="D47" s="52"/>
      <c r="E47" s="53"/>
      <c r="F47" s="48" t="s">
        <v>54</v>
      </c>
      <c r="G47" s="49"/>
      <c r="H47" s="50"/>
      <c r="I47" s="51" t="s">
        <v>30</v>
      </c>
      <c r="J47" s="52"/>
      <c r="K47" s="52"/>
      <c r="L47" s="52"/>
      <c r="M47" s="52"/>
      <c r="N47" s="52"/>
      <c r="O47" s="52"/>
      <c r="P47" s="52"/>
      <c r="Q47" s="56" t="s">
        <v>47</v>
      </c>
      <c r="R47" s="57"/>
      <c r="S47" s="57"/>
      <c r="T47" s="57"/>
      <c r="U47" s="57"/>
      <c r="V47" s="57"/>
      <c r="W47" s="57"/>
      <c r="X47" s="57"/>
      <c r="Y47" s="57"/>
      <c r="Z47" s="57"/>
      <c r="AA47" s="58"/>
      <c r="AB47" s="37"/>
      <c r="AC47" s="45">
        <v>1</v>
      </c>
      <c r="AD47" s="47"/>
      <c r="AE47" s="82">
        <v>5.0000000000000001E-3</v>
      </c>
      <c r="AF47" s="83"/>
      <c r="AG47" s="82">
        <f t="shared" si="5"/>
        <v>5.0000000000000001E-3</v>
      </c>
      <c r="AH47" s="83"/>
      <c r="AI47" s="45" t="s">
        <v>41</v>
      </c>
      <c r="AJ47" s="46"/>
      <c r="AK47" s="47"/>
      <c r="AL47" s="45" t="s">
        <v>41</v>
      </c>
      <c r="AM47" s="46"/>
      <c r="AN47" s="47"/>
      <c r="AO47" s="45" t="s">
        <v>41</v>
      </c>
      <c r="AP47" s="46"/>
      <c r="AQ47" s="47"/>
      <c r="AR47" s="45" t="s">
        <v>41</v>
      </c>
      <c r="AS47" s="46"/>
      <c r="AT47" s="47"/>
      <c r="AU47" s="45" t="s">
        <v>41</v>
      </c>
      <c r="AV47" s="46"/>
      <c r="AW47" s="47"/>
      <c r="AX47" s="45"/>
      <c r="AY47" s="46"/>
      <c r="AZ47" s="46"/>
      <c r="BA47" s="46"/>
      <c r="BB47" s="46"/>
      <c r="BC47" s="47"/>
    </row>
    <row r="48" spans="1:55" s="4" customFormat="1" ht="9" customHeight="1">
      <c r="A48" s="48"/>
      <c r="B48" s="49"/>
      <c r="C48" s="49"/>
      <c r="D48" s="49"/>
      <c r="E48" s="50"/>
      <c r="F48" s="48"/>
      <c r="G48" s="49"/>
      <c r="H48" s="50"/>
      <c r="I48" s="48"/>
      <c r="J48" s="49"/>
      <c r="K48" s="49"/>
      <c r="L48" s="49"/>
      <c r="M48" s="49"/>
      <c r="N48" s="49"/>
      <c r="O48" s="49"/>
      <c r="P48" s="49"/>
      <c r="Q48" s="48"/>
      <c r="R48" s="49"/>
      <c r="S48" s="49"/>
      <c r="T48" s="49"/>
      <c r="U48" s="49"/>
      <c r="V48" s="49"/>
      <c r="W48" s="49"/>
      <c r="X48" s="49"/>
      <c r="Y48" s="49"/>
      <c r="Z48" s="49"/>
      <c r="AA48" s="50"/>
      <c r="AB48" s="37"/>
      <c r="AC48" s="45"/>
      <c r="AD48" s="47"/>
      <c r="AE48" s="82"/>
      <c r="AF48" s="83"/>
      <c r="AG48" s="82"/>
      <c r="AH48" s="83"/>
      <c r="AI48" s="45"/>
      <c r="AJ48" s="46"/>
      <c r="AK48" s="47"/>
      <c r="AL48" s="45"/>
      <c r="AM48" s="46"/>
      <c r="AN48" s="47"/>
      <c r="AO48" s="45"/>
      <c r="AP48" s="46"/>
      <c r="AQ48" s="47"/>
      <c r="AR48" s="45"/>
      <c r="AS48" s="90"/>
      <c r="AT48" s="70"/>
      <c r="AU48" s="45"/>
      <c r="AV48" s="46"/>
      <c r="AW48" s="47"/>
      <c r="AX48" s="45"/>
      <c r="AY48" s="46"/>
      <c r="AZ48" s="46"/>
      <c r="BA48" s="46"/>
      <c r="BB48" s="46"/>
      <c r="BC48" s="47"/>
    </row>
    <row r="49" spans="1:55" s="4" customFormat="1" ht="9" customHeight="1">
      <c r="A49" s="71" t="s">
        <v>14</v>
      </c>
      <c r="B49" s="72"/>
      <c r="C49" s="72"/>
      <c r="D49" s="72"/>
      <c r="E49" s="73"/>
      <c r="F49" s="48"/>
      <c r="G49" s="49"/>
      <c r="H49" s="50"/>
      <c r="I49" s="48"/>
      <c r="J49" s="49"/>
      <c r="K49" s="49"/>
      <c r="L49" s="49"/>
      <c r="M49" s="49"/>
      <c r="N49" s="49"/>
      <c r="O49" s="49"/>
      <c r="P49" s="49"/>
      <c r="Q49" s="48"/>
      <c r="R49" s="49"/>
      <c r="S49" s="49"/>
      <c r="T49" s="49"/>
      <c r="U49" s="49"/>
      <c r="V49" s="49"/>
      <c r="W49" s="49"/>
      <c r="X49" s="49"/>
      <c r="Y49" s="49"/>
      <c r="Z49" s="49"/>
      <c r="AA49" s="50"/>
      <c r="AB49" s="37"/>
      <c r="AC49" s="45"/>
      <c r="AD49" s="47"/>
      <c r="AE49" s="82"/>
      <c r="AF49" s="83"/>
      <c r="AG49" s="82"/>
      <c r="AH49" s="83"/>
      <c r="AI49" s="45"/>
      <c r="AJ49" s="46"/>
      <c r="AK49" s="47"/>
      <c r="AL49" s="45"/>
      <c r="AM49" s="46"/>
      <c r="AN49" s="47"/>
      <c r="AO49" s="45"/>
      <c r="AP49" s="46"/>
      <c r="AQ49" s="47"/>
      <c r="AR49" s="45"/>
      <c r="AS49" s="90"/>
      <c r="AT49" s="70"/>
      <c r="AU49" s="45"/>
      <c r="AV49" s="46"/>
      <c r="AW49" s="47"/>
      <c r="AX49" s="45"/>
      <c r="AY49" s="46"/>
      <c r="AZ49" s="46"/>
      <c r="BA49" s="46"/>
      <c r="BB49" s="46"/>
      <c r="BC49" s="47"/>
    </row>
    <row r="50" spans="1:55" ht="9" customHeight="1">
      <c r="A50" s="74" t="s">
        <v>173</v>
      </c>
      <c r="B50" s="75"/>
      <c r="C50" s="75"/>
      <c r="D50" s="75"/>
      <c r="E50" s="76"/>
      <c r="F50" s="48" t="s">
        <v>52</v>
      </c>
      <c r="G50" s="49"/>
      <c r="H50" s="50"/>
      <c r="I50" s="48" t="s">
        <v>159</v>
      </c>
      <c r="J50" s="49"/>
      <c r="K50" s="49"/>
      <c r="L50" s="49"/>
      <c r="M50" s="49"/>
      <c r="N50" s="49"/>
      <c r="O50" s="49"/>
      <c r="P50" s="49"/>
      <c r="Q50" s="48" t="s">
        <v>156</v>
      </c>
      <c r="R50" s="49"/>
      <c r="S50" s="49"/>
      <c r="T50" s="49"/>
      <c r="U50" s="49"/>
      <c r="V50" s="49"/>
      <c r="W50" s="49"/>
      <c r="X50" s="49"/>
      <c r="Y50" s="49"/>
      <c r="Z50" s="49"/>
      <c r="AA50" s="50"/>
      <c r="AB50" s="37"/>
      <c r="AC50" s="45">
        <v>1</v>
      </c>
      <c r="AD50" s="47"/>
      <c r="AE50" s="82">
        <v>0.22</v>
      </c>
      <c r="AF50" s="83"/>
      <c r="AG50" s="82">
        <f t="shared" ref="AG50:AG54" si="6">AC50*AE50</f>
        <v>0.22</v>
      </c>
      <c r="AH50" s="83"/>
      <c r="AI50" s="45" t="s">
        <v>44</v>
      </c>
      <c r="AJ50" s="46"/>
      <c r="AK50" s="47"/>
      <c r="AL50" s="45" t="s">
        <v>44</v>
      </c>
      <c r="AM50" s="46"/>
      <c r="AN50" s="47"/>
      <c r="AO50" s="45" t="s">
        <v>44</v>
      </c>
      <c r="AP50" s="46"/>
      <c r="AQ50" s="47"/>
      <c r="AR50" s="45" t="s">
        <v>44</v>
      </c>
      <c r="AS50" s="46"/>
      <c r="AT50" s="47"/>
      <c r="AU50" s="45" t="s">
        <v>44</v>
      </c>
      <c r="AV50" s="46"/>
      <c r="AW50" s="47"/>
      <c r="AX50" s="45"/>
      <c r="AY50" s="46"/>
      <c r="AZ50" s="46"/>
      <c r="BA50" s="46"/>
      <c r="BB50" s="46"/>
      <c r="BC50" s="47"/>
    </row>
    <row r="51" spans="1:55" ht="9" customHeight="1">
      <c r="A51" s="74" t="s">
        <v>155</v>
      </c>
      <c r="B51" s="75"/>
      <c r="C51" s="75"/>
      <c r="D51" s="75"/>
      <c r="E51" s="76"/>
      <c r="F51" s="48" t="s">
        <v>52</v>
      </c>
      <c r="G51" s="49"/>
      <c r="H51" s="50"/>
      <c r="I51" s="48" t="s">
        <v>157</v>
      </c>
      <c r="J51" s="49"/>
      <c r="K51" s="49"/>
      <c r="L51" s="49"/>
      <c r="M51" s="49"/>
      <c r="N51" s="49"/>
      <c r="O51" s="49"/>
      <c r="P51" s="49"/>
      <c r="Q51" s="48" t="s">
        <v>156</v>
      </c>
      <c r="R51" s="49"/>
      <c r="S51" s="49"/>
      <c r="T51" s="49"/>
      <c r="U51" s="49"/>
      <c r="V51" s="49"/>
      <c r="W51" s="49"/>
      <c r="X51" s="49"/>
      <c r="Y51" s="49"/>
      <c r="Z51" s="49"/>
      <c r="AA51" s="50"/>
      <c r="AB51" s="37"/>
      <c r="AC51" s="45">
        <v>1</v>
      </c>
      <c r="AD51" s="47"/>
      <c r="AE51" s="82">
        <v>0.06</v>
      </c>
      <c r="AF51" s="83"/>
      <c r="AG51" s="82">
        <f t="shared" si="6"/>
        <v>0.06</v>
      </c>
      <c r="AH51" s="83"/>
      <c r="AI51" s="45" t="s">
        <v>44</v>
      </c>
      <c r="AJ51" s="46"/>
      <c r="AK51" s="47"/>
      <c r="AL51" s="45" t="s">
        <v>44</v>
      </c>
      <c r="AM51" s="46"/>
      <c r="AN51" s="47"/>
      <c r="AO51" s="45" t="s">
        <v>44</v>
      </c>
      <c r="AP51" s="46"/>
      <c r="AQ51" s="47"/>
      <c r="AR51" s="45" t="s">
        <v>44</v>
      </c>
      <c r="AS51" s="46"/>
      <c r="AT51" s="47"/>
      <c r="AU51" s="45" t="s">
        <v>44</v>
      </c>
      <c r="AV51" s="46"/>
      <c r="AW51" s="47"/>
      <c r="AX51" s="45"/>
      <c r="AY51" s="46"/>
      <c r="AZ51" s="46"/>
      <c r="BA51" s="46"/>
      <c r="BB51" s="46"/>
      <c r="BC51" s="47"/>
    </row>
    <row r="52" spans="1:55" ht="9" customHeight="1">
      <c r="A52" s="48" t="s">
        <v>152</v>
      </c>
      <c r="B52" s="49"/>
      <c r="C52" s="49"/>
      <c r="D52" s="49"/>
      <c r="E52" s="50"/>
      <c r="F52" s="56" t="s">
        <v>52</v>
      </c>
      <c r="G52" s="57"/>
      <c r="H52" s="58"/>
      <c r="I52" s="51" t="s">
        <v>158</v>
      </c>
      <c r="J52" s="52"/>
      <c r="K52" s="52"/>
      <c r="L52" s="52"/>
      <c r="M52" s="52"/>
      <c r="N52" s="52"/>
      <c r="O52" s="52"/>
      <c r="P52" s="52"/>
      <c r="Q52" s="48" t="s">
        <v>138</v>
      </c>
      <c r="R52" s="49"/>
      <c r="S52" s="49"/>
      <c r="T52" s="49"/>
      <c r="U52" s="49"/>
      <c r="V52" s="49"/>
      <c r="W52" s="49"/>
      <c r="X52" s="49"/>
      <c r="Y52" s="49"/>
      <c r="Z52" s="49"/>
      <c r="AA52" s="50"/>
      <c r="AB52" s="43"/>
      <c r="AC52" s="45">
        <v>1</v>
      </c>
      <c r="AD52" s="47"/>
      <c r="AE52" s="82">
        <v>0.11</v>
      </c>
      <c r="AF52" s="83"/>
      <c r="AG52" s="82">
        <f t="shared" si="6"/>
        <v>0.11</v>
      </c>
      <c r="AH52" s="83"/>
      <c r="AI52" s="45" t="s">
        <v>44</v>
      </c>
      <c r="AJ52" s="46"/>
      <c r="AK52" s="47"/>
      <c r="AL52" s="45" t="s">
        <v>44</v>
      </c>
      <c r="AM52" s="46"/>
      <c r="AN52" s="47"/>
      <c r="AO52" s="45" t="s">
        <v>44</v>
      </c>
      <c r="AP52" s="46"/>
      <c r="AQ52" s="47"/>
      <c r="AR52" s="45" t="s">
        <v>44</v>
      </c>
      <c r="AS52" s="46"/>
      <c r="AT52" s="47"/>
      <c r="AU52" s="45" t="s">
        <v>44</v>
      </c>
      <c r="AV52" s="46"/>
      <c r="AW52" s="47"/>
      <c r="AX52" s="45"/>
      <c r="AY52" s="46"/>
      <c r="AZ52" s="46"/>
      <c r="BA52" s="46"/>
      <c r="BB52" s="46"/>
      <c r="BC52" s="47"/>
    </row>
    <row r="53" spans="1:55" ht="9" customHeight="1">
      <c r="A53" s="48" t="s">
        <v>141</v>
      </c>
      <c r="B53" s="49"/>
      <c r="C53" s="49"/>
      <c r="D53" s="49"/>
      <c r="E53" s="50"/>
      <c r="F53" s="56" t="s">
        <v>52</v>
      </c>
      <c r="G53" s="57"/>
      <c r="H53" s="58"/>
      <c r="I53" s="51" t="s">
        <v>142</v>
      </c>
      <c r="J53" s="52"/>
      <c r="K53" s="52"/>
      <c r="L53" s="52"/>
      <c r="M53" s="52"/>
      <c r="N53" s="52"/>
      <c r="O53" s="52"/>
      <c r="P53" s="52"/>
      <c r="Q53" s="51" t="s">
        <v>202</v>
      </c>
      <c r="R53" s="52"/>
      <c r="S53" s="52"/>
      <c r="T53" s="52"/>
      <c r="U53" s="52"/>
      <c r="V53" s="52"/>
      <c r="W53" s="52"/>
      <c r="X53" s="52"/>
      <c r="Y53" s="52"/>
      <c r="Z53" s="52"/>
      <c r="AA53" s="158"/>
      <c r="AB53" s="43"/>
      <c r="AC53" s="45">
        <v>1</v>
      </c>
      <c r="AD53" s="47"/>
      <c r="AE53" s="82">
        <v>5.5E-2</v>
      </c>
      <c r="AF53" s="83"/>
      <c r="AG53" s="82">
        <f t="shared" si="6"/>
        <v>5.5E-2</v>
      </c>
      <c r="AH53" s="83"/>
      <c r="AI53" s="45" t="s">
        <v>44</v>
      </c>
      <c r="AJ53" s="46"/>
      <c r="AK53" s="47"/>
      <c r="AL53" s="45" t="s">
        <v>44</v>
      </c>
      <c r="AM53" s="46"/>
      <c r="AN53" s="47"/>
      <c r="AO53" s="45" t="s">
        <v>44</v>
      </c>
      <c r="AP53" s="46"/>
      <c r="AQ53" s="47"/>
      <c r="AR53" s="45" t="s">
        <v>44</v>
      </c>
      <c r="AS53" s="46"/>
      <c r="AT53" s="47"/>
      <c r="AU53" s="45" t="s">
        <v>44</v>
      </c>
      <c r="AV53" s="46"/>
      <c r="AW53" s="47"/>
      <c r="AX53" s="45"/>
      <c r="AY53" s="46"/>
      <c r="AZ53" s="46"/>
      <c r="BA53" s="46"/>
      <c r="BB53" s="46"/>
      <c r="BC53" s="47"/>
    </row>
    <row r="54" spans="1:55" ht="9" customHeight="1">
      <c r="A54" s="156" t="s">
        <v>154</v>
      </c>
      <c r="B54" s="157"/>
      <c r="C54" s="157"/>
      <c r="D54" s="157"/>
      <c r="E54" s="157"/>
      <c r="F54" s="48" t="s">
        <v>52</v>
      </c>
      <c r="G54" s="49"/>
      <c r="H54" s="50"/>
      <c r="I54" s="51" t="s">
        <v>140</v>
      </c>
      <c r="J54" s="52"/>
      <c r="K54" s="52"/>
      <c r="L54" s="52"/>
      <c r="M54" s="52"/>
      <c r="N54" s="52"/>
      <c r="O54" s="52"/>
      <c r="P54" s="52"/>
      <c r="Q54" s="100" t="s">
        <v>138</v>
      </c>
      <c r="R54" s="101"/>
      <c r="S54" s="101"/>
      <c r="T54" s="101"/>
      <c r="U54" s="101"/>
      <c r="V54" s="101"/>
      <c r="W54" s="101"/>
      <c r="X54" s="101"/>
      <c r="Y54" s="101"/>
      <c r="Z54" s="101"/>
      <c r="AA54" s="102"/>
      <c r="AB54" s="37"/>
      <c r="AC54" s="93">
        <v>1</v>
      </c>
      <c r="AD54" s="93"/>
      <c r="AE54" s="89">
        <v>0.1</v>
      </c>
      <c r="AF54" s="89"/>
      <c r="AG54" s="91">
        <f t="shared" si="6"/>
        <v>0.1</v>
      </c>
      <c r="AH54" s="92"/>
      <c r="AI54" s="45" t="s">
        <v>44</v>
      </c>
      <c r="AJ54" s="46"/>
      <c r="AK54" s="47"/>
      <c r="AL54" s="45" t="s">
        <v>44</v>
      </c>
      <c r="AM54" s="46"/>
      <c r="AN54" s="47"/>
      <c r="AO54" s="45" t="s">
        <v>44</v>
      </c>
      <c r="AP54" s="46"/>
      <c r="AQ54" s="47"/>
      <c r="AR54" s="45" t="s">
        <v>44</v>
      </c>
      <c r="AS54" s="46"/>
      <c r="AT54" s="47"/>
      <c r="AU54" s="45" t="s">
        <v>44</v>
      </c>
      <c r="AV54" s="46"/>
      <c r="AW54" s="47"/>
      <c r="AX54" s="45"/>
      <c r="AY54" s="46"/>
      <c r="AZ54" s="46"/>
      <c r="BA54" s="46"/>
      <c r="BB54" s="46"/>
      <c r="BC54" s="47"/>
    </row>
    <row r="55" spans="1:55" s="4" customFormat="1" ht="9" customHeight="1" thickBot="1">
      <c r="A55" s="155" t="s">
        <v>153</v>
      </c>
      <c r="B55" s="155"/>
      <c r="C55" s="155"/>
      <c r="D55" s="155"/>
      <c r="E55" s="155"/>
      <c r="F55" s="48" t="s">
        <v>52</v>
      </c>
      <c r="G55" s="49"/>
      <c r="H55" s="50"/>
      <c r="I55" s="51" t="s">
        <v>139</v>
      </c>
      <c r="J55" s="52"/>
      <c r="K55" s="52"/>
      <c r="L55" s="52"/>
      <c r="M55" s="52"/>
      <c r="N55" s="52"/>
      <c r="O55" s="52"/>
      <c r="P55" s="52"/>
      <c r="Q55" s="100" t="s">
        <v>138</v>
      </c>
      <c r="R55" s="101"/>
      <c r="S55" s="101"/>
      <c r="T55" s="101"/>
      <c r="U55" s="101"/>
      <c r="V55" s="101"/>
      <c r="W55" s="101"/>
      <c r="X55" s="101"/>
      <c r="Y55" s="101"/>
      <c r="Z55" s="101"/>
      <c r="AA55" s="102"/>
      <c r="AB55" s="44"/>
      <c r="AC55" s="93">
        <v>1</v>
      </c>
      <c r="AD55" s="93"/>
      <c r="AE55" s="89">
        <v>0.1</v>
      </c>
      <c r="AF55" s="89"/>
      <c r="AG55" s="91">
        <f>AC55*AE55</f>
        <v>0.1</v>
      </c>
      <c r="AH55" s="92"/>
      <c r="AI55" s="45" t="s">
        <v>44</v>
      </c>
      <c r="AJ55" s="46"/>
      <c r="AK55" s="47"/>
      <c r="AL55" s="45" t="s">
        <v>44</v>
      </c>
      <c r="AM55" s="46"/>
      <c r="AN55" s="47"/>
      <c r="AO55" s="45" t="s">
        <v>44</v>
      </c>
      <c r="AP55" s="46"/>
      <c r="AQ55" s="47"/>
      <c r="AR55" s="45" t="s">
        <v>44</v>
      </c>
      <c r="AS55" s="46"/>
      <c r="AT55" s="47"/>
      <c r="AU55" s="45" t="s">
        <v>44</v>
      </c>
      <c r="AV55" s="46"/>
      <c r="AW55" s="47"/>
      <c r="AX55" s="45"/>
      <c r="AY55" s="46"/>
      <c r="AZ55" s="46"/>
      <c r="BA55" s="46"/>
      <c r="BB55" s="46"/>
      <c r="BC55" s="47"/>
    </row>
    <row r="56" spans="1:55" ht="9" customHeight="1" thickBot="1">
      <c r="AC56" s="84" t="s">
        <v>46</v>
      </c>
      <c r="AD56" s="85"/>
      <c r="AE56" s="85"/>
      <c r="AF56" s="86"/>
      <c r="AG56" s="87">
        <f>SUM(AG12:AH55)</f>
        <v>1.6900000000000002</v>
      </c>
      <c r="AH56" s="88"/>
    </row>
    <row r="57" spans="1:55" ht="9" customHeight="1"/>
    <row r="58" spans="1:55" ht="9" customHeight="1">
      <c r="AE58" s="9"/>
      <c r="AF58" s="9"/>
    </row>
    <row r="59" spans="1:55" ht="9" customHeight="1">
      <c r="AE59" s="9"/>
      <c r="AF59" s="9"/>
    </row>
    <row r="60" spans="1:55" ht="9" customHeight="1">
      <c r="AE60" s="9"/>
      <c r="AF60" s="9"/>
    </row>
    <row r="61" spans="1:55" ht="9" customHeight="1">
      <c r="AE61" s="9"/>
      <c r="AF61" s="9"/>
    </row>
    <row r="62" spans="1:55" ht="9" customHeight="1"/>
    <row r="63" spans="1:55" s="12" customFormat="1" ht="9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7"/>
      <c r="AF63" s="7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</row>
    <row r="64" spans="1:55" s="12" customFormat="1" ht="9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7"/>
      <c r="AF64" s="7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</row>
    <row r="65" spans="1:47" s="12" customFormat="1" ht="9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7"/>
      <c r="AF65" s="7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</row>
    <row r="66" spans="1:47" s="12" customFormat="1" ht="9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7"/>
      <c r="AF66" s="7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</row>
    <row r="67" spans="1:47" s="12" customFormat="1" ht="9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E67" s="7"/>
      <c r="AF67" s="7"/>
    </row>
    <row r="68" spans="1:47" s="12" customFormat="1" ht="9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E68" s="7"/>
      <c r="AF68" s="7"/>
    </row>
    <row r="69" spans="1:47">
      <c r="AD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</row>
    <row r="70" spans="1:47">
      <c r="AD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</row>
    <row r="71" spans="1:47">
      <c r="AD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</row>
    <row r="72" spans="1:47">
      <c r="AD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</row>
    <row r="74" spans="1:47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spans="1:47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spans="1:47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 spans="1:4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spans="1:47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spans="1:47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</sheetData>
  <mergeCells count="623">
    <mergeCell ref="AR55:AT55"/>
    <mergeCell ref="AR46:AT46"/>
    <mergeCell ref="AE48:AF48"/>
    <mergeCell ref="AX52:BC52"/>
    <mergeCell ref="AX46:BC46"/>
    <mergeCell ref="A53:E53"/>
    <mergeCell ref="Q53:AA53"/>
    <mergeCell ref="AU44:AW44"/>
    <mergeCell ref="AU47:AW47"/>
    <mergeCell ref="AU45:AW45"/>
    <mergeCell ref="AX54:BC54"/>
    <mergeCell ref="AX55:BC55"/>
    <mergeCell ref="AU54:AW54"/>
    <mergeCell ref="AU55:AW55"/>
    <mergeCell ref="AG55:AH55"/>
    <mergeCell ref="AR45:AT45"/>
    <mergeCell ref="AO46:AQ46"/>
    <mergeCell ref="AL45:AN45"/>
    <mergeCell ref="AO45:AQ45"/>
    <mergeCell ref="AO47:AQ47"/>
    <mergeCell ref="AL49:AN49"/>
    <mergeCell ref="AR50:AT50"/>
    <mergeCell ref="AO55:AQ55"/>
    <mergeCell ref="AO50:AQ50"/>
    <mergeCell ref="A55:E55"/>
    <mergeCell ref="F55:H55"/>
    <mergeCell ref="I55:P55"/>
    <mergeCell ref="A54:E54"/>
    <mergeCell ref="F53:H53"/>
    <mergeCell ref="I53:P53"/>
    <mergeCell ref="Q48:AA48"/>
    <mergeCell ref="AC47:AD47"/>
    <mergeCell ref="I47:P47"/>
    <mergeCell ref="A52:E52"/>
    <mergeCell ref="A49:E49"/>
    <mergeCell ref="F49:H49"/>
    <mergeCell ref="Q55:AA55"/>
    <mergeCell ref="I54:P54"/>
    <mergeCell ref="F54:H54"/>
    <mergeCell ref="F51:H51"/>
    <mergeCell ref="I51:P51"/>
    <mergeCell ref="Q51:AA51"/>
    <mergeCell ref="AX38:BC38"/>
    <mergeCell ref="AG43:AH43"/>
    <mergeCell ref="AL39:AN39"/>
    <mergeCell ref="AG51:AH51"/>
    <mergeCell ref="AX53:BC53"/>
    <mergeCell ref="AO36:AQ36"/>
    <mergeCell ref="AL41:AN41"/>
    <mergeCell ref="AO43:AQ43"/>
    <mergeCell ref="AL44:AN44"/>
    <mergeCell ref="AO44:AQ44"/>
    <mergeCell ref="AR44:AT44"/>
    <mergeCell ref="AL46:AN46"/>
    <mergeCell ref="AU48:AW48"/>
    <mergeCell ref="AU52:AW52"/>
    <mergeCell ref="AO52:AQ52"/>
    <mergeCell ref="AI51:AK51"/>
    <mergeCell ref="AI52:AK52"/>
    <mergeCell ref="AX42:BC42"/>
    <mergeCell ref="AX47:BC47"/>
    <mergeCell ref="AX50:BC50"/>
    <mergeCell ref="AX44:BC44"/>
    <mergeCell ref="AX45:BC45"/>
    <mergeCell ref="AL26:AN26"/>
    <mergeCell ref="AO25:AQ25"/>
    <mergeCell ref="AL23:AN23"/>
    <mergeCell ref="AE47:AF47"/>
    <mergeCell ref="AE50:AF50"/>
    <mergeCell ref="AX43:BC43"/>
    <mergeCell ref="AX49:BC49"/>
    <mergeCell ref="AR36:AT36"/>
    <mergeCell ref="AR41:AT41"/>
    <mergeCell ref="AU36:AW36"/>
    <mergeCell ref="AU38:AW38"/>
    <mergeCell ref="AR37:AT37"/>
    <mergeCell ref="AG45:AH45"/>
    <mergeCell ref="AG47:AH47"/>
    <mergeCell ref="AG48:AH48"/>
    <mergeCell ref="AG46:AH46"/>
    <mergeCell ref="AG49:AH49"/>
    <mergeCell ref="AG44:AH44"/>
    <mergeCell ref="AR48:AT48"/>
    <mergeCell ref="AL38:AN38"/>
    <mergeCell ref="AU39:AW39"/>
    <mergeCell ref="AR38:AT38"/>
    <mergeCell ref="AR39:AT39"/>
    <mergeCell ref="AX39:BC39"/>
    <mergeCell ref="AO23:AQ23"/>
    <mergeCell ref="AR23:AT23"/>
    <mergeCell ref="AG12:AH12"/>
    <mergeCell ref="AG13:AH13"/>
    <mergeCell ref="AG15:AH15"/>
    <mergeCell ref="AE24:AF24"/>
    <mergeCell ref="AG20:AH20"/>
    <mergeCell ref="AU20:AW20"/>
    <mergeCell ref="AR20:AT20"/>
    <mergeCell ref="AR12:AT12"/>
    <mergeCell ref="AL20:AN20"/>
    <mergeCell ref="AO20:AQ20"/>
    <mergeCell ref="AO24:AQ24"/>
    <mergeCell ref="AL18:AN18"/>
    <mergeCell ref="AO18:AQ18"/>
    <mergeCell ref="AR19:AT19"/>
    <mergeCell ref="AU19:AW19"/>
    <mergeCell ref="AI24:AK24"/>
    <mergeCell ref="AX9:BC9"/>
    <mergeCell ref="E5:U5"/>
    <mergeCell ref="AA5:AQ5"/>
    <mergeCell ref="AR5:AU5"/>
    <mergeCell ref="AV5:BC5"/>
    <mergeCell ref="AA7:AQ7"/>
    <mergeCell ref="AX11:BC11"/>
    <mergeCell ref="AX23:BC23"/>
    <mergeCell ref="AU21:AW21"/>
    <mergeCell ref="AL19:AN19"/>
    <mergeCell ref="AO19:AQ19"/>
    <mergeCell ref="AR11:AT11"/>
    <mergeCell ref="AU11:AW11"/>
    <mergeCell ref="AX12:BC12"/>
    <mergeCell ref="AX20:BC20"/>
    <mergeCell ref="AV6:BC6"/>
    <mergeCell ref="AL15:AN15"/>
    <mergeCell ref="AO15:AQ15"/>
    <mergeCell ref="AL13:AN13"/>
    <mergeCell ref="AO13:AQ13"/>
    <mergeCell ref="F12:H12"/>
    <mergeCell ref="AE11:AF11"/>
    <mergeCell ref="AU12:AW12"/>
    <mergeCell ref="A11:E11"/>
    <mergeCell ref="I11:AA11"/>
    <mergeCell ref="AC11:AD11"/>
    <mergeCell ref="AL11:AN11"/>
    <mergeCell ref="AO11:AQ11"/>
    <mergeCell ref="F11:H11"/>
    <mergeCell ref="AG11:AH11"/>
    <mergeCell ref="AO12:AQ12"/>
    <mergeCell ref="AO16:AQ16"/>
    <mergeCell ref="AC15:AD15"/>
    <mergeCell ref="AC16:AD16"/>
    <mergeCell ref="AC13:AD13"/>
    <mergeCell ref="AE13:AF13"/>
    <mergeCell ref="I12:AA12"/>
    <mergeCell ref="AC12:AD12"/>
    <mergeCell ref="F13:H13"/>
    <mergeCell ref="F15:H15"/>
    <mergeCell ref="AV4:BC4"/>
    <mergeCell ref="AV7:BC7"/>
    <mergeCell ref="AR7:AU7"/>
    <mergeCell ref="A7:D7"/>
    <mergeCell ref="E7:U7"/>
    <mergeCell ref="V7:Z7"/>
    <mergeCell ref="V5:Z5"/>
    <mergeCell ref="A6:D6"/>
    <mergeCell ref="E6:U6"/>
    <mergeCell ref="V6:Z6"/>
    <mergeCell ref="AA6:AQ6"/>
    <mergeCell ref="A5:D5"/>
    <mergeCell ref="A1:AC2"/>
    <mergeCell ref="A3:D3"/>
    <mergeCell ref="E3:U3"/>
    <mergeCell ref="V3:Z3"/>
    <mergeCell ref="AA3:AQ3"/>
    <mergeCell ref="AR3:AU3"/>
    <mergeCell ref="AR6:AU6"/>
    <mergeCell ref="A9:E9"/>
    <mergeCell ref="AL9:AN9"/>
    <mergeCell ref="AO9:AQ9"/>
    <mergeCell ref="AR9:AT9"/>
    <mergeCell ref="I9:P9"/>
    <mergeCell ref="F9:H9"/>
    <mergeCell ref="Q9:AA9"/>
    <mergeCell ref="AU9:AW9"/>
    <mergeCell ref="AC9:AD9"/>
    <mergeCell ref="AE9:AF9"/>
    <mergeCell ref="AG9:AH9"/>
    <mergeCell ref="V4:Z4"/>
    <mergeCell ref="AV3:BC3"/>
    <mergeCell ref="A4:D4"/>
    <mergeCell ref="E4:U4"/>
    <mergeCell ref="AA4:AQ4"/>
    <mergeCell ref="AR4:AU4"/>
    <mergeCell ref="F25:H25"/>
    <mergeCell ref="A18:E18"/>
    <mergeCell ref="F19:H19"/>
    <mergeCell ref="AG29:AH29"/>
    <mergeCell ref="AG30:AH30"/>
    <mergeCell ref="AE20:AF20"/>
    <mergeCell ref="F16:H16"/>
    <mergeCell ref="F17:H17"/>
    <mergeCell ref="I17:P17"/>
    <mergeCell ref="F18:H18"/>
    <mergeCell ref="I20:P20"/>
    <mergeCell ref="Q20:AA20"/>
    <mergeCell ref="Q16:AA16"/>
    <mergeCell ref="I16:P16"/>
    <mergeCell ref="A19:E19"/>
    <mergeCell ref="A20:E20"/>
    <mergeCell ref="A21:E21"/>
    <mergeCell ref="AG26:AH26"/>
    <mergeCell ref="AG24:AH24"/>
    <mergeCell ref="Q26:AA26"/>
    <mergeCell ref="A22:E22"/>
    <mergeCell ref="AC20:AD20"/>
    <mergeCell ref="A23:E23"/>
    <mergeCell ref="I22:P22"/>
    <mergeCell ref="A12:E12"/>
    <mergeCell ref="AG22:AH22"/>
    <mergeCell ref="AG23:AH23"/>
    <mergeCell ref="A17:E17"/>
    <mergeCell ref="F21:H21"/>
    <mergeCell ref="F48:H48"/>
    <mergeCell ref="F50:H50"/>
    <mergeCell ref="Q49:AA49"/>
    <mergeCell ref="AE49:AF49"/>
    <mergeCell ref="Q42:AA42"/>
    <mergeCell ref="F32:H32"/>
    <mergeCell ref="AE33:AF33"/>
    <mergeCell ref="AC36:AD36"/>
    <mergeCell ref="AE42:AF42"/>
    <mergeCell ref="AE44:AF44"/>
    <mergeCell ref="AE45:AF45"/>
    <mergeCell ref="AC50:AD50"/>
    <mergeCell ref="AC48:AD48"/>
    <mergeCell ref="F33:H33"/>
    <mergeCell ref="AC46:AD46"/>
    <mergeCell ref="Q46:AA46"/>
    <mergeCell ref="Q50:AA50"/>
    <mergeCell ref="Q17:AA17"/>
    <mergeCell ref="I18:AA18"/>
    <mergeCell ref="Q22:AA22"/>
    <mergeCell ref="AC23:AD23"/>
    <mergeCell ref="AC19:AD19"/>
    <mergeCell ref="AC17:AD17"/>
    <mergeCell ref="Q19:AA19"/>
    <mergeCell ref="AE26:AF26"/>
    <mergeCell ref="I23:P23"/>
    <mergeCell ref="Q23:AA23"/>
    <mergeCell ref="I24:P24"/>
    <mergeCell ref="Q24:AA24"/>
    <mergeCell ref="AE25:AF25"/>
    <mergeCell ref="AG25:AH25"/>
    <mergeCell ref="AE18:AF18"/>
    <mergeCell ref="AU27:AW27"/>
    <mergeCell ref="AE32:AF32"/>
    <mergeCell ref="AL30:AN30"/>
    <mergeCell ref="AR30:AT30"/>
    <mergeCell ref="AU31:AW31"/>
    <mergeCell ref="AL28:AN28"/>
    <mergeCell ref="AO28:AQ28"/>
    <mergeCell ref="AU28:AW28"/>
    <mergeCell ref="AE31:AF31"/>
    <mergeCell ref="AG31:AH31"/>
    <mergeCell ref="AR32:AT32"/>
    <mergeCell ref="AU32:AW32"/>
    <mergeCell ref="AO32:AQ32"/>
    <mergeCell ref="AL29:AN29"/>
    <mergeCell ref="AL27:AN27"/>
    <mergeCell ref="AO31:AQ31"/>
    <mergeCell ref="AO29:AQ29"/>
    <mergeCell ref="AL31:AN31"/>
    <mergeCell ref="AL32:AN32"/>
    <mergeCell ref="AE27:AF27"/>
    <mergeCell ref="AE28:AF28"/>
    <mergeCell ref="AO30:AQ30"/>
    <mergeCell ref="AO26:AQ26"/>
    <mergeCell ref="AR31:AT31"/>
    <mergeCell ref="AG28:AH28"/>
    <mergeCell ref="AC54:AD54"/>
    <mergeCell ref="Q43:AA43"/>
    <mergeCell ref="Q54:AA54"/>
    <mergeCell ref="AE37:AF37"/>
    <mergeCell ref="AE36:AF36"/>
    <mergeCell ref="AE38:AF38"/>
    <mergeCell ref="AR52:AT52"/>
    <mergeCell ref="AC53:AD53"/>
    <mergeCell ref="Q52:AA52"/>
    <mergeCell ref="AC52:AD52"/>
    <mergeCell ref="AE29:AF29"/>
    <mergeCell ref="Q29:AA29"/>
    <mergeCell ref="AI54:AK54"/>
    <mergeCell ref="AO39:AQ39"/>
    <mergeCell ref="AO41:AQ41"/>
    <mergeCell ref="AC44:AD44"/>
    <mergeCell ref="AR54:AT54"/>
    <mergeCell ref="AL53:AN53"/>
    <mergeCell ref="AO53:AQ53"/>
    <mergeCell ref="AR53:AT53"/>
    <mergeCell ref="AL52:AN52"/>
    <mergeCell ref="AE53:AF53"/>
    <mergeCell ref="AI53:AK53"/>
    <mergeCell ref="AU37:AW37"/>
    <mergeCell ref="AG39:AH39"/>
    <mergeCell ref="AU50:AW50"/>
    <mergeCell ref="AU41:AW41"/>
    <mergeCell ref="AO49:AQ49"/>
    <mergeCell ref="AR43:AT43"/>
    <mergeCell ref="AU43:AW43"/>
    <mergeCell ref="AL43:AN43"/>
    <mergeCell ref="AL40:AN40"/>
    <mergeCell ref="AL42:AN42"/>
    <mergeCell ref="AL48:AN48"/>
    <mergeCell ref="AO48:AQ48"/>
    <mergeCell ref="AI44:AK44"/>
    <mergeCell ref="AI45:AK45"/>
    <mergeCell ref="AI46:AK46"/>
    <mergeCell ref="I43:P43"/>
    <mergeCell ref="AC42:AD42"/>
    <mergeCell ref="I40:P40"/>
    <mergeCell ref="I36:P36"/>
    <mergeCell ref="AU46:AW46"/>
    <mergeCell ref="AE46:AF46"/>
    <mergeCell ref="I45:P45"/>
    <mergeCell ref="Q45:AA45"/>
    <mergeCell ref="F36:H36"/>
    <mergeCell ref="I42:P42"/>
    <mergeCell ref="AE43:AF43"/>
    <mergeCell ref="AC43:AD43"/>
    <mergeCell ref="AI43:AK43"/>
    <mergeCell ref="AR42:AT42"/>
    <mergeCell ref="AO42:AQ42"/>
    <mergeCell ref="AG42:AH42"/>
    <mergeCell ref="AE34:AF34"/>
    <mergeCell ref="F38:H38"/>
    <mergeCell ref="F40:H40"/>
    <mergeCell ref="AU34:AW34"/>
    <mergeCell ref="I35:P35"/>
    <mergeCell ref="Q34:AA34"/>
    <mergeCell ref="F35:H35"/>
    <mergeCell ref="AG41:AH41"/>
    <mergeCell ref="AG35:AH35"/>
    <mergeCell ref="AG36:AH36"/>
    <mergeCell ref="AG38:AH38"/>
    <mergeCell ref="F41:H41"/>
    <mergeCell ref="F37:H37"/>
    <mergeCell ref="F39:H39"/>
    <mergeCell ref="AC38:AD38"/>
    <mergeCell ref="AC39:AD39"/>
    <mergeCell ref="AE30:AF30"/>
    <mergeCell ref="AE12:AF12"/>
    <mergeCell ref="AG17:AH17"/>
    <mergeCell ref="AE19:AF19"/>
    <mergeCell ref="AE15:AF15"/>
    <mergeCell ref="AE17:AF17"/>
    <mergeCell ref="AL16:AN16"/>
    <mergeCell ref="AO17:AQ17"/>
    <mergeCell ref="AL17:AN17"/>
    <mergeCell ref="AG16:AH16"/>
    <mergeCell ref="AG19:AH19"/>
    <mergeCell ref="AE22:AF22"/>
    <mergeCell ref="AE23:AF23"/>
    <mergeCell ref="AO27:AQ27"/>
    <mergeCell ref="AL21:AN21"/>
    <mergeCell ref="AL25:AN25"/>
    <mergeCell ref="AL12:AN12"/>
    <mergeCell ref="AG27:AH27"/>
    <mergeCell ref="AI19:AK19"/>
    <mergeCell ref="AI20:AK20"/>
    <mergeCell ref="AI21:AK21"/>
    <mergeCell ref="AI22:AK22"/>
    <mergeCell ref="AI23:AK23"/>
    <mergeCell ref="AI29:AK29"/>
    <mergeCell ref="A27:E27"/>
    <mergeCell ref="AC25:AD25"/>
    <mergeCell ref="F29:H29"/>
    <mergeCell ref="F31:H31"/>
    <mergeCell ref="I30:P30"/>
    <mergeCell ref="I27:P27"/>
    <mergeCell ref="Q25:AA25"/>
    <mergeCell ref="AC26:AD26"/>
    <mergeCell ref="Q30:AA30"/>
    <mergeCell ref="F27:H27"/>
    <mergeCell ref="F28:H28"/>
    <mergeCell ref="A25:E25"/>
    <mergeCell ref="I29:P29"/>
    <mergeCell ref="A29:E29"/>
    <mergeCell ref="I31:P31"/>
    <mergeCell ref="AC27:AD27"/>
    <mergeCell ref="AC29:AD29"/>
    <mergeCell ref="AC28:AD28"/>
    <mergeCell ref="A28:E28"/>
    <mergeCell ref="A30:E30"/>
    <mergeCell ref="A31:E31"/>
    <mergeCell ref="Q31:AA31"/>
    <mergeCell ref="Q28:AA28"/>
    <mergeCell ref="AC30:AD30"/>
    <mergeCell ref="A13:E13"/>
    <mergeCell ref="I13:AA13"/>
    <mergeCell ref="I15:AA15"/>
    <mergeCell ref="A15:E15"/>
    <mergeCell ref="I19:P19"/>
    <mergeCell ref="A16:E16"/>
    <mergeCell ref="Q41:AA41"/>
    <mergeCell ref="AC41:AD41"/>
    <mergeCell ref="I37:P37"/>
    <mergeCell ref="Q37:AA37"/>
    <mergeCell ref="I25:P25"/>
    <mergeCell ref="I28:P28"/>
    <mergeCell ref="AC37:AD37"/>
    <mergeCell ref="AC35:AD35"/>
    <mergeCell ref="Q38:AA38"/>
    <mergeCell ref="Q35:AA35"/>
    <mergeCell ref="Q32:AA32"/>
    <mergeCell ref="Q36:AA36"/>
    <mergeCell ref="I38:P38"/>
    <mergeCell ref="I34:P34"/>
    <mergeCell ref="AC33:AD33"/>
    <mergeCell ref="AC32:AD32"/>
    <mergeCell ref="I32:P32"/>
    <mergeCell ref="I33:P33"/>
    <mergeCell ref="AX29:BC29"/>
    <mergeCell ref="AG40:AH40"/>
    <mergeCell ref="AG32:AH32"/>
    <mergeCell ref="AL37:AN37"/>
    <mergeCell ref="AO38:AQ38"/>
    <mergeCell ref="AX30:BC30"/>
    <mergeCell ref="AX31:BC31"/>
    <mergeCell ref="AI42:AK42"/>
    <mergeCell ref="AU42:AW42"/>
    <mergeCell ref="AU33:AW33"/>
    <mergeCell ref="AR33:AT33"/>
    <mergeCell ref="AL33:AN33"/>
    <mergeCell ref="AR34:AT34"/>
    <mergeCell ref="AG34:AH34"/>
    <mergeCell ref="AX41:BC41"/>
    <mergeCell ref="AX40:BC40"/>
    <mergeCell ref="AX36:BC36"/>
    <mergeCell ref="AX37:BC37"/>
    <mergeCell ref="AX35:BC35"/>
    <mergeCell ref="AX33:BC33"/>
    <mergeCell ref="AX34:BC34"/>
    <mergeCell ref="AG33:AH33"/>
    <mergeCell ref="AG37:AH37"/>
    <mergeCell ref="AO35:AQ35"/>
    <mergeCell ref="AI30:AK30"/>
    <mergeCell ref="AI31:AK31"/>
    <mergeCell ref="AI32:AK32"/>
    <mergeCell ref="AI33:AK33"/>
    <mergeCell ref="AI34:AK34"/>
    <mergeCell ref="AI35:AK35"/>
    <mergeCell ref="AI36:AK36"/>
    <mergeCell ref="AI41:AK41"/>
    <mergeCell ref="AU30:AW30"/>
    <mergeCell ref="AR35:AT35"/>
    <mergeCell ref="AO37:AQ37"/>
    <mergeCell ref="AO40:AQ40"/>
    <mergeCell ref="AR40:AT40"/>
    <mergeCell ref="AU40:AW40"/>
    <mergeCell ref="AL36:AN36"/>
    <mergeCell ref="AO33:AQ33"/>
    <mergeCell ref="AU35:AW35"/>
    <mergeCell ref="AL35:AN35"/>
    <mergeCell ref="AO34:AQ34"/>
    <mergeCell ref="AR27:AT27"/>
    <mergeCell ref="AX26:BC26"/>
    <mergeCell ref="AL34:AN34"/>
    <mergeCell ref="AU29:AW29"/>
    <mergeCell ref="AE16:AF16"/>
    <mergeCell ref="AL24:AN24"/>
    <mergeCell ref="AR16:AT16"/>
    <mergeCell ref="AU16:AW16"/>
    <mergeCell ref="AX16:BC16"/>
    <mergeCell ref="AR17:AT17"/>
    <mergeCell ref="AU17:AW17"/>
    <mergeCell ref="AX17:BC17"/>
    <mergeCell ref="AR18:AT18"/>
    <mergeCell ref="AU18:AW18"/>
    <mergeCell ref="AE21:AF21"/>
    <mergeCell ref="AO21:AQ21"/>
    <mergeCell ref="AR21:AT21"/>
    <mergeCell ref="AR24:AT24"/>
    <mergeCell ref="AL22:AN22"/>
    <mergeCell ref="AR22:AT22"/>
    <mergeCell ref="AX32:BC32"/>
    <mergeCell ref="AR29:AT29"/>
    <mergeCell ref="AR28:AT28"/>
    <mergeCell ref="AX28:BC28"/>
    <mergeCell ref="AC56:AF56"/>
    <mergeCell ref="AG56:AH56"/>
    <mergeCell ref="AE55:AF55"/>
    <mergeCell ref="AE52:AF52"/>
    <mergeCell ref="AG52:AH52"/>
    <mergeCell ref="AG50:AH50"/>
    <mergeCell ref="AG53:AH53"/>
    <mergeCell ref="AU53:AW53"/>
    <mergeCell ref="AR49:AT49"/>
    <mergeCell ref="AU49:AW49"/>
    <mergeCell ref="AC51:AD51"/>
    <mergeCell ref="AE51:AF51"/>
    <mergeCell ref="AG54:AH54"/>
    <mergeCell ref="AE54:AF54"/>
    <mergeCell ref="AL54:AN54"/>
    <mergeCell ref="AO54:AQ54"/>
    <mergeCell ref="AL50:AN50"/>
    <mergeCell ref="AL55:AN55"/>
    <mergeCell ref="AU51:AW51"/>
    <mergeCell ref="AL51:AN51"/>
    <mergeCell ref="AO51:AQ51"/>
    <mergeCell ref="AR51:AT51"/>
    <mergeCell ref="AC49:AD49"/>
    <mergeCell ref="AC55:AD55"/>
    <mergeCell ref="A14:E14"/>
    <mergeCell ref="F14:H14"/>
    <mergeCell ref="I14:AA14"/>
    <mergeCell ref="AC14:AD14"/>
    <mergeCell ref="AE14:AF14"/>
    <mergeCell ref="AG14:AH14"/>
    <mergeCell ref="AL14:AN14"/>
    <mergeCell ref="AO14:AQ14"/>
    <mergeCell ref="AR47:AT47"/>
    <mergeCell ref="AL47:AN47"/>
    <mergeCell ref="AG18:AH18"/>
    <mergeCell ref="AE35:AF35"/>
    <mergeCell ref="AC24:AD24"/>
    <mergeCell ref="AC22:AD22"/>
    <mergeCell ref="AC21:AD21"/>
    <mergeCell ref="Q21:AA21"/>
    <mergeCell ref="AE39:AF39"/>
    <mergeCell ref="AE40:AF40"/>
    <mergeCell ref="AC45:AD45"/>
    <mergeCell ref="I41:P41"/>
    <mergeCell ref="I39:P39"/>
    <mergeCell ref="F34:H34"/>
    <mergeCell ref="F30:H30"/>
    <mergeCell ref="Q39:AA39"/>
    <mergeCell ref="Q27:AA27"/>
    <mergeCell ref="AX51:BC51"/>
    <mergeCell ref="A51:E51"/>
    <mergeCell ref="AX48:BC48"/>
    <mergeCell ref="A48:E48"/>
    <mergeCell ref="I50:P50"/>
    <mergeCell ref="A50:E50"/>
    <mergeCell ref="AX18:BC18"/>
    <mergeCell ref="F20:H20"/>
    <mergeCell ref="I21:P21"/>
    <mergeCell ref="F22:H22"/>
    <mergeCell ref="F23:H23"/>
    <mergeCell ref="I26:P26"/>
    <mergeCell ref="F26:H26"/>
    <mergeCell ref="A26:E26"/>
    <mergeCell ref="F24:H24"/>
    <mergeCell ref="A24:E24"/>
    <mergeCell ref="AC18:AD18"/>
    <mergeCell ref="AO22:AQ22"/>
    <mergeCell ref="AX21:BC21"/>
    <mergeCell ref="AU22:AW22"/>
    <mergeCell ref="AX22:BC22"/>
    <mergeCell ref="AG21:AH21"/>
    <mergeCell ref="AX27:BC27"/>
    <mergeCell ref="Q33:AA33"/>
    <mergeCell ref="Q40:AA40"/>
    <mergeCell ref="AC40:AD40"/>
    <mergeCell ref="AC31:AD31"/>
    <mergeCell ref="A32:E32"/>
    <mergeCell ref="F45:H45"/>
    <mergeCell ref="F43:H43"/>
    <mergeCell ref="F47:H47"/>
    <mergeCell ref="F42:H42"/>
    <mergeCell ref="A42:E42"/>
    <mergeCell ref="I44:P44"/>
    <mergeCell ref="Q44:AA44"/>
    <mergeCell ref="A35:E35"/>
    <mergeCell ref="F46:H46"/>
    <mergeCell ref="I46:P46"/>
    <mergeCell ref="A41:E41"/>
    <mergeCell ref="A39:E39"/>
    <mergeCell ref="A38:E38"/>
    <mergeCell ref="A40:E40"/>
    <mergeCell ref="A36:E36"/>
    <mergeCell ref="A33:E33"/>
    <mergeCell ref="F44:H44"/>
    <mergeCell ref="Q47:AA47"/>
    <mergeCell ref="A43:E43"/>
    <mergeCell ref="AX19:BC19"/>
    <mergeCell ref="AX24:BC24"/>
    <mergeCell ref="AX25:BC25"/>
    <mergeCell ref="AR26:AT26"/>
    <mergeCell ref="AR13:AT13"/>
    <mergeCell ref="AU13:AW13"/>
    <mergeCell ref="AX13:BC13"/>
    <mergeCell ref="AR14:AT14"/>
    <mergeCell ref="AU14:AW14"/>
    <mergeCell ref="AR15:AT15"/>
    <mergeCell ref="AU15:AW15"/>
    <mergeCell ref="AX14:BC15"/>
    <mergeCell ref="AU23:AW23"/>
    <mergeCell ref="AU24:AW24"/>
    <mergeCell ref="AR25:AT25"/>
    <mergeCell ref="AU25:AW25"/>
    <mergeCell ref="AU26:AW26"/>
    <mergeCell ref="AI9:AK9"/>
    <mergeCell ref="AI11:AK11"/>
    <mergeCell ref="AI12:AK12"/>
    <mergeCell ref="AI13:AK13"/>
    <mergeCell ref="AI14:AK14"/>
    <mergeCell ref="AI15:AK15"/>
    <mergeCell ref="AI16:AK16"/>
    <mergeCell ref="AI17:AK17"/>
    <mergeCell ref="AI18:AK18"/>
    <mergeCell ref="AI25:AK25"/>
    <mergeCell ref="AI26:AK26"/>
    <mergeCell ref="AI27:AK27"/>
    <mergeCell ref="AI28:AK28"/>
    <mergeCell ref="AI55:AK55"/>
    <mergeCell ref="A34:E34"/>
    <mergeCell ref="AI37:AK37"/>
    <mergeCell ref="AI38:AK38"/>
    <mergeCell ref="AI39:AK39"/>
    <mergeCell ref="AI40:AK40"/>
    <mergeCell ref="AI47:AK47"/>
    <mergeCell ref="AI48:AK48"/>
    <mergeCell ref="AI49:AK49"/>
    <mergeCell ref="AI50:AK50"/>
    <mergeCell ref="A45:E45"/>
    <mergeCell ref="A44:E44"/>
    <mergeCell ref="A46:E46"/>
    <mergeCell ref="A47:E47"/>
    <mergeCell ref="AC34:AD34"/>
    <mergeCell ref="AE41:AF41"/>
    <mergeCell ref="F52:H52"/>
    <mergeCell ref="I52:P52"/>
    <mergeCell ref="I49:P49"/>
    <mergeCell ref="I48:P48"/>
  </mergeCells>
  <phoneticPr fontId="5" type="noConversion"/>
  <pageMargins left="0.71" right="0.28000000000000003" top="0.16" bottom="0.31" header="0.16" footer="0.16"/>
  <pageSetup scale="74" orientation="landscape"/>
  <headerFooter>
    <oddFooter>&amp;L&amp;6&amp;D&amp;R&amp;6© SCOTT SPORTS SA</oddFooter>
  </headerFooter>
  <colBreaks count="1" manualBreakCount="1">
    <brk id="55" max="1048575" man="1"/>
  </colBreaks>
  <drawing r:id="rId1"/>
  <extLst>
    <ext xmlns:mx="http://schemas.microsoft.com/office/mac/excel/2008/main" uri="{64002731-A6B0-56B0-2670-7721B7C09600}">
      <mx:PLV Mode="0" OnePage="0" WScale="62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9"/>
  <sheetViews>
    <sheetView zoomScale="145" zoomScaleNormal="145" zoomScalePageLayoutView="145" workbookViewId="0">
      <selection activeCell="R4" sqref="R4:X4"/>
    </sheetView>
  </sheetViews>
  <sheetFormatPr baseColWidth="10" defaultColWidth="9.85546875" defaultRowHeight="12" x14ac:dyDescent="0"/>
  <cols>
    <col min="1" max="7" width="2.28515625" style="29" customWidth="1"/>
    <col min="8" max="8" width="2.5703125" style="29" customWidth="1"/>
    <col min="9" max="35" width="2.28515625" style="29" customWidth="1"/>
    <col min="36" max="16384" width="9.85546875" style="29"/>
  </cols>
  <sheetData>
    <row r="1" spans="1:34" s="26" customFormat="1" ht="7.5" customHeight="1">
      <c r="A1" s="170" t="s">
        <v>203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</row>
    <row r="2" spans="1:34" s="26" customFormat="1" ht="10" customHeight="1">
      <c r="A2" s="171"/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</row>
    <row r="3" spans="1:34" s="27" customFormat="1">
      <c r="A3" s="172" t="s">
        <v>15</v>
      </c>
      <c r="B3" s="173"/>
      <c r="C3" s="173"/>
      <c r="D3" s="173"/>
      <c r="E3" s="174" t="s">
        <v>208</v>
      </c>
      <c r="F3" s="175"/>
      <c r="G3" s="175"/>
      <c r="H3" s="175"/>
      <c r="I3" s="175"/>
      <c r="J3" s="175"/>
      <c r="K3" s="175"/>
      <c r="L3" s="176"/>
      <c r="M3" s="172" t="s">
        <v>16</v>
      </c>
      <c r="N3" s="173"/>
      <c r="O3" s="173"/>
      <c r="P3" s="173"/>
      <c r="Q3" s="173"/>
      <c r="R3" s="174" t="s">
        <v>58</v>
      </c>
      <c r="S3" s="177"/>
      <c r="T3" s="177"/>
      <c r="U3" s="177"/>
      <c r="V3" s="177"/>
      <c r="W3" s="177"/>
      <c r="X3" s="178"/>
      <c r="Y3" s="172" t="s">
        <v>32</v>
      </c>
      <c r="Z3" s="173"/>
      <c r="AA3" s="173"/>
      <c r="AB3" s="173"/>
      <c r="AC3" s="179" t="s">
        <v>169</v>
      </c>
      <c r="AD3" s="179"/>
      <c r="AE3" s="179"/>
      <c r="AF3" s="179"/>
      <c r="AG3" s="179"/>
      <c r="AH3" s="180"/>
    </row>
    <row r="4" spans="1:34" s="27" customFormat="1">
      <c r="A4" s="159" t="s">
        <v>17</v>
      </c>
      <c r="B4" s="160"/>
      <c r="C4" s="160"/>
      <c r="D4" s="160"/>
      <c r="E4" s="161" t="s">
        <v>33</v>
      </c>
      <c r="F4" s="162"/>
      <c r="G4" s="162"/>
      <c r="H4" s="162"/>
      <c r="I4" s="162"/>
      <c r="J4" s="162"/>
      <c r="K4" s="162"/>
      <c r="L4" s="163"/>
      <c r="M4" s="159" t="s">
        <v>19</v>
      </c>
      <c r="N4" s="160"/>
      <c r="O4" s="160"/>
      <c r="P4" s="160"/>
      <c r="Q4" s="160"/>
      <c r="R4" s="164" t="s">
        <v>254</v>
      </c>
      <c r="S4" s="161"/>
      <c r="T4" s="161"/>
      <c r="U4" s="161"/>
      <c r="V4" s="161"/>
      <c r="W4" s="161"/>
      <c r="X4" s="165"/>
      <c r="Y4" s="166"/>
      <c r="Z4" s="167"/>
      <c r="AA4" s="167"/>
      <c r="AB4" s="167"/>
      <c r="AC4" s="168"/>
      <c r="AD4" s="168"/>
      <c r="AE4" s="168"/>
      <c r="AF4" s="168"/>
      <c r="AG4" s="168"/>
      <c r="AH4" s="169"/>
    </row>
    <row r="5" spans="1:34" s="27" customFormat="1">
      <c r="A5" s="159" t="s">
        <v>18</v>
      </c>
      <c r="B5" s="160"/>
      <c r="C5" s="160"/>
      <c r="D5" s="160"/>
      <c r="E5" s="161" t="s">
        <v>29</v>
      </c>
      <c r="F5" s="162"/>
      <c r="G5" s="162"/>
      <c r="H5" s="162"/>
      <c r="I5" s="162"/>
      <c r="J5" s="162"/>
      <c r="K5" s="162"/>
      <c r="L5" s="163"/>
      <c r="M5" s="159"/>
      <c r="N5" s="160"/>
      <c r="O5" s="160"/>
      <c r="P5" s="160"/>
      <c r="Q5" s="160"/>
      <c r="R5" s="161"/>
      <c r="S5" s="161"/>
      <c r="T5" s="161"/>
      <c r="U5" s="161"/>
      <c r="V5" s="161"/>
      <c r="W5" s="161"/>
      <c r="X5" s="165"/>
      <c r="Y5" s="159" t="s">
        <v>34</v>
      </c>
      <c r="Z5" s="160"/>
      <c r="AA5" s="160"/>
      <c r="AB5" s="160"/>
      <c r="AC5" s="168" t="s">
        <v>174</v>
      </c>
      <c r="AD5" s="168"/>
      <c r="AE5" s="168"/>
      <c r="AF5" s="168"/>
      <c r="AG5" s="168"/>
      <c r="AH5" s="169"/>
    </row>
    <row r="6" spans="1:34" s="27" customFormat="1">
      <c r="A6" s="159"/>
      <c r="B6" s="160"/>
      <c r="C6" s="160"/>
      <c r="D6" s="160"/>
      <c r="E6" s="161"/>
      <c r="F6" s="162"/>
      <c r="G6" s="162"/>
      <c r="H6" s="162"/>
      <c r="I6" s="162"/>
      <c r="J6" s="162"/>
      <c r="K6" s="162"/>
      <c r="L6" s="163"/>
      <c r="M6" s="159"/>
      <c r="N6" s="160"/>
      <c r="O6" s="160"/>
      <c r="P6" s="160"/>
      <c r="Q6" s="160"/>
      <c r="R6" s="161"/>
      <c r="S6" s="161"/>
      <c r="T6" s="161"/>
      <c r="U6" s="161"/>
      <c r="V6" s="161"/>
      <c r="W6" s="161"/>
      <c r="X6" s="165"/>
      <c r="Y6" s="159" t="s">
        <v>35</v>
      </c>
      <c r="Z6" s="160"/>
      <c r="AA6" s="160"/>
      <c r="AB6" s="160"/>
      <c r="AC6" s="181">
        <v>40983</v>
      </c>
      <c r="AD6" s="168"/>
      <c r="AE6" s="168"/>
      <c r="AF6" s="168"/>
      <c r="AG6" s="168"/>
      <c r="AH6" s="169"/>
    </row>
    <row r="7" spans="1:34" s="27" customFormat="1">
      <c r="A7" s="194"/>
      <c r="B7" s="195"/>
      <c r="C7" s="195"/>
      <c r="D7" s="195"/>
      <c r="E7" s="196"/>
      <c r="F7" s="197"/>
      <c r="G7" s="197"/>
      <c r="H7" s="197"/>
      <c r="I7" s="197"/>
      <c r="J7" s="197"/>
      <c r="K7" s="197"/>
      <c r="L7" s="198"/>
      <c r="M7" s="194"/>
      <c r="N7" s="195"/>
      <c r="O7" s="195"/>
      <c r="P7" s="195"/>
      <c r="Q7" s="195"/>
      <c r="R7" s="196"/>
      <c r="S7" s="196"/>
      <c r="T7" s="196"/>
      <c r="U7" s="196"/>
      <c r="V7" s="196"/>
      <c r="W7" s="196"/>
      <c r="X7" s="199"/>
      <c r="Y7" s="194" t="s">
        <v>23</v>
      </c>
      <c r="Z7" s="195"/>
      <c r="AA7" s="195"/>
      <c r="AB7" s="195"/>
      <c r="AC7" s="200"/>
      <c r="AD7" s="200"/>
      <c r="AE7" s="200"/>
      <c r="AF7" s="200"/>
      <c r="AG7" s="200"/>
      <c r="AH7" s="201"/>
    </row>
    <row r="8" spans="1:34" s="26" customFormat="1" ht="8.25" customHeight="1">
      <c r="A8" s="182"/>
      <c r="B8" s="182"/>
      <c r="C8" s="182"/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</row>
    <row r="9" spans="1:34" s="26" customFormat="1">
      <c r="A9" s="183"/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3"/>
      <c r="AF9" s="183"/>
      <c r="AG9" s="183"/>
      <c r="AH9" s="183"/>
    </row>
    <row r="10" spans="1:34" s="42" customFormat="1" ht="9" customHeight="1">
      <c r="A10" s="184"/>
      <c r="B10" s="185"/>
      <c r="C10" s="186" t="s">
        <v>204</v>
      </c>
      <c r="D10" s="187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8"/>
      <c r="U10" s="189" t="s">
        <v>45</v>
      </c>
      <c r="V10" s="190"/>
      <c r="W10" s="191" t="s">
        <v>24</v>
      </c>
      <c r="X10" s="192"/>
      <c r="Y10" s="192"/>
      <c r="Z10" s="192"/>
      <c r="AA10" s="192"/>
      <c r="AB10" s="192"/>
      <c r="AC10" s="192"/>
      <c r="AD10" s="192"/>
      <c r="AE10" s="192"/>
      <c r="AF10" s="192"/>
      <c r="AG10" s="192"/>
      <c r="AH10" s="193"/>
    </row>
    <row r="11" spans="1:34" s="42" customFormat="1" ht="9" customHeight="1">
      <c r="A11" s="212">
        <v>1</v>
      </c>
      <c r="B11" s="213"/>
      <c r="C11" s="214" t="s">
        <v>205</v>
      </c>
      <c r="D11" s="215"/>
      <c r="E11" s="215"/>
      <c r="F11" s="215"/>
      <c r="G11" s="215"/>
      <c r="H11" s="215"/>
      <c r="I11" s="215"/>
      <c r="J11" s="215"/>
      <c r="K11" s="215"/>
      <c r="L11" s="215"/>
      <c r="M11" s="215"/>
      <c r="N11" s="215"/>
      <c r="O11" s="215"/>
      <c r="P11" s="215"/>
      <c r="Q11" s="215"/>
      <c r="R11" s="215"/>
      <c r="S11" s="215"/>
      <c r="T11" s="216"/>
      <c r="U11" s="207"/>
      <c r="V11" s="208"/>
      <c r="W11" s="217"/>
      <c r="X11" s="218"/>
      <c r="Y11" s="218"/>
      <c r="Z11" s="218"/>
      <c r="AA11" s="218"/>
      <c r="AB11" s="218"/>
      <c r="AC11" s="218"/>
      <c r="AD11" s="218"/>
      <c r="AE11" s="218"/>
      <c r="AF11" s="218"/>
      <c r="AG11" s="218"/>
      <c r="AH11" s="219"/>
    </row>
    <row r="12" spans="1:34" s="42" customFormat="1" ht="9" customHeight="1">
      <c r="A12" s="202">
        <v>2</v>
      </c>
      <c r="B12" s="203"/>
      <c r="C12" s="204" t="s">
        <v>206</v>
      </c>
      <c r="D12" s="205"/>
      <c r="E12" s="205"/>
      <c r="F12" s="205"/>
      <c r="G12" s="205"/>
      <c r="H12" s="205"/>
      <c r="I12" s="205"/>
      <c r="J12" s="205"/>
      <c r="K12" s="205"/>
      <c r="L12" s="205"/>
      <c r="M12" s="205"/>
      <c r="N12" s="205"/>
      <c r="O12" s="205"/>
      <c r="P12" s="205"/>
      <c r="Q12" s="205"/>
      <c r="R12" s="205"/>
      <c r="S12" s="205"/>
      <c r="T12" s="206"/>
      <c r="U12" s="207"/>
      <c r="V12" s="208"/>
      <c r="W12" s="209"/>
      <c r="X12" s="210"/>
      <c r="Y12" s="210"/>
      <c r="Z12" s="210"/>
      <c r="AA12" s="210"/>
      <c r="AB12" s="210"/>
      <c r="AC12" s="210"/>
      <c r="AD12" s="210"/>
      <c r="AE12" s="210"/>
      <c r="AF12" s="210"/>
      <c r="AG12" s="210"/>
      <c r="AH12" s="211"/>
    </row>
    <row r="13" spans="1:34" s="42" customFormat="1" ht="9" customHeight="1">
      <c r="A13" s="202">
        <v>3</v>
      </c>
      <c r="B13" s="203"/>
      <c r="C13" s="204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6"/>
      <c r="U13" s="207"/>
      <c r="V13" s="208"/>
      <c r="W13" s="209"/>
      <c r="X13" s="210"/>
      <c r="Y13" s="210"/>
      <c r="Z13" s="210"/>
      <c r="AA13" s="210"/>
      <c r="AB13" s="210"/>
      <c r="AC13" s="210"/>
      <c r="AD13" s="210"/>
      <c r="AE13" s="210"/>
      <c r="AF13" s="210"/>
      <c r="AG13" s="210"/>
      <c r="AH13" s="211"/>
    </row>
    <row r="14" spans="1:34" s="42" customFormat="1" ht="9" customHeight="1">
      <c r="A14" s="202">
        <v>4</v>
      </c>
      <c r="B14" s="203"/>
      <c r="C14" s="204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205"/>
      <c r="S14" s="205"/>
      <c r="T14" s="206"/>
      <c r="U14" s="207"/>
      <c r="V14" s="208"/>
      <c r="W14" s="209"/>
      <c r="X14" s="210"/>
      <c r="Y14" s="210"/>
      <c r="Z14" s="210"/>
      <c r="AA14" s="210"/>
      <c r="AB14" s="210"/>
      <c r="AC14" s="210"/>
      <c r="AD14" s="210"/>
      <c r="AE14" s="210"/>
      <c r="AF14" s="210"/>
      <c r="AG14" s="210"/>
      <c r="AH14" s="211"/>
    </row>
    <row r="15" spans="1:34" s="42" customFormat="1" ht="9" customHeight="1">
      <c r="A15" s="202">
        <v>5</v>
      </c>
      <c r="B15" s="203"/>
      <c r="C15" s="204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6"/>
      <c r="U15" s="207"/>
      <c r="V15" s="208"/>
      <c r="W15" s="209"/>
      <c r="X15" s="210"/>
      <c r="Y15" s="210"/>
      <c r="Z15" s="210"/>
      <c r="AA15" s="210"/>
      <c r="AB15" s="210"/>
      <c r="AC15" s="210"/>
      <c r="AD15" s="210"/>
      <c r="AE15" s="210"/>
      <c r="AF15" s="210"/>
      <c r="AG15" s="210"/>
      <c r="AH15" s="211"/>
    </row>
    <row r="16" spans="1:34" s="42" customFormat="1" ht="9" customHeight="1">
      <c r="A16" s="202">
        <v>6</v>
      </c>
      <c r="B16" s="203"/>
      <c r="C16" s="204"/>
      <c r="D16" s="205"/>
      <c r="E16" s="205"/>
      <c r="F16" s="205"/>
      <c r="G16" s="205"/>
      <c r="H16" s="205"/>
      <c r="I16" s="205"/>
      <c r="J16" s="205"/>
      <c r="K16" s="205"/>
      <c r="L16" s="205"/>
      <c r="M16" s="205"/>
      <c r="N16" s="205"/>
      <c r="O16" s="205"/>
      <c r="P16" s="205"/>
      <c r="Q16" s="205"/>
      <c r="R16" s="205"/>
      <c r="S16" s="205"/>
      <c r="T16" s="206"/>
      <c r="U16" s="207"/>
      <c r="V16" s="208"/>
      <c r="W16" s="209"/>
      <c r="X16" s="210"/>
      <c r="Y16" s="210"/>
      <c r="Z16" s="210"/>
      <c r="AA16" s="210"/>
      <c r="AB16" s="210"/>
      <c r="AC16" s="210"/>
      <c r="AD16" s="210"/>
      <c r="AE16" s="210"/>
      <c r="AF16" s="210"/>
      <c r="AG16" s="210"/>
      <c r="AH16" s="211"/>
    </row>
    <row r="17" spans="1:34" s="42" customFormat="1" ht="9" customHeight="1">
      <c r="A17" s="202">
        <v>7</v>
      </c>
      <c r="B17" s="203"/>
      <c r="C17" s="204"/>
      <c r="D17" s="205"/>
      <c r="E17" s="205"/>
      <c r="F17" s="205"/>
      <c r="G17" s="205"/>
      <c r="H17" s="205"/>
      <c r="I17" s="205"/>
      <c r="J17" s="205"/>
      <c r="K17" s="205"/>
      <c r="L17" s="205"/>
      <c r="M17" s="205"/>
      <c r="N17" s="205"/>
      <c r="O17" s="205"/>
      <c r="P17" s="205"/>
      <c r="Q17" s="205"/>
      <c r="R17" s="205"/>
      <c r="S17" s="205"/>
      <c r="T17" s="206"/>
      <c r="U17" s="207"/>
      <c r="V17" s="208"/>
      <c r="W17" s="209"/>
      <c r="X17" s="210"/>
      <c r="Y17" s="210"/>
      <c r="Z17" s="210"/>
      <c r="AA17" s="210"/>
      <c r="AB17" s="210"/>
      <c r="AC17" s="210"/>
      <c r="AD17" s="210"/>
      <c r="AE17" s="210"/>
      <c r="AF17" s="210"/>
      <c r="AG17" s="210"/>
      <c r="AH17" s="211"/>
    </row>
    <row r="18" spans="1:34" s="42" customFormat="1" ht="9" customHeight="1">
      <c r="A18" s="202">
        <v>8</v>
      </c>
      <c r="B18" s="203"/>
      <c r="C18" s="204"/>
      <c r="D18" s="205"/>
      <c r="E18" s="205"/>
      <c r="F18" s="205"/>
      <c r="G18" s="205"/>
      <c r="H18" s="205"/>
      <c r="I18" s="205"/>
      <c r="J18" s="205"/>
      <c r="K18" s="205"/>
      <c r="L18" s="205"/>
      <c r="M18" s="205"/>
      <c r="N18" s="205"/>
      <c r="O18" s="205"/>
      <c r="P18" s="205"/>
      <c r="Q18" s="205"/>
      <c r="R18" s="205"/>
      <c r="S18" s="205"/>
      <c r="T18" s="206"/>
      <c r="U18" s="207"/>
      <c r="V18" s="208"/>
      <c r="W18" s="209"/>
      <c r="X18" s="210"/>
      <c r="Y18" s="210"/>
      <c r="Z18" s="210"/>
      <c r="AA18" s="210"/>
      <c r="AB18" s="210"/>
      <c r="AC18" s="210"/>
      <c r="AD18" s="210"/>
      <c r="AE18" s="210"/>
      <c r="AF18" s="210"/>
      <c r="AG18" s="210"/>
      <c r="AH18" s="211"/>
    </row>
    <row r="19" spans="1:34" s="42" customFormat="1" ht="9" customHeight="1">
      <c r="A19" s="202">
        <v>9</v>
      </c>
      <c r="B19" s="203"/>
      <c r="C19" s="204"/>
      <c r="D19" s="205"/>
      <c r="E19" s="205"/>
      <c r="F19" s="205"/>
      <c r="G19" s="205"/>
      <c r="H19" s="205"/>
      <c r="I19" s="205"/>
      <c r="J19" s="205"/>
      <c r="K19" s="205"/>
      <c r="L19" s="205"/>
      <c r="M19" s="205"/>
      <c r="N19" s="205"/>
      <c r="O19" s="205"/>
      <c r="P19" s="205"/>
      <c r="Q19" s="205"/>
      <c r="R19" s="205"/>
      <c r="S19" s="205"/>
      <c r="T19" s="206"/>
      <c r="U19" s="207"/>
      <c r="V19" s="208"/>
      <c r="W19" s="209"/>
      <c r="X19" s="210"/>
      <c r="Y19" s="210"/>
      <c r="Z19" s="210"/>
      <c r="AA19" s="210"/>
      <c r="AB19" s="210"/>
      <c r="AC19" s="210"/>
      <c r="AD19" s="210"/>
      <c r="AE19" s="210"/>
      <c r="AF19" s="210"/>
      <c r="AG19" s="210"/>
      <c r="AH19" s="211"/>
    </row>
    <row r="20" spans="1:34" s="42" customFormat="1" ht="9" customHeight="1">
      <c r="A20" s="202">
        <v>10</v>
      </c>
      <c r="B20" s="203"/>
      <c r="C20" s="204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6"/>
      <c r="U20" s="207"/>
      <c r="V20" s="208"/>
      <c r="W20" s="209"/>
      <c r="X20" s="210"/>
      <c r="Y20" s="210"/>
      <c r="Z20" s="210"/>
      <c r="AA20" s="210"/>
      <c r="AB20" s="210"/>
      <c r="AC20" s="210"/>
      <c r="AD20" s="210"/>
      <c r="AE20" s="210"/>
      <c r="AF20" s="210"/>
      <c r="AG20" s="210"/>
      <c r="AH20" s="211"/>
    </row>
    <row r="21" spans="1:34" s="42" customFormat="1" ht="9" customHeight="1">
      <c r="A21" s="202">
        <v>11</v>
      </c>
      <c r="B21" s="203"/>
      <c r="C21" s="204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6"/>
      <c r="U21" s="207"/>
      <c r="V21" s="208"/>
      <c r="W21" s="209"/>
      <c r="X21" s="210"/>
      <c r="Y21" s="210"/>
      <c r="Z21" s="210"/>
      <c r="AA21" s="210"/>
      <c r="AB21" s="210"/>
      <c r="AC21" s="210"/>
      <c r="AD21" s="210"/>
      <c r="AE21" s="210"/>
      <c r="AF21" s="210"/>
      <c r="AG21" s="210"/>
      <c r="AH21" s="211"/>
    </row>
    <row r="22" spans="1:34" s="42" customFormat="1" ht="9" customHeight="1">
      <c r="A22" s="202">
        <v>12</v>
      </c>
      <c r="B22" s="203"/>
      <c r="C22" s="204"/>
      <c r="D22" s="205"/>
      <c r="E22" s="205"/>
      <c r="F22" s="205"/>
      <c r="G22" s="205"/>
      <c r="H22" s="205"/>
      <c r="I22" s="205"/>
      <c r="J22" s="205"/>
      <c r="K22" s="205"/>
      <c r="L22" s="205"/>
      <c r="M22" s="205"/>
      <c r="N22" s="205"/>
      <c r="O22" s="205"/>
      <c r="P22" s="205"/>
      <c r="Q22" s="205"/>
      <c r="R22" s="205"/>
      <c r="S22" s="205"/>
      <c r="T22" s="206"/>
      <c r="U22" s="207"/>
      <c r="V22" s="208"/>
      <c r="W22" s="209"/>
      <c r="X22" s="210"/>
      <c r="Y22" s="210"/>
      <c r="Z22" s="210"/>
      <c r="AA22" s="210"/>
      <c r="AB22" s="210"/>
      <c r="AC22" s="210"/>
      <c r="AD22" s="210"/>
      <c r="AE22" s="210"/>
      <c r="AF22" s="210"/>
      <c r="AG22" s="210"/>
      <c r="AH22" s="211"/>
    </row>
    <row r="23" spans="1:34" s="42" customFormat="1" ht="9" customHeight="1">
      <c r="A23" s="202">
        <v>13</v>
      </c>
      <c r="B23" s="203"/>
      <c r="C23" s="204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5"/>
      <c r="O23" s="205"/>
      <c r="P23" s="205"/>
      <c r="Q23" s="205"/>
      <c r="R23" s="205"/>
      <c r="S23" s="205"/>
      <c r="T23" s="206"/>
      <c r="U23" s="207"/>
      <c r="V23" s="208"/>
      <c r="W23" s="209"/>
      <c r="X23" s="210"/>
      <c r="Y23" s="210"/>
      <c r="Z23" s="210"/>
      <c r="AA23" s="210"/>
      <c r="AB23" s="210"/>
      <c r="AC23" s="210"/>
      <c r="AD23" s="210"/>
      <c r="AE23" s="210"/>
      <c r="AF23" s="210"/>
      <c r="AG23" s="210"/>
      <c r="AH23" s="211"/>
    </row>
    <row r="24" spans="1:34" s="42" customFormat="1" ht="9" customHeight="1">
      <c r="A24" s="202">
        <v>14</v>
      </c>
      <c r="B24" s="203"/>
      <c r="C24" s="204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5"/>
      <c r="O24" s="205"/>
      <c r="P24" s="205"/>
      <c r="Q24" s="205"/>
      <c r="R24" s="205"/>
      <c r="S24" s="205"/>
      <c r="T24" s="206"/>
      <c r="U24" s="207"/>
      <c r="V24" s="208"/>
      <c r="W24" s="209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1"/>
    </row>
    <row r="25" spans="1:34" s="42" customFormat="1" ht="9" customHeight="1">
      <c r="A25" s="202">
        <v>15</v>
      </c>
      <c r="B25" s="203"/>
      <c r="C25" s="204"/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6"/>
      <c r="U25" s="207"/>
      <c r="V25" s="208"/>
      <c r="W25" s="209"/>
      <c r="X25" s="210"/>
      <c r="Y25" s="210"/>
      <c r="Z25" s="210"/>
      <c r="AA25" s="210"/>
      <c r="AB25" s="210"/>
      <c r="AC25" s="210"/>
      <c r="AD25" s="210"/>
      <c r="AE25" s="210"/>
      <c r="AF25" s="210"/>
      <c r="AG25" s="210"/>
      <c r="AH25" s="211"/>
    </row>
    <row r="26" spans="1:34" s="42" customFormat="1" ht="9" customHeight="1">
      <c r="A26" s="202"/>
      <c r="B26" s="203"/>
      <c r="C26" s="204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6"/>
      <c r="U26" s="207"/>
      <c r="V26" s="208"/>
      <c r="W26" s="209"/>
      <c r="X26" s="210"/>
      <c r="Y26" s="210"/>
      <c r="Z26" s="210"/>
      <c r="AA26" s="210"/>
      <c r="AB26" s="210"/>
      <c r="AC26" s="210"/>
      <c r="AD26" s="210"/>
      <c r="AE26" s="210"/>
      <c r="AF26" s="210"/>
      <c r="AG26" s="210"/>
      <c r="AH26" s="211"/>
    </row>
    <row r="27" spans="1:34" s="42" customFormat="1" ht="9" customHeight="1">
      <c r="A27" s="202"/>
      <c r="B27" s="203"/>
      <c r="C27" s="204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6"/>
      <c r="U27" s="207"/>
      <c r="V27" s="208"/>
      <c r="W27" s="209"/>
      <c r="X27" s="210"/>
      <c r="Y27" s="210"/>
      <c r="Z27" s="210"/>
      <c r="AA27" s="210"/>
      <c r="AB27" s="210"/>
      <c r="AC27" s="210"/>
      <c r="AD27" s="210"/>
      <c r="AE27" s="210"/>
      <c r="AF27" s="210"/>
      <c r="AG27" s="210"/>
      <c r="AH27" s="211"/>
    </row>
    <row r="28" spans="1:34" s="42" customFormat="1" ht="9" customHeight="1">
      <c r="A28" s="202"/>
      <c r="B28" s="203"/>
      <c r="C28" s="204"/>
      <c r="D28" s="205"/>
      <c r="E28" s="205"/>
      <c r="F28" s="205"/>
      <c r="G28" s="205"/>
      <c r="H28" s="205"/>
      <c r="I28" s="205"/>
      <c r="J28" s="205"/>
      <c r="K28" s="205"/>
      <c r="L28" s="205"/>
      <c r="M28" s="205"/>
      <c r="N28" s="205"/>
      <c r="O28" s="205"/>
      <c r="P28" s="205"/>
      <c r="Q28" s="205"/>
      <c r="R28" s="205"/>
      <c r="S28" s="205"/>
      <c r="T28" s="206"/>
      <c r="U28" s="207"/>
      <c r="V28" s="208"/>
      <c r="W28" s="209"/>
      <c r="X28" s="210"/>
      <c r="Y28" s="210"/>
      <c r="Z28" s="210"/>
      <c r="AA28" s="210"/>
      <c r="AB28" s="210"/>
      <c r="AC28" s="210"/>
      <c r="AD28" s="210"/>
      <c r="AE28" s="210"/>
      <c r="AF28" s="210"/>
      <c r="AG28" s="210"/>
      <c r="AH28" s="211"/>
    </row>
    <row r="29" spans="1:34" s="42" customFormat="1" ht="9" customHeight="1">
      <c r="A29" s="202"/>
      <c r="B29" s="203"/>
      <c r="C29" s="220" t="s">
        <v>207</v>
      </c>
      <c r="D29" s="221"/>
      <c r="E29" s="221"/>
      <c r="F29" s="221"/>
      <c r="G29" s="221"/>
      <c r="H29" s="221"/>
      <c r="I29" s="221"/>
      <c r="J29" s="221"/>
      <c r="K29" s="221"/>
      <c r="L29" s="221"/>
      <c r="M29" s="221"/>
      <c r="N29" s="221"/>
      <c r="O29" s="221"/>
      <c r="P29" s="221"/>
      <c r="Q29" s="221"/>
      <c r="R29" s="221"/>
      <c r="S29" s="221"/>
      <c r="T29" s="222"/>
      <c r="U29" s="207">
        <f>SUM(U11:V28)</f>
        <v>0</v>
      </c>
      <c r="V29" s="208"/>
      <c r="W29" s="209"/>
      <c r="X29" s="210"/>
      <c r="Y29" s="210"/>
      <c r="Z29" s="210"/>
      <c r="AA29" s="210"/>
      <c r="AB29" s="210"/>
      <c r="AC29" s="210"/>
      <c r="AD29" s="210"/>
      <c r="AE29" s="210"/>
      <c r="AF29" s="210"/>
      <c r="AG29" s="210"/>
      <c r="AH29" s="211"/>
    </row>
  </sheetData>
  <mergeCells count="113">
    <mergeCell ref="A29:B29"/>
    <mergeCell ref="C29:T29"/>
    <mergeCell ref="U29:V29"/>
    <mergeCell ref="W29:AH29"/>
    <mergeCell ref="A27:B27"/>
    <mergeCell ref="C27:T27"/>
    <mergeCell ref="U27:V27"/>
    <mergeCell ref="W27:AH27"/>
    <mergeCell ref="A28:B28"/>
    <mergeCell ref="C28:T28"/>
    <mergeCell ref="U28:V28"/>
    <mergeCell ref="W28:AH28"/>
    <mergeCell ref="A25:B25"/>
    <mergeCell ref="C25:T25"/>
    <mergeCell ref="U25:V25"/>
    <mergeCell ref="W25:AH25"/>
    <mergeCell ref="A26:B26"/>
    <mergeCell ref="C26:T26"/>
    <mergeCell ref="U26:V26"/>
    <mergeCell ref="W26:AH26"/>
    <mergeCell ref="A23:B23"/>
    <mergeCell ref="C23:T23"/>
    <mergeCell ref="U23:V23"/>
    <mergeCell ref="W23:AH23"/>
    <mergeCell ref="A24:B24"/>
    <mergeCell ref="C24:T24"/>
    <mergeCell ref="U24:V24"/>
    <mergeCell ref="W24:AH24"/>
    <mergeCell ref="A21:B21"/>
    <mergeCell ref="C21:T21"/>
    <mergeCell ref="U21:V21"/>
    <mergeCell ref="W21:AH21"/>
    <mergeCell ref="A22:B22"/>
    <mergeCell ref="C22:T22"/>
    <mergeCell ref="U22:V22"/>
    <mergeCell ref="W22:AH22"/>
    <mergeCell ref="A19:B19"/>
    <mergeCell ref="C19:T19"/>
    <mergeCell ref="U19:V19"/>
    <mergeCell ref="W19:AH19"/>
    <mergeCell ref="A20:B20"/>
    <mergeCell ref="C20:T20"/>
    <mergeCell ref="U20:V20"/>
    <mergeCell ref="W20:AH20"/>
    <mergeCell ref="A17:B17"/>
    <mergeCell ref="C17:T17"/>
    <mergeCell ref="U17:V17"/>
    <mergeCell ref="W17:AH17"/>
    <mergeCell ref="A18:B18"/>
    <mergeCell ref="C18:T18"/>
    <mergeCell ref="U18:V18"/>
    <mergeCell ref="W18:AH18"/>
    <mergeCell ref="A15:B15"/>
    <mergeCell ref="C15:T15"/>
    <mergeCell ref="U15:V15"/>
    <mergeCell ref="W15:AH15"/>
    <mergeCell ref="A16:B16"/>
    <mergeCell ref="C16:T16"/>
    <mergeCell ref="U16:V16"/>
    <mergeCell ref="W16:AH16"/>
    <mergeCell ref="A13:B13"/>
    <mergeCell ref="C13:T13"/>
    <mergeCell ref="U13:V13"/>
    <mergeCell ref="W13:AH13"/>
    <mergeCell ref="A14:B14"/>
    <mergeCell ref="C14:T14"/>
    <mergeCell ref="U14:V14"/>
    <mergeCell ref="W14:AH14"/>
    <mergeCell ref="A11:B11"/>
    <mergeCell ref="C11:T11"/>
    <mergeCell ref="U11:V11"/>
    <mergeCell ref="W11:AH11"/>
    <mergeCell ref="A12:B12"/>
    <mergeCell ref="C12:T12"/>
    <mergeCell ref="U12:V12"/>
    <mergeCell ref="W12:AH12"/>
    <mergeCell ref="A8:AH8"/>
    <mergeCell ref="A9:AH9"/>
    <mergeCell ref="A10:B10"/>
    <mergeCell ref="C10:T10"/>
    <mergeCell ref="U10:V10"/>
    <mergeCell ref="W10:AH10"/>
    <mergeCell ref="A7:D7"/>
    <mergeCell ref="E7:L7"/>
    <mergeCell ref="M7:Q7"/>
    <mergeCell ref="R7:X7"/>
    <mergeCell ref="Y7:AB7"/>
    <mergeCell ref="AC7:AH7"/>
    <mergeCell ref="A6:D6"/>
    <mergeCell ref="E6:L6"/>
    <mergeCell ref="M6:Q6"/>
    <mergeCell ref="R6:X6"/>
    <mergeCell ref="Y6:AB6"/>
    <mergeCell ref="AC6:AH6"/>
    <mergeCell ref="A5:D5"/>
    <mergeCell ref="E5:L5"/>
    <mergeCell ref="M5:Q5"/>
    <mergeCell ref="R5:X5"/>
    <mergeCell ref="Y5:AB5"/>
    <mergeCell ref="AC5:AH5"/>
    <mergeCell ref="A4:D4"/>
    <mergeCell ref="E4:L4"/>
    <mergeCell ref="M4:Q4"/>
    <mergeCell ref="R4:X4"/>
    <mergeCell ref="Y4:AB4"/>
    <mergeCell ref="AC4:AH4"/>
    <mergeCell ref="A1:AH2"/>
    <mergeCell ref="A3:D3"/>
    <mergeCell ref="E3:L3"/>
    <mergeCell ref="M3:Q3"/>
    <mergeCell ref="R3:X3"/>
    <mergeCell ref="Y3:AB3"/>
    <mergeCell ref="AC3:AH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5"/>
  <sheetViews>
    <sheetView zoomScale="145" zoomScaleNormal="145" zoomScalePageLayoutView="145" workbookViewId="0">
      <selection activeCell="AM38" sqref="AM38"/>
    </sheetView>
  </sheetViews>
  <sheetFormatPr baseColWidth="10" defaultColWidth="9.85546875" defaultRowHeight="12" x14ac:dyDescent="0"/>
  <cols>
    <col min="1" max="7" width="2.28515625" style="29" customWidth="1"/>
    <col min="8" max="8" width="2.5703125" style="29" customWidth="1"/>
    <col min="9" max="37" width="2.28515625" style="29" customWidth="1"/>
    <col min="38" max="16384" width="9.85546875" style="29"/>
  </cols>
  <sheetData>
    <row r="1" spans="1:36" s="26" customFormat="1" ht="7.5" customHeight="1">
      <c r="A1" s="226" t="s">
        <v>124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  <c r="Z1" s="226"/>
      <c r="AA1" s="226"/>
      <c r="AB1" s="226"/>
      <c r="AC1" s="226"/>
      <c r="AD1" s="226"/>
      <c r="AE1" s="226"/>
      <c r="AF1" s="226"/>
      <c r="AG1" s="226"/>
      <c r="AH1" s="226"/>
      <c r="AI1" s="226"/>
      <c r="AJ1" s="226"/>
    </row>
    <row r="2" spans="1:36" s="26" customFormat="1" ht="10" customHeight="1">
      <c r="A2" s="227"/>
      <c r="B2" s="227"/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227"/>
      <c r="U2" s="227"/>
      <c r="V2" s="227"/>
      <c r="W2" s="227"/>
      <c r="X2" s="227"/>
      <c r="Y2" s="227"/>
      <c r="Z2" s="227"/>
      <c r="AA2" s="227"/>
      <c r="AB2" s="227"/>
      <c r="AC2" s="227"/>
      <c r="AD2" s="227"/>
      <c r="AE2" s="227"/>
      <c r="AF2" s="227"/>
      <c r="AG2" s="227"/>
      <c r="AH2" s="227"/>
      <c r="AI2" s="227"/>
      <c r="AJ2" s="227"/>
    </row>
    <row r="3" spans="1:36" s="27" customFormat="1">
      <c r="A3" s="172" t="s">
        <v>15</v>
      </c>
      <c r="B3" s="173"/>
      <c r="C3" s="173"/>
      <c r="D3" s="173"/>
      <c r="E3" s="177" t="str">
        <f>SPEC!E3</f>
        <v>M DEFINED PLUS JKT</v>
      </c>
      <c r="F3" s="175"/>
      <c r="G3" s="175"/>
      <c r="H3" s="175"/>
      <c r="I3" s="175"/>
      <c r="J3" s="175"/>
      <c r="K3" s="175"/>
      <c r="L3" s="176"/>
      <c r="M3" s="172" t="s">
        <v>16</v>
      </c>
      <c r="N3" s="173"/>
      <c r="O3" s="173"/>
      <c r="P3" s="173"/>
      <c r="Q3" s="173"/>
      <c r="R3" s="177" t="str">
        <f>SPEC!AA3</f>
        <v>LAYERING</v>
      </c>
      <c r="S3" s="177"/>
      <c r="T3" s="177"/>
      <c r="U3" s="177"/>
      <c r="V3" s="177"/>
      <c r="W3" s="177"/>
      <c r="X3" s="177"/>
      <c r="Y3" s="177"/>
      <c r="Z3" s="178"/>
      <c r="AA3" s="172" t="s">
        <v>32</v>
      </c>
      <c r="AB3" s="173"/>
      <c r="AC3" s="173"/>
      <c r="AD3" s="173"/>
      <c r="AE3" s="179" t="str">
        <f>SPEC!AV3</f>
        <v>WINTER 2017.2018</v>
      </c>
      <c r="AF3" s="179"/>
      <c r="AG3" s="179"/>
      <c r="AH3" s="179"/>
      <c r="AI3" s="179"/>
      <c r="AJ3" s="180"/>
    </row>
    <row r="4" spans="1:36" s="27" customFormat="1">
      <c r="A4" s="159" t="s">
        <v>17</v>
      </c>
      <c r="B4" s="160"/>
      <c r="C4" s="160"/>
      <c r="D4" s="160"/>
      <c r="E4" s="164" t="str">
        <f>SPEC!E4</f>
        <v>XS-XXL</v>
      </c>
      <c r="F4" s="162"/>
      <c r="G4" s="162"/>
      <c r="H4" s="162"/>
      <c r="I4" s="162"/>
      <c r="J4" s="162"/>
      <c r="K4" s="162"/>
      <c r="L4" s="163"/>
      <c r="M4" s="159" t="s">
        <v>19</v>
      </c>
      <c r="N4" s="160"/>
      <c r="O4" s="160"/>
      <c r="P4" s="160"/>
      <c r="Q4" s="160"/>
      <c r="R4" s="161" t="str">
        <f>SPEC!AA5</f>
        <v>SOLUNA</v>
      </c>
      <c r="S4" s="161"/>
      <c r="T4" s="161"/>
      <c r="U4" s="161"/>
      <c r="V4" s="161"/>
      <c r="W4" s="161"/>
      <c r="X4" s="161"/>
      <c r="Y4" s="161"/>
      <c r="Z4" s="165"/>
      <c r="AA4" s="166"/>
      <c r="AB4" s="167"/>
      <c r="AC4" s="167"/>
      <c r="AD4" s="167"/>
      <c r="AE4" s="168"/>
      <c r="AF4" s="168"/>
      <c r="AG4" s="168"/>
      <c r="AH4" s="168"/>
      <c r="AI4" s="168"/>
      <c r="AJ4" s="169"/>
    </row>
    <row r="5" spans="1:36" s="27" customFormat="1">
      <c r="A5" s="159" t="s">
        <v>18</v>
      </c>
      <c r="B5" s="160"/>
      <c r="C5" s="160"/>
      <c r="D5" s="160"/>
      <c r="E5" s="164" t="str">
        <f>SPEC!E5</f>
        <v>L</v>
      </c>
      <c r="F5" s="162"/>
      <c r="G5" s="162"/>
      <c r="H5" s="162"/>
      <c r="I5" s="162"/>
      <c r="J5" s="162"/>
      <c r="K5" s="162"/>
      <c r="L5" s="163"/>
      <c r="M5" s="159"/>
      <c r="N5" s="160"/>
      <c r="O5" s="160"/>
      <c r="P5" s="160"/>
      <c r="Q5" s="160"/>
      <c r="R5" s="161"/>
      <c r="S5" s="161"/>
      <c r="T5" s="161"/>
      <c r="U5" s="161"/>
      <c r="V5" s="161"/>
      <c r="W5" s="161"/>
      <c r="X5" s="161"/>
      <c r="Y5" s="161"/>
      <c r="Z5" s="165"/>
      <c r="AA5" s="159" t="s">
        <v>34</v>
      </c>
      <c r="AB5" s="160"/>
      <c r="AC5" s="160"/>
      <c r="AD5" s="160"/>
      <c r="AE5" s="168" t="s">
        <v>217</v>
      </c>
      <c r="AF5" s="168"/>
      <c r="AG5" s="168"/>
      <c r="AH5" s="168"/>
      <c r="AI5" s="168"/>
      <c r="AJ5" s="169"/>
    </row>
    <row r="6" spans="1:36" s="27" customFormat="1">
      <c r="A6" s="159" t="s">
        <v>125</v>
      </c>
      <c r="B6" s="160"/>
      <c r="C6" s="160"/>
      <c r="D6" s="160"/>
      <c r="E6" s="161" t="s">
        <v>216</v>
      </c>
      <c r="F6" s="162"/>
      <c r="G6" s="162"/>
      <c r="H6" s="162"/>
      <c r="I6" s="162"/>
      <c r="J6" s="162"/>
      <c r="K6" s="162"/>
      <c r="L6" s="163"/>
      <c r="M6" s="159"/>
      <c r="N6" s="160"/>
      <c r="O6" s="160"/>
      <c r="P6" s="160"/>
      <c r="Q6" s="160"/>
      <c r="R6" s="161"/>
      <c r="S6" s="161"/>
      <c r="T6" s="161"/>
      <c r="U6" s="161"/>
      <c r="V6" s="161"/>
      <c r="W6" s="161"/>
      <c r="X6" s="161"/>
      <c r="Y6" s="161"/>
      <c r="Z6" s="165"/>
      <c r="AA6" s="159" t="s">
        <v>35</v>
      </c>
      <c r="AB6" s="160"/>
      <c r="AC6" s="160"/>
      <c r="AD6" s="160"/>
      <c r="AE6" s="181">
        <v>41024</v>
      </c>
      <c r="AF6" s="168"/>
      <c r="AG6" s="168"/>
      <c r="AH6" s="168"/>
      <c r="AI6" s="168"/>
      <c r="AJ6" s="169"/>
    </row>
    <row r="7" spans="1:36" s="27" customFormat="1">
      <c r="A7" s="194" t="s">
        <v>21</v>
      </c>
      <c r="B7" s="195"/>
      <c r="C7" s="195"/>
      <c r="D7" s="195"/>
      <c r="E7" s="196" t="s">
        <v>257</v>
      </c>
      <c r="F7" s="197"/>
      <c r="G7" s="197"/>
      <c r="H7" s="197"/>
      <c r="I7" s="197"/>
      <c r="J7" s="197"/>
      <c r="K7" s="197"/>
      <c r="L7" s="198"/>
      <c r="M7" s="194" t="s">
        <v>126</v>
      </c>
      <c r="N7" s="195"/>
      <c r="O7" s="195"/>
      <c r="P7" s="195"/>
      <c r="Q7" s="195"/>
      <c r="R7" s="196" t="s">
        <v>127</v>
      </c>
      <c r="S7" s="196"/>
      <c r="T7" s="196"/>
      <c r="U7" s="196"/>
      <c r="V7" s="196"/>
      <c r="W7" s="196"/>
      <c r="X7" s="196"/>
      <c r="Y7" s="196"/>
      <c r="Z7" s="199"/>
      <c r="AA7" s="194" t="s">
        <v>23</v>
      </c>
      <c r="AB7" s="195"/>
      <c r="AC7" s="195"/>
      <c r="AD7" s="195"/>
      <c r="AE7" s="200"/>
      <c r="AF7" s="200"/>
      <c r="AG7" s="200"/>
      <c r="AH7" s="200"/>
      <c r="AI7" s="200"/>
      <c r="AJ7" s="201"/>
    </row>
    <row r="8" spans="1:36" s="26" customFormat="1" ht="8.25" customHeight="1">
      <c r="A8" s="233" t="s">
        <v>128</v>
      </c>
      <c r="B8" s="233"/>
      <c r="C8" s="233"/>
      <c r="D8" s="233"/>
      <c r="E8" s="233"/>
      <c r="F8" s="233"/>
      <c r="G8" s="233"/>
      <c r="H8" s="233"/>
      <c r="I8" s="233"/>
      <c r="J8" s="233"/>
      <c r="K8" s="233"/>
      <c r="L8" s="233"/>
      <c r="M8" s="233"/>
      <c r="N8" s="233"/>
      <c r="O8" s="233"/>
      <c r="P8" s="233"/>
      <c r="Q8" s="233"/>
      <c r="R8" s="233"/>
      <c r="S8" s="233"/>
      <c r="T8" s="233"/>
      <c r="U8" s="233"/>
      <c r="V8" s="233"/>
      <c r="W8" s="233"/>
      <c r="X8" s="233"/>
      <c r="Y8" s="233"/>
      <c r="Z8" s="233"/>
      <c r="AA8" s="233"/>
      <c r="AB8" s="233"/>
      <c r="AC8" s="233"/>
      <c r="AD8" s="233"/>
      <c r="AE8" s="233"/>
      <c r="AF8" s="233"/>
      <c r="AG8" s="233"/>
      <c r="AH8" s="233"/>
      <c r="AI8" s="233"/>
      <c r="AJ8" s="233"/>
    </row>
    <row r="9" spans="1:36" s="26" customFormat="1">
      <c r="A9" s="183" t="s">
        <v>129</v>
      </c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3"/>
      <c r="AF9" s="183"/>
      <c r="AG9" s="183"/>
      <c r="AH9" s="183"/>
      <c r="AI9" s="183"/>
      <c r="AJ9" s="183"/>
    </row>
    <row r="10" spans="1:36" s="28" customFormat="1">
      <c r="A10" s="234" t="s">
        <v>36</v>
      </c>
      <c r="B10" s="235"/>
      <c r="C10" s="236"/>
      <c r="D10" s="237"/>
      <c r="E10" s="237"/>
      <c r="F10" s="237"/>
      <c r="G10" s="237"/>
      <c r="H10" s="238"/>
      <c r="I10" s="239">
        <v>41024</v>
      </c>
      <c r="J10" s="229"/>
      <c r="K10" s="230"/>
      <c r="L10" s="231"/>
      <c r="M10" s="228"/>
      <c r="N10" s="229"/>
      <c r="O10" s="230"/>
      <c r="P10" s="231"/>
      <c r="Q10" s="228"/>
      <c r="R10" s="229"/>
      <c r="S10" s="230"/>
      <c r="T10" s="231"/>
      <c r="U10" s="228"/>
      <c r="V10" s="229"/>
      <c r="W10" s="230"/>
      <c r="X10" s="231"/>
      <c r="Y10" s="228"/>
      <c r="Z10" s="229"/>
      <c r="AA10" s="230"/>
      <c r="AB10" s="231"/>
      <c r="AC10" s="228"/>
      <c r="AD10" s="229"/>
      <c r="AE10" s="230"/>
      <c r="AF10" s="232"/>
      <c r="AG10" s="232"/>
      <c r="AH10" s="232"/>
      <c r="AI10" s="232"/>
      <c r="AJ10" s="232"/>
    </row>
    <row r="11" spans="1:36" s="28" customFormat="1">
      <c r="A11" s="245"/>
      <c r="B11" s="245"/>
      <c r="C11" s="237"/>
      <c r="D11" s="237"/>
      <c r="E11" s="237"/>
      <c r="F11" s="237"/>
      <c r="G11" s="237"/>
      <c r="H11" s="238"/>
      <c r="I11" s="246" t="s">
        <v>130</v>
      </c>
      <c r="J11" s="247"/>
      <c r="K11" s="247"/>
      <c r="L11" s="248"/>
      <c r="M11" s="246"/>
      <c r="N11" s="247"/>
      <c r="O11" s="247"/>
      <c r="P11" s="248"/>
      <c r="Q11" s="246"/>
      <c r="R11" s="247"/>
      <c r="S11" s="247"/>
      <c r="T11" s="248"/>
      <c r="U11" s="246"/>
      <c r="V11" s="247"/>
      <c r="W11" s="247"/>
      <c r="X11" s="248"/>
      <c r="Y11" s="246"/>
      <c r="Z11" s="247"/>
      <c r="AA11" s="247"/>
      <c r="AB11" s="247"/>
      <c r="AC11" s="247"/>
      <c r="AD11" s="248"/>
      <c r="AE11" s="230"/>
      <c r="AF11" s="232"/>
      <c r="AG11" s="232"/>
      <c r="AH11" s="232"/>
      <c r="AI11" s="232"/>
      <c r="AJ11" s="232"/>
    </row>
    <row r="12" spans="1:36" s="28" customFormat="1">
      <c r="A12" s="234" t="s">
        <v>37</v>
      </c>
      <c r="B12" s="235"/>
      <c r="C12" s="234" t="s">
        <v>38</v>
      </c>
      <c r="D12" s="240"/>
      <c r="E12" s="240"/>
      <c r="F12" s="240"/>
      <c r="G12" s="240"/>
      <c r="H12" s="241"/>
      <c r="I12" s="242" t="s">
        <v>39</v>
      </c>
      <c r="J12" s="243"/>
      <c r="K12" s="244" t="s">
        <v>40</v>
      </c>
      <c r="L12" s="243"/>
      <c r="M12" s="242" t="s">
        <v>39</v>
      </c>
      <c r="N12" s="243"/>
      <c r="O12" s="244" t="s">
        <v>40</v>
      </c>
      <c r="P12" s="243"/>
      <c r="Q12" s="242" t="s">
        <v>39</v>
      </c>
      <c r="R12" s="243"/>
      <c r="S12" s="244" t="s">
        <v>40</v>
      </c>
      <c r="T12" s="243"/>
      <c r="U12" s="242" t="s">
        <v>39</v>
      </c>
      <c r="V12" s="243"/>
      <c r="W12" s="244" t="s">
        <v>40</v>
      </c>
      <c r="X12" s="243"/>
      <c r="Y12" s="242" t="s">
        <v>39</v>
      </c>
      <c r="Z12" s="243"/>
      <c r="AA12" s="242" t="s">
        <v>39</v>
      </c>
      <c r="AB12" s="243"/>
      <c r="AC12" s="244" t="s">
        <v>40</v>
      </c>
      <c r="AD12" s="243"/>
      <c r="AE12" s="249" t="s">
        <v>24</v>
      </c>
      <c r="AF12" s="250"/>
      <c r="AG12" s="250"/>
      <c r="AH12" s="250"/>
      <c r="AI12" s="250"/>
      <c r="AJ12" s="251"/>
    </row>
    <row r="13" spans="1:36" s="28" customFormat="1">
      <c r="A13" s="234" t="s">
        <v>131</v>
      </c>
      <c r="B13" s="235"/>
      <c r="C13" s="236"/>
      <c r="D13" s="237"/>
      <c r="E13" s="237"/>
      <c r="F13" s="237"/>
      <c r="G13" s="237"/>
      <c r="H13" s="238"/>
      <c r="I13" s="252" t="s">
        <v>164</v>
      </c>
      <c r="J13" s="253"/>
      <c r="K13" s="254"/>
      <c r="L13" s="255"/>
      <c r="M13" s="256"/>
      <c r="N13" s="256"/>
      <c r="O13" s="261"/>
      <c r="P13" s="262"/>
      <c r="Q13" s="256"/>
      <c r="R13" s="256"/>
      <c r="S13" s="256"/>
      <c r="T13" s="256"/>
      <c r="U13" s="256"/>
      <c r="V13" s="256"/>
      <c r="W13" s="256"/>
      <c r="X13" s="256"/>
      <c r="Y13" s="256"/>
      <c r="Z13" s="256"/>
      <c r="AA13" s="256"/>
      <c r="AB13" s="256"/>
      <c r="AC13" s="254"/>
      <c r="AD13" s="255"/>
      <c r="AE13" s="230"/>
      <c r="AF13" s="232"/>
      <c r="AG13" s="232"/>
      <c r="AH13" s="232"/>
      <c r="AI13" s="232"/>
      <c r="AJ13" s="232"/>
    </row>
    <row r="14" spans="1:36" s="28" customFormat="1" ht="9" customHeight="1">
      <c r="A14" s="212">
        <v>1</v>
      </c>
      <c r="B14" s="213"/>
      <c r="C14" s="214" t="s">
        <v>107</v>
      </c>
      <c r="D14" s="215"/>
      <c r="E14" s="215"/>
      <c r="F14" s="215"/>
      <c r="G14" s="215"/>
      <c r="H14" s="216"/>
      <c r="I14" s="257">
        <v>43.5</v>
      </c>
      <c r="J14" s="258"/>
      <c r="K14" s="259"/>
      <c r="L14" s="260"/>
      <c r="M14" s="259"/>
      <c r="N14" s="260"/>
      <c r="O14" s="259"/>
      <c r="P14" s="260"/>
      <c r="Q14" s="259"/>
      <c r="R14" s="260"/>
      <c r="S14" s="259"/>
      <c r="T14" s="260"/>
      <c r="U14" s="259"/>
      <c r="V14" s="260"/>
      <c r="W14" s="259"/>
      <c r="X14" s="260"/>
      <c r="Y14" s="259"/>
      <c r="Z14" s="260"/>
      <c r="AA14" s="259"/>
      <c r="AB14" s="260"/>
      <c r="AC14" s="259"/>
      <c r="AD14" s="260"/>
      <c r="AE14" s="223"/>
      <c r="AF14" s="224"/>
      <c r="AG14" s="224"/>
      <c r="AH14" s="224"/>
      <c r="AI14" s="224"/>
      <c r="AJ14" s="225"/>
    </row>
    <row r="15" spans="1:36" s="28" customFormat="1" ht="9" customHeight="1">
      <c r="A15" s="202">
        <v>2</v>
      </c>
      <c r="B15" s="203"/>
      <c r="C15" s="263" t="s">
        <v>171</v>
      </c>
      <c r="D15" s="264"/>
      <c r="E15" s="264"/>
      <c r="F15" s="264"/>
      <c r="G15" s="264"/>
      <c r="H15" s="265"/>
      <c r="I15" s="259">
        <v>41.5</v>
      </c>
      <c r="J15" s="266"/>
      <c r="K15" s="259"/>
      <c r="L15" s="260"/>
      <c r="M15" s="259"/>
      <c r="N15" s="260"/>
      <c r="O15" s="259"/>
      <c r="P15" s="260"/>
      <c r="Q15" s="259"/>
      <c r="R15" s="260"/>
      <c r="S15" s="259"/>
      <c r="T15" s="260"/>
      <c r="U15" s="259"/>
      <c r="V15" s="260"/>
      <c r="W15" s="259"/>
      <c r="X15" s="260"/>
      <c r="Y15" s="259"/>
      <c r="Z15" s="260"/>
      <c r="AA15" s="259"/>
      <c r="AB15" s="260"/>
      <c r="AC15" s="259"/>
      <c r="AD15" s="260"/>
      <c r="AE15" s="223"/>
      <c r="AF15" s="224"/>
      <c r="AG15" s="224"/>
      <c r="AH15" s="224"/>
      <c r="AI15" s="224"/>
      <c r="AJ15" s="225"/>
    </row>
    <row r="16" spans="1:36" s="28" customFormat="1" ht="9" customHeight="1">
      <c r="A16" s="202" t="s">
        <v>108</v>
      </c>
      <c r="B16" s="203"/>
      <c r="C16" s="204" t="s">
        <v>109</v>
      </c>
      <c r="D16" s="205"/>
      <c r="E16" s="205"/>
      <c r="F16" s="205"/>
      <c r="G16" s="205"/>
      <c r="H16" s="206"/>
      <c r="I16" s="259">
        <v>42.5</v>
      </c>
      <c r="J16" s="266"/>
      <c r="K16" s="259"/>
      <c r="L16" s="260"/>
      <c r="M16" s="259"/>
      <c r="N16" s="260"/>
      <c r="O16" s="259"/>
      <c r="P16" s="260"/>
      <c r="Q16" s="259"/>
      <c r="R16" s="260"/>
      <c r="S16" s="259"/>
      <c r="T16" s="260"/>
      <c r="U16" s="259"/>
      <c r="V16" s="260"/>
      <c r="W16" s="259"/>
      <c r="X16" s="260"/>
      <c r="Y16" s="259"/>
      <c r="Z16" s="260"/>
      <c r="AA16" s="259"/>
      <c r="AB16" s="260"/>
      <c r="AC16" s="259"/>
      <c r="AD16" s="260"/>
      <c r="AE16" s="223"/>
      <c r="AF16" s="224"/>
      <c r="AG16" s="224"/>
      <c r="AH16" s="224"/>
      <c r="AI16" s="224"/>
      <c r="AJ16" s="225"/>
    </row>
    <row r="17" spans="1:36" s="28" customFormat="1" ht="9" customHeight="1">
      <c r="A17" s="202">
        <v>4</v>
      </c>
      <c r="B17" s="203"/>
      <c r="C17" s="204" t="s">
        <v>65</v>
      </c>
      <c r="D17" s="205"/>
      <c r="E17" s="205"/>
      <c r="F17" s="205"/>
      <c r="G17" s="205"/>
      <c r="H17" s="206"/>
      <c r="I17" s="69">
        <v>17.5</v>
      </c>
      <c r="J17" s="70"/>
      <c r="K17" s="259"/>
      <c r="L17" s="260"/>
      <c r="M17" s="259"/>
      <c r="N17" s="260"/>
      <c r="O17" s="259"/>
      <c r="P17" s="260"/>
      <c r="Q17" s="259"/>
      <c r="R17" s="260"/>
      <c r="S17" s="259"/>
      <c r="T17" s="260"/>
      <c r="U17" s="259"/>
      <c r="V17" s="260"/>
      <c r="W17" s="259"/>
      <c r="X17" s="260"/>
      <c r="Y17" s="259"/>
      <c r="Z17" s="260"/>
      <c r="AA17" s="259"/>
      <c r="AB17" s="260"/>
      <c r="AC17" s="259"/>
      <c r="AD17" s="260"/>
      <c r="AE17" s="223"/>
      <c r="AF17" s="224"/>
      <c r="AG17" s="224"/>
      <c r="AH17" s="224"/>
      <c r="AI17" s="224"/>
      <c r="AJ17" s="225"/>
    </row>
    <row r="18" spans="1:36" s="28" customFormat="1" ht="9" customHeight="1">
      <c r="A18" s="267"/>
      <c r="B18" s="268"/>
      <c r="C18" s="204"/>
      <c r="D18" s="205"/>
      <c r="E18" s="205"/>
      <c r="F18" s="205"/>
      <c r="G18" s="205"/>
      <c r="H18" s="206"/>
      <c r="I18" s="259"/>
      <c r="J18" s="266"/>
      <c r="K18" s="259"/>
      <c r="L18" s="260"/>
      <c r="M18" s="259"/>
      <c r="N18" s="260"/>
      <c r="O18" s="259"/>
      <c r="P18" s="260"/>
      <c r="Q18" s="259"/>
      <c r="R18" s="260"/>
      <c r="S18" s="259"/>
      <c r="T18" s="260"/>
      <c r="U18" s="259"/>
      <c r="V18" s="260"/>
      <c r="W18" s="259"/>
      <c r="X18" s="260"/>
      <c r="Y18" s="259"/>
      <c r="Z18" s="260"/>
      <c r="AA18" s="259"/>
      <c r="AB18" s="260"/>
      <c r="AC18" s="259"/>
      <c r="AD18" s="260"/>
      <c r="AE18" s="223"/>
      <c r="AF18" s="224"/>
      <c r="AG18" s="224"/>
      <c r="AH18" s="224"/>
      <c r="AI18" s="224"/>
      <c r="AJ18" s="225"/>
    </row>
    <row r="19" spans="1:36" s="28" customFormat="1" ht="9" customHeight="1">
      <c r="A19" s="267">
        <v>5</v>
      </c>
      <c r="B19" s="268"/>
      <c r="C19" s="204" t="s">
        <v>68</v>
      </c>
      <c r="D19" s="205"/>
      <c r="E19" s="205"/>
      <c r="F19" s="205"/>
      <c r="G19" s="205"/>
      <c r="H19" s="206"/>
      <c r="I19" s="267">
        <v>24.5</v>
      </c>
      <c r="J19" s="268"/>
      <c r="K19" s="259"/>
      <c r="L19" s="260"/>
      <c r="M19" s="259"/>
      <c r="N19" s="260"/>
      <c r="O19" s="259"/>
      <c r="P19" s="260"/>
      <c r="Q19" s="259"/>
      <c r="R19" s="260"/>
      <c r="S19" s="259"/>
      <c r="T19" s="260"/>
      <c r="U19" s="259"/>
      <c r="V19" s="260"/>
      <c r="W19" s="259"/>
      <c r="X19" s="260"/>
      <c r="Y19" s="259"/>
      <c r="Z19" s="260"/>
      <c r="AA19" s="259"/>
      <c r="AB19" s="260"/>
      <c r="AC19" s="259"/>
      <c r="AD19" s="260"/>
      <c r="AE19" s="223"/>
      <c r="AF19" s="224"/>
      <c r="AG19" s="224"/>
      <c r="AH19" s="224"/>
      <c r="AI19" s="224"/>
      <c r="AJ19" s="225"/>
    </row>
    <row r="20" spans="1:36" s="28" customFormat="1" ht="9" customHeight="1">
      <c r="A20" s="267" t="s">
        <v>69</v>
      </c>
      <c r="B20" s="268"/>
      <c r="C20" s="204" t="s">
        <v>70</v>
      </c>
      <c r="D20" s="205"/>
      <c r="E20" s="205"/>
      <c r="F20" s="205"/>
      <c r="G20" s="205"/>
      <c r="H20" s="206"/>
      <c r="I20" s="267">
        <f>I19+I27</f>
        <v>27.25</v>
      </c>
      <c r="J20" s="268"/>
      <c r="K20" s="259"/>
      <c r="L20" s="260"/>
      <c r="M20" s="259"/>
      <c r="N20" s="260"/>
      <c r="O20" s="259"/>
      <c r="P20" s="260"/>
      <c r="Q20" s="259"/>
      <c r="R20" s="260"/>
      <c r="S20" s="259"/>
      <c r="T20" s="260"/>
      <c r="U20" s="259"/>
      <c r="V20" s="260"/>
      <c r="W20" s="259"/>
      <c r="X20" s="260"/>
      <c r="Y20" s="259"/>
      <c r="Z20" s="260"/>
      <c r="AA20" s="259"/>
      <c r="AB20" s="260"/>
      <c r="AC20" s="259"/>
      <c r="AD20" s="260"/>
      <c r="AE20" s="223"/>
      <c r="AF20" s="224"/>
      <c r="AG20" s="224"/>
      <c r="AH20" s="224"/>
      <c r="AI20" s="224"/>
      <c r="AJ20" s="225"/>
    </row>
    <row r="21" spans="1:36" s="28" customFormat="1" ht="9" customHeight="1">
      <c r="A21" s="267">
        <v>6</v>
      </c>
      <c r="B21" s="268"/>
      <c r="C21" s="204" t="s">
        <v>72</v>
      </c>
      <c r="D21" s="205"/>
      <c r="E21" s="205"/>
      <c r="F21" s="205"/>
      <c r="G21" s="205"/>
      <c r="H21" s="206"/>
      <c r="I21" s="267">
        <f>I19+I24-I25+I22</f>
        <v>29.75</v>
      </c>
      <c r="J21" s="268"/>
      <c r="K21" s="259"/>
      <c r="L21" s="260"/>
      <c r="M21" s="259"/>
      <c r="N21" s="260"/>
      <c r="O21" s="259"/>
      <c r="P21" s="260"/>
      <c r="Q21" s="259"/>
      <c r="R21" s="260"/>
      <c r="S21" s="259"/>
      <c r="T21" s="260"/>
      <c r="U21" s="259"/>
      <c r="V21" s="260"/>
      <c r="W21" s="259"/>
      <c r="X21" s="260"/>
      <c r="Y21" s="259"/>
      <c r="Z21" s="260"/>
      <c r="AA21" s="259"/>
      <c r="AB21" s="260"/>
      <c r="AC21" s="259"/>
      <c r="AD21" s="260"/>
      <c r="AE21" s="223"/>
      <c r="AF21" s="224"/>
      <c r="AG21" s="224"/>
      <c r="AH21" s="224"/>
      <c r="AI21" s="224"/>
      <c r="AJ21" s="225"/>
    </row>
    <row r="22" spans="1:36" s="28" customFormat="1" ht="9" customHeight="1">
      <c r="A22" s="202">
        <v>7</v>
      </c>
      <c r="B22" s="203"/>
      <c r="C22" s="269" t="s">
        <v>74</v>
      </c>
      <c r="D22" s="270"/>
      <c r="E22" s="270"/>
      <c r="F22" s="270"/>
      <c r="G22" s="270"/>
      <c r="H22" s="271"/>
      <c r="I22" s="267">
        <v>2</v>
      </c>
      <c r="J22" s="268"/>
      <c r="K22" s="259"/>
      <c r="L22" s="260"/>
      <c r="M22" s="259"/>
      <c r="N22" s="260"/>
      <c r="O22" s="259"/>
      <c r="P22" s="260"/>
      <c r="Q22" s="259"/>
      <c r="R22" s="260"/>
      <c r="S22" s="259"/>
      <c r="T22" s="260"/>
      <c r="U22" s="259"/>
      <c r="V22" s="260"/>
      <c r="W22" s="259"/>
      <c r="X22" s="260"/>
      <c r="Y22" s="259"/>
      <c r="Z22" s="260"/>
      <c r="AA22" s="259"/>
      <c r="AB22" s="260"/>
      <c r="AC22" s="259"/>
      <c r="AD22" s="260"/>
      <c r="AE22" s="223"/>
      <c r="AF22" s="224"/>
      <c r="AG22" s="224"/>
      <c r="AH22" s="224"/>
      <c r="AI22" s="224"/>
      <c r="AJ22" s="225"/>
    </row>
    <row r="23" spans="1:36" s="28" customFormat="1" ht="9" customHeight="1">
      <c r="A23" s="202"/>
      <c r="B23" s="203"/>
      <c r="C23" s="269"/>
      <c r="D23" s="270"/>
      <c r="E23" s="270"/>
      <c r="F23" s="270"/>
      <c r="G23" s="270"/>
      <c r="H23" s="271"/>
      <c r="I23" s="259"/>
      <c r="J23" s="266"/>
      <c r="K23" s="259"/>
      <c r="L23" s="260"/>
      <c r="M23" s="259"/>
      <c r="N23" s="260"/>
      <c r="O23" s="259"/>
      <c r="P23" s="260"/>
      <c r="Q23" s="259"/>
      <c r="R23" s="260"/>
      <c r="S23" s="259"/>
      <c r="T23" s="260"/>
      <c r="U23" s="259"/>
      <c r="V23" s="260"/>
      <c r="W23" s="259"/>
      <c r="X23" s="260"/>
      <c r="Y23" s="259"/>
      <c r="Z23" s="260"/>
      <c r="AA23" s="259"/>
      <c r="AB23" s="260"/>
      <c r="AC23" s="259"/>
      <c r="AD23" s="260"/>
      <c r="AE23" s="223"/>
      <c r="AF23" s="224"/>
      <c r="AG23" s="224"/>
      <c r="AH23" s="224"/>
      <c r="AI23" s="224"/>
      <c r="AJ23" s="225"/>
    </row>
    <row r="24" spans="1:36" s="28" customFormat="1" ht="9" customHeight="1">
      <c r="A24" s="202">
        <v>8</v>
      </c>
      <c r="B24" s="203"/>
      <c r="C24" s="269" t="s">
        <v>76</v>
      </c>
      <c r="D24" s="270"/>
      <c r="E24" s="270"/>
      <c r="F24" s="270"/>
      <c r="G24" s="270"/>
      <c r="H24" s="271"/>
      <c r="I24" s="259">
        <v>4.25</v>
      </c>
      <c r="J24" s="266"/>
      <c r="K24" s="259"/>
      <c r="L24" s="260"/>
      <c r="M24" s="259"/>
      <c r="N24" s="260"/>
      <c r="O24" s="259"/>
      <c r="P24" s="260"/>
      <c r="Q24" s="259"/>
      <c r="R24" s="260"/>
      <c r="S24" s="259"/>
      <c r="T24" s="260"/>
      <c r="U24" s="259"/>
      <c r="V24" s="260"/>
      <c r="W24" s="259"/>
      <c r="X24" s="260"/>
      <c r="Y24" s="259"/>
      <c r="Z24" s="260"/>
      <c r="AA24" s="259"/>
      <c r="AB24" s="260"/>
      <c r="AC24" s="259"/>
      <c r="AD24" s="260"/>
      <c r="AE24" s="223"/>
      <c r="AF24" s="224"/>
      <c r="AG24" s="224"/>
      <c r="AH24" s="224"/>
      <c r="AI24" s="224"/>
      <c r="AJ24" s="225"/>
    </row>
    <row r="25" spans="1:36" s="28" customFormat="1" ht="9" customHeight="1">
      <c r="A25" s="202">
        <v>9</v>
      </c>
      <c r="B25" s="203"/>
      <c r="C25" s="269" t="s">
        <v>79</v>
      </c>
      <c r="D25" s="270"/>
      <c r="E25" s="270"/>
      <c r="F25" s="270"/>
      <c r="G25" s="270"/>
      <c r="H25" s="271"/>
      <c r="I25" s="259">
        <v>1</v>
      </c>
      <c r="J25" s="266"/>
      <c r="K25" s="259"/>
      <c r="L25" s="260"/>
      <c r="M25" s="259"/>
      <c r="N25" s="260"/>
      <c r="O25" s="259"/>
      <c r="P25" s="260"/>
      <c r="Q25" s="259"/>
      <c r="R25" s="260"/>
      <c r="S25" s="259"/>
      <c r="T25" s="260"/>
      <c r="U25" s="259"/>
      <c r="V25" s="260"/>
      <c r="W25" s="259"/>
      <c r="X25" s="260"/>
      <c r="Y25" s="259"/>
      <c r="Z25" s="260"/>
      <c r="AA25" s="259"/>
      <c r="AB25" s="260"/>
      <c r="AC25" s="259"/>
      <c r="AD25" s="260"/>
      <c r="AE25" s="223"/>
      <c r="AF25" s="224"/>
      <c r="AG25" s="224"/>
      <c r="AH25" s="224"/>
      <c r="AI25" s="224"/>
      <c r="AJ25" s="225"/>
    </row>
    <row r="26" spans="1:36" s="28" customFormat="1" ht="9" customHeight="1">
      <c r="A26" s="202">
        <v>10</v>
      </c>
      <c r="B26" s="203"/>
      <c r="C26" s="204" t="s">
        <v>81</v>
      </c>
      <c r="D26" s="205"/>
      <c r="E26" s="205"/>
      <c r="F26" s="205"/>
      <c r="G26" s="205"/>
      <c r="H26" s="206"/>
      <c r="I26" s="259">
        <v>7</v>
      </c>
      <c r="J26" s="266"/>
      <c r="K26" s="259"/>
      <c r="L26" s="260"/>
      <c r="M26" s="259"/>
      <c r="N26" s="260"/>
      <c r="O26" s="259"/>
      <c r="P26" s="260"/>
      <c r="Q26" s="259"/>
      <c r="R26" s="260"/>
      <c r="S26" s="259"/>
      <c r="T26" s="260"/>
      <c r="U26" s="259"/>
      <c r="V26" s="260"/>
      <c r="W26" s="259"/>
      <c r="X26" s="260"/>
      <c r="Y26" s="259"/>
      <c r="Z26" s="260"/>
      <c r="AA26" s="259"/>
      <c r="AB26" s="260"/>
      <c r="AC26" s="259"/>
      <c r="AD26" s="260"/>
      <c r="AE26" s="223"/>
      <c r="AF26" s="224"/>
      <c r="AG26" s="224"/>
      <c r="AH26" s="224"/>
      <c r="AI26" s="224"/>
      <c r="AJ26" s="225"/>
    </row>
    <row r="27" spans="1:36" s="28" customFormat="1" ht="9" customHeight="1">
      <c r="A27" s="202">
        <v>12</v>
      </c>
      <c r="B27" s="203"/>
      <c r="C27" s="204" t="s">
        <v>83</v>
      </c>
      <c r="D27" s="205"/>
      <c r="E27" s="205"/>
      <c r="F27" s="205"/>
      <c r="G27" s="205"/>
      <c r="H27" s="206"/>
      <c r="I27" s="259">
        <v>2.75</v>
      </c>
      <c r="J27" s="266"/>
      <c r="K27" s="259"/>
      <c r="L27" s="260"/>
      <c r="M27" s="259"/>
      <c r="N27" s="260"/>
      <c r="O27" s="259"/>
      <c r="P27" s="260"/>
      <c r="Q27" s="259"/>
      <c r="R27" s="260"/>
      <c r="S27" s="259"/>
      <c r="T27" s="260"/>
      <c r="U27" s="259"/>
      <c r="V27" s="260"/>
      <c r="W27" s="259"/>
      <c r="X27" s="260"/>
      <c r="Y27" s="259"/>
      <c r="Z27" s="260"/>
      <c r="AA27" s="259"/>
      <c r="AB27" s="260"/>
      <c r="AC27" s="259"/>
      <c r="AD27" s="260"/>
      <c r="AE27" s="223"/>
      <c r="AF27" s="224"/>
      <c r="AG27" s="224"/>
      <c r="AH27" s="224"/>
      <c r="AI27" s="224"/>
      <c r="AJ27" s="225"/>
    </row>
    <row r="28" spans="1:36" s="28" customFormat="1" ht="9" customHeight="1">
      <c r="A28" s="267"/>
      <c r="B28" s="268"/>
      <c r="C28" s="204"/>
      <c r="D28" s="205"/>
      <c r="E28" s="205"/>
      <c r="F28" s="205"/>
      <c r="G28" s="205"/>
      <c r="H28" s="206"/>
      <c r="I28" s="259"/>
      <c r="J28" s="266"/>
      <c r="K28" s="259"/>
      <c r="L28" s="260"/>
      <c r="M28" s="259"/>
      <c r="N28" s="260"/>
      <c r="O28" s="259"/>
      <c r="P28" s="260"/>
      <c r="Q28" s="259"/>
      <c r="R28" s="260"/>
      <c r="S28" s="259"/>
      <c r="T28" s="260"/>
      <c r="U28" s="259"/>
      <c r="V28" s="260"/>
      <c r="W28" s="259"/>
      <c r="X28" s="260"/>
      <c r="Y28" s="259"/>
      <c r="Z28" s="260"/>
      <c r="AA28" s="259"/>
      <c r="AB28" s="260"/>
      <c r="AC28" s="259"/>
      <c r="AD28" s="260"/>
      <c r="AE28" s="223"/>
      <c r="AF28" s="224"/>
      <c r="AG28" s="224"/>
      <c r="AH28" s="224"/>
      <c r="AI28" s="224"/>
      <c r="AJ28" s="225"/>
    </row>
    <row r="29" spans="1:36" s="28" customFormat="1" ht="9" customHeight="1">
      <c r="A29" s="202" t="s">
        <v>113</v>
      </c>
      <c r="B29" s="203"/>
      <c r="C29" s="204" t="s">
        <v>85</v>
      </c>
      <c r="D29" s="205"/>
      <c r="E29" s="205"/>
      <c r="F29" s="205"/>
      <c r="G29" s="205"/>
      <c r="H29" s="206"/>
      <c r="I29" s="267">
        <v>36.5</v>
      </c>
      <c r="J29" s="268"/>
      <c r="K29" s="259"/>
      <c r="L29" s="260"/>
      <c r="M29" s="259"/>
      <c r="N29" s="260"/>
      <c r="O29" s="259"/>
      <c r="P29" s="260"/>
      <c r="Q29" s="259"/>
      <c r="R29" s="260"/>
      <c r="S29" s="259"/>
      <c r="T29" s="260"/>
      <c r="U29" s="259"/>
      <c r="V29" s="260"/>
      <c r="W29" s="259"/>
      <c r="X29" s="260"/>
      <c r="Y29" s="259"/>
      <c r="Z29" s="260"/>
      <c r="AA29" s="259"/>
      <c r="AB29" s="260"/>
      <c r="AC29" s="259"/>
      <c r="AD29" s="260"/>
      <c r="AE29" s="223"/>
      <c r="AF29" s="224"/>
      <c r="AG29" s="224"/>
      <c r="AH29" s="224"/>
      <c r="AI29" s="224"/>
      <c r="AJ29" s="225"/>
    </row>
    <row r="30" spans="1:36" s="28" customFormat="1" ht="9" customHeight="1">
      <c r="A30" s="202" t="s">
        <v>110</v>
      </c>
      <c r="B30" s="203"/>
      <c r="C30" s="204" t="s">
        <v>111</v>
      </c>
      <c r="D30" s="205"/>
      <c r="E30" s="205"/>
      <c r="F30" s="205"/>
      <c r="G30" s="205"/>
      <c r="H30" s="206"/>
      <c r="I30" s="259">
        <v>19</v>
      </c>
      <c r="J30" s="266"/>
      <c r="K30" s="259"/>
      <c r="L30" s="260"/>
      <c r="M30" s="259"/>
      <c r="N30" s="260"/>
      <c r="O30" s="259"/>
      <c r="P30" s="260"/>
      <c r="Q30" s="259"/>
      <c r="R30" s="260"/>
      <c r="S30" s="259"/>
      <c r="T30" s="260"/>
      <c r="U30" s="259"/>
      <c r="V30" s="260"/>
      <c r="W30" s="259"/>
      <c r="X30" s="260"/>
      <c r="Y30" s="259"/>
      <c r="Z30" s="260"/>
      <c r="AA30" s="259"/>
      <c r="AB30" s="260"/>
      <c r="AC30" s="259"/>
      <c r="AD30" s="260"/>
      <c r="AE30" s="223"/>
      <c r="AF30" s="224"/>
      <c r="AG30" s="224"/>
      <c r="AH30" s="224"/>
      <c r="AI30" s="224"/>
      <c r="AJ30" s="225"/>
    </row>
    <row r="31" spans="1:36" s="28" customFormat="1" ht="9" customHeight="1">
      <c r="A31" s="202">
        <v>17</v>
      </c>
      <c r="B31" s="203"/>
      <c r="C31" s="204" t="s">
        <v>112</v>
      </c>
      <c r="D31" s="205"/>
      <c r="E31" s="205"/>
      <c r="F31" s="205"/>
      <c r="G31" s="205"/>
      <c r="H31" s="206"/>
      <c r="I31" s="259">
        <v>16</v>
      </c>
      <c r="J31" s="266"/>
      <c r="K31" s="259"/>
      <c r="L31" s="260"/>
      <c r="M31" s="259"/>
      <c r="N31" s="260"/>
      <c r="O31" s="259"/>
      <c r="P31" s="260"/>
      <c r="Q31" s="259"/>
      <c r="R31" s="260"/>
      <c r="S31" s="259"/>
      <c r="T31" s="260"/>
      <c r="U31" s="259"/>
      <c r="V31" s="260"/>
      <c r="W31" s="259"/>
      <c r="X31" s="260"/>
      <c r="Y31" s="259"/>
      <c r="Z31" s="260"/>
      <c r="AA31" s="259"/>
      <c r="AB31" s="260"/>
      <c r="AC31" s="259"/>
      <c r="AD31" s="260"/>
      <c r="AE31" s="223"/>
      <c r="AF31" s="224"/>
      <c r="AG31" s="224"/>
      <c r="AH31" s="224"/>
      <c r="AI31" s="224"/>
      <c r="AJ31" s="225"/>
    </row>
    <row r="32" spans="1:36" s="28" customFormat="1" ht="9" customHeight="1">
      <c r="A32" s="202">
        <v>18</v>
      </c>
      <c r="B32" s="203"/>
      <c r="C32" s="204" t="s">
        <v>114</v>
      </c>
      <c r="D32" s="205"/>
      <c r="E32" s="205"/>
      <c r="F32" s="205"/>
      <c r="G32" s="205"/>
      <c r="H32" s="206"/>
      <c r="I32" s="259">
        <v>12.75</v>
      </c>
      <c r="J32" s="266"/>
      <c r="K32" s="259"/>
      <c r="L32" s="260"/>
      <c r="M32" s="259"/>
      <c r="N32" s="260"/>
      <c r="O32" s="259"/>
      <c r="P32" s="260"/>
      <c r="Q32" s="259"/>
      <c r="R32" s="260"/>
      <c r="S32" s="259"/>
      <c r="T32" s="260"/>
      <c r="U32" s="259"/>
      <c r="V32" s="260"/>
      <c r="W32" s="259"/>
      <c r="X32" s="260"/>
      <c r="Y32" s="259"/>
      <c r="Z32" s="260"/>
      <c r="AA32" s="259"/>
      <c r="AB32" s="260"/>
      <c r="AC32" s="259"/>
      <c r="AD32" s="260"/>
      <c r="AE32" s="223"/>
      <c r="AF32" s="224"/>
      <c r="AG32" s="224"/>
      <c r="AH32" s="224"/>
      <c r="AI32" s="224"/>
      <c r="AJ32" s="225"/>
    </row>
    <row r="33" spans="1:36" s="28" customFormat="1" ht="9" customHeight="1">
      <c r="A33" s="272">
        <v>19</v>
      </c>
      <c r="B33" s="273"/>
      <c r="C33" s="274" t="s">
        <v>115</v>
      </c>
      <c r="D33" s="275"/>
      <c r="E33" s="275"/>
      <c r="F33" s="275"/>
      <c r="G33" s="275"/>
      <c r="H33" s="276"/>
      <c r="I33" s="277">
        <v>9</v>
      </c>
      <c r="J33" s="278"/>
      <c r="K33" s="259"/>
      <c r="L33" s="260"/>
      <c r="M33" s="259"/>
      <c r="N33" s="260"/>
      <c r="O33" s="259"/>
      <c r="P33" s="260"/>
      <c r="Q33" s="259"/>
      <c r="R33" s="260"/>
      <c r="S33" s="259"/>
      <c r="T33" s="260"/>
      <c r="U33" s="259"/>
      <c r="V33" s="260"/>
      <c r="W33" s="259"/>
      <c r="X33" s="260"/>
      <c r="Y33" s="259"/>
      <c r="Z33" s="260"/>
      <c r="AA33" s="259"/>
      <c r="AB33" s="260"/>
      <c r="AC33" s="259"/>
      <c r="AD33" s="260"/>
      <c r="AE33" s="223"/>
      <c r="AF33" s="224"/>
      <c r="AG33" s="224"/>
      <c r="AH33" s="224"/>
      <c r="AI33" s="224"/>
      <c r="AJ33" s="225"/>
    </row>
    <row r="34" spans="1:36" s="28" customFormat="1" ht="9" customHeight="1">
      <c r="A34" s="267"/>
      <c r="B34" s="268"/>
      <c r="C34" s="204"/>
      <c r="D34" s="205"/>
      <c r="E34" s="205"/>
      <c r="F34" s="205"/>
      <c r="G34" s="205"/>
      <c r="H34" s="206"/>
      <c r="I34" s="259"/>
      <c r="J34" s="266"/>
      <c r="K34" s="259"/>
      <c r="L34" s="260"/>
      <c r="M34" s="259"/>
      <c r="N34" s="260"/>
      <c r="O34" s="259"/>
      <c r="P34" s="260"/>
      <c r="Q34" s="259"/>
      <c r="R34" s="260"/>
      <c r="S34" s="259"/>
      <c r="T34" s="260"/>
      <c r="U34" s="259"/>
      <c r="V34" s="260"/>
      <c r="W34" s="259"/>
      <c r="X34" s="260"/>
      <c r="Y34" s="259"/>
      <c r="Z34" s="260"/>
      <c r="AA34" s="259"/>
      <c r="AB34" s="260"/>
      <c r="AC34" s="259"/>
      <c r="AD34" s="260"/>
      <c r="AE34" s="223"/>
      <c r="AF34" s="224"/>
      <c r="AG34" s="224"/>
      <c r="AH34" s="224"/>
      <c r="AI34" s="224"/>
      <c r="AJ34" s="225"/>
    </row>
    <row r="35" spans="1:36" s="28" customFormat="1" ht="9" customHeight="1">
      <c r="A35" s="202">
        <v>23</v>
      </c>
      <c r="B35" s="203"/>
      <c r="C35" s="204" t="s">
        <v>90</v>
      </c>
      <c r="D35" s="205"/>
      <c r="E35" s="205"/>
      <c r="F35" s="205"/>
      <c r="G35" s="205"/>
      <c r="H35" s="206"/>
      <c r="I35" s="259">
        <v>18.5</v>
      </c>
      <c r="J35" s="260"/>
      <c r="K35" s="259"/>
      <c r="L35" s="260"/>
      <c r="M35" s="259"/>
      <c r="N35" s="260"/>
      <c r="O35" s="259"/>
      <c r="P35" s="260"/>
      <c r="Q35" s="259"/>
      <c r="R35" s="260"/>
      <c r="S35" s="259"/>
      <c r="T35" s="260"/>
      <c r="U35" s="259"/>
      <c r="V35" s="260"/>
      <c r="W35" s="259"/>
      <c r="X35" s="260"/>
      <c r="Y35" s="259"/>
      <c r="Z35" s="260"/>
      <c r="AA35" s="259"/>
      <c r="AB35" s="260"/>
      <c r="AC35" s="259"/>
      <c r="AD35" s="260"/>
      <c r="AE35" s="223"/>
      <c r="AF35" s="224"/>
      <c r="AG35" s="224"/>
      <c r="AH35" s="224"/>
      <c r="AI35" s="224"/>
      <c r="AJ35" s="225"/>
    </row>
    <row r="36" spans="1:36" s="28" customFormat="1" ht="9" customHeight="1">
      <c r="A36" s="202">
        <v>24</v>
      </c>
      <c r="B36" s="203"/>
      <c r="C36" s="204" t="s">
        <v>116</v>
      </c>
      <c r="D36" s="205"/>
      <c r="E36" s="205"/>
      <c r="F36" s="205"/>
      <c r="G36" s="205"/>
      <c r="H36" s="206"/>
      <c r="I36" s="259">
        <v>19.5</v>
      </c>
      <c r="J36" s="260"/>
      <c r="K36" s="259"/>
      <c r="L36" s="260"/>
      <c r="M36" s="259"/>
      <c r="N36" s="260"/>
      <c r="O36" s="259"/>
      <c r="P36" s="260"/>
      <c r="Q36" s="259"/>
      <c r="R36" s="260"/>
      <c r="S36" s="259"/>
      <c r="T36" s="260"/>
      <c r="U36" s="259"/>
      <c r="V36" s="260"/>
      <c r="W36" s="259"/>
      <c r="X36" s="260"/>
      <c r="Y36" s="259"/>
      <c r="Z36" s="260"/>
      <c r="AA36" s="259"/>
      <c r="AB36" s="260"/>
      <c r="AC36" s="259"/>
      <c r="AD36" s="260"/>
      <c r="AE36" s="223"/>
      <c r="AF36" s="224"/>
      <c r="AG36" s="224"/>
      <c r="AH36" s="224"/>
      <c r="AI36" s="224"/>
      <c r="AJ36" s="225"/>
    </row>
    <row r="37" spans="1:36" s="28" customFormat="1" ht="9" customHeight="1">
      <c r="A37" s="202" t="s">
        <v>117</v>
      </c>
      <c r="B37" s="203"/>
      <c r="C37" s="204" t="s">
        <v>118</v>
      </c>
      <c r="D37" s="205"/>
      <c r="E37" s="205"/>
      <c r="F37" s="205"/>
      <c r="G37" s="205"/>
      <c r="H37" s="206"/>
      <c r="I37" s="259">
        <v>12.5</v>
      </c>
      <c r="J37" s="260"/>
      <c r="K37" s="259"/>
      <c r="L37" s="260"/>
      <c r="M37" s="259"/>
      <c r="N37" s="260"/>
      <c r="O37" s="259"/>
      <c r="P37" s="260"/>
      <c r="Q37" s="259"/>
      <c r="R37" s="260"/>
      <c r="S37" s="259"/>
      <c r="T37" s="260"/>
      <c r="U37" s="259"/>
      <c r="V37" s="260"/>
      <c r="W37" s="259"/>
      <c r="X37" s="260"/>
      <c r="Y37" s="259"/>
      <c r="Z37" s="260"/>
      <c r="AA37" s="259"/>
      <c r="AB37" s="260"/>
      <c r="AC37" s="259"/>
      <c r="AD37" s="260"/>
      <c r="AE37" s="223"/>
      <c r="AF37" s="224"/>
      <c r="AG37" s="224"/>
      <c r="AH37" s="224"/>
      <c r="AI37" s="224"/>
      <c r="AJ37" s="225"/>
    </row>
    <row r="38" spans="1:36" s="28" customFormat="1" ht="9" customHeight="1">
      <c r="A38" s="267" t="s">
        <v>119</v>
      </c>
      <c r="B38" s="268"/>
      <c r="C38" s="204" t="s">
        <v>120</v>
      </c>
      <c r="D38" s="205"/>
      <c r="E38" s="205"/>
      <c r="F38" s="205"/>
      <c r="G38" s="205"/>
      <c r="H38" s="206"/>
      <c r="I38" s="259">
        <v>18</v>
      </c>
      <c r="J38" s="260"/>
      <c r="K38" s="259"/>
      <c r="L38" s="260"/>
      <c r="M38" s="259"/>
      <c r="N38" s="260"/>
      <c r="O38" s="259"/>
      <c r="P38" s="260"/>
      <c r="Q38" s="259"/>
      <c r="R38" s="260"/>
      <c r="S38" s="259"/>
      <c r="T38" s="260"/>
      <c r="U38" s="259"/>
      <c r="V38" s="260"/>
      <c r="W38" s="259"/>
      <c r="X38" s="260"/>
      <c r="Y38" s="259"/>
      <c r="Z38" s="260"/>
      <c r="AA38" s="259"/>
      <c r="AB38" s="260"/>
      <c r="AC38" s="259"/>
      <c r="AD38" s="260"/>
      <c r="AE38" s="223"/>
      <c r="AF38" s="224"/>
      <c r="AG38" s="224"/>
      <c r="AH38" s="224"/>
      <c r="AI38" s="224"/>
      <c r="AJ38" s="225"/>
    </row>
    <row r="39" spans="1:36" s="28" customFormat="1" ht="9" customHeight="1">
      <c r="A39" s="267" t="s">
        <v>121</v>
      </c>
      <c r="B39" s="268"/>
      <c r="C39" s="204" t="s">
        <v>122</v>
      </c>
      <c r="D39" s="205"/>
      <c r="E39" s="205"/>
      <c r="F39" s="205"/>
      <c r="G39" s="205"/>
      <c r="H39" s="206"/>
      <c r="I39" s="259">
        <v>24</v>
      </c>
      <c r="J39" s="260"/>
      <c r="K39" s="259"/>
      <c r="L39" s="260"/>
      <c r="M39" s="259"/>
      <c r="N39" s="260"/>
      <c r="O39" s="259"/>
      <c r="P39" s="260"/>
      <c r="Q39" s="259"/>
      <c r="R39" s="260"/>
      <c r="S39" s="259"/>
      <c r="T39" s="260"/>
      <c r="U39" s="259"/>
      <c r="V39" s="260"/>
      <c r="W39" s="259"/>
      <c r="X39" s="260"/>
      <c r="Y39" s="259"/>
      <c r="Z39" s="260"/>
      <c r="AA39" s="259"/>
      <c r="AB39" s="260"/>
      <c r="AC39" s="259"/>
      <c r="AD39" s="260"/>
      <c r="AE39" s="223"/>
      <c r="AF39" s="224"/>
      <c r="AG39" s="224"/>
      <c r="AH39" s="224"/>
      <c r="AI39" s="224"/>
      <c r="AJ39" s="225"/>
    </row>
    <row r="40" spans="1:36" s="28" customFormat="1" ht="9" customHeight="1">
      <c r="A40" s="267">
        <v>27</v>
      </c>
      <c r="B40" s="268"/>
      <c r="C40" s="204" t="s">
        <v>226</v>
      </c>
      <c r="D40" s="279"/>
      <c r="E40" s="279"/>
      <c r="F40" s="279"/>
      <c r="G40" s="279"/>
      <c r="H40" s="280"/>
      <c r="I40" s="259">
        <v>7.75</v>
      </c>
      <c r="J40" s="266"/>
      <c r="K40" s="259"/>
      <c r="L40" s="260"/>
      <c r="M40" s="259"/>
      <c r="N40" s="260"/>
      <c r="O40" s="259"/>
      <c r="P40" s="260"/>
      <c r="Q40" s="259"/>
      <c r="R40" s="260"/>
      <c r="S40" s="259"/>
      <c r="T40" s="260"/>
      <c r="U40" s="259"/>
      <c r="V40" s="260"/>
      <c r="W40" s="259"/>
      <c r="X40" s="260"/>
      <c r="Y40" s="259"/>
      <c r="Z40" s="260"/>
      <c r="AA40" s="259"/>
      <c r="AB40" s="260"/>
      <c r="AC40" s="259"/>
      <c r="AD40" s="260"/>
      <c r="AE40" s="223"/>
      <c r="AF40" s="224"/>
      <c r="AG40" s="224"/>
      <c r="AH40" s="224"/>
      <c r="AI40" s="224"/>
      <c r="AJ40" s="225"/>
    </row>
    <row r="41" spans="1:36" s="28" customFormat="1" ht="9" customHeight="1">
      <c r="A41" s="267" t="s">
        <v>228</v>
      </c>
      <c r="B41" s="268"/>
      <c r="C41" s="204" t="s">
        <v>227</v>
      </c>
      <c r="D41" s="279"/>
      <c r="E41" s="279"/>
      <c r="F41" s="279"/>
      <c r="G41" s="279"/>
      <c r="H41" s="280"/>
      <c r="I41" s="259">
        <v>11.5</v>
      </c>
      <c r="J41" s="266"/>
      <c r="K41" s="259"/>
      <c r="L41" s="260"/>
      <c r="M41" s="259"/>
      <c r="N41" s="260"/>
      <c r="O41" s="259"/>
      <c r="P41" s="260"/>
      <c r="Q41" s="259"/>
      <c r="R41" s="260"/>
      <c r="S41" s="259"/>
      <c r="T41" s="260"/>
      <c r="U41" s="259"/>
      <c r="V41" s="260"/>
      <c r="W41" s="259"/>
      <c r="X41" s="260"/>
      <c r="Y41" s="259"/>
      <c r="Z41" s="260"/>
      <c r="AA41" s="259"/>
      <c r="AB41" s="260"/>
      <c r="AC41" s="259"/>
      <c r="AD41" s="260"/>
      <c r="AE41" s="223"/>
      <c r="AF41" s="224"/>
      <c r="AG41" s="224"/>
      <c r="AH41" s="224"/>
      <c r="AI41" s="224"/>
      <c r="AJ41" s="225"/>
    </row>
    <row r="42" spans="1:36" s="28" customFormat="1" ht="9" customHeight="1">
      <c r="A42" s="267"/>
      <c r="B42" s="268"/>
      <c r="C42" s="204"/>
      <c r="D42" s="205"/>
      <c r="E42" s="205"/>
      <c r="F42" s="205"/>
      <c r="G42" s="205"/>
      <c r="H42" s="206"/>
      <c r="I42" s="259"/>
      <c r="J42" s="266"/>
      <c r="K42" s="259"/>
      <c r="L42" s="260"/>
      <c r="M42" s="259"/>
      <c r="N42" s="260"/>
      <c r="O42" s="259"/>
      <c r="P42" s="260"/>
      <c r="Q42" s="259"/>
      <c r="R42" s="260"/>
      <c r="S42" s="259"/>
      <c r="T42" s="260"/>
      <c r="U42" s="259"/>
      <c r="V42" s="260"/>
      <c r="W42" s="259"/>
      <c r="X42" s="260"/>
      <c r="Y42" s="259"/>
      <c r="Z42" s="260"/>
      <c r="AA42" s="259"/>
      <c r="AB42" s="260"/>
      <c r="AC42" s="259"/>
      <c r="AD42" s="260"/>
      <c r="AE42" s="223"/>
      <c r="AF42" s="224"/>
      <c r="AG42" s="224"/>
      <c r="AH42" s="224"/>
      <c r="AI42" s="224"/>
      <c r="AJ42" s="225"/>
    </row>
    <row r="43" spans="1:36" s="28" customFormat="1" ht="9" customHeight="1">
      <c r="A43" s="202" t="s">
        <v>123</v>
      </c>
      <c r="B43" s="203"/>
      <c r="C43" s="269" t="s">
        <v>93</v>
      </c>
      <c r="D43" s="270"/>
      <c r="E43" s="270"/>
      <c r="F43" s="270"/>
      <c r="G43" s="270"/>
      <c r="H43" s="271"/>
      <c r="I43" s="259">
        <f>I20-0.25</f>
        <v>27</v>
      </c>
      <c r="J43" s="266"/>
      <c r="K43" s="259"/>
      <c r="L43" s="260"/>
      <c r="M43" s="259"/>
      <c r="N43" s="260"/>
      <c r="O43" s="259"/>
      <c r="P43" s="260"/>
      <c r="Q43" s="259"/>
      <c r="R43" s="260"/>
      <c r="S43" s="259"/>
      <c r="T43" s="260"/>
      <c r="U43" s="259"/>
      <c r="V43" s="260"/>
      <c r="W43" s="259"/>
      <c r="X43" s="260"/>
      <c r="Y43" s="259"/>
      <c r="Z43" s="260"/>
      <c r="AA43" s="259"/>
      <c r="AB43" s="260"/>
      <c r="AC43" s="259"/>
      <c r="AD43" s="260"/>
      <c r="AE43" s="223"/>
      <c r="AF43" s="224"/>
      <c r="AG43" s="224"/>
      <c r="AH43" s="224"/>
      <c r="AI43" s="224"/>
      <c r="AJ43" s="225"/>
    </row>
    <row r="44" spans="1:36" s="28" customFormat="1" ht="9" customHeight="1">
      <c r="A44" s="202">
        <v>33</v>
      </c>
      <c r="B44" s="203"/>
      <c r="C44" s="269" t="s">
        <v>94</v>
      </c>
      <c r="D44" s="270"/>
      <c r="E44" s="270"/>
      <c r="F44" s="270"/>
      <c r="G44" s="270"/>
      <c r="H44" s="271"/>
      <c r="I44" s="259">
        <v>7.5</v>
      </c>
      <c r="J44" s="266"/>
      <c r="K44" s="259"/>
      <c r="L44" s="260"/>
      <c r="M44" s="259"/>
      <c r="N44" s="260"/>
      <c r="O44" s="259"/>
      <c r="P44" s="260"/>
      <c r="Q44" s="259"/>
      <c r="R44" s="260"/>
      <c r="S44" s="259"/>
      <c r="T44" s="260"/>
      <c r="U44" s="259"/>
      <c r="V44" s="260"/>
      <c r="W44" s="259"/>
      <c r="X44" s="260"/>
      <c r="Y44" s="259"/>
      <c r="Z44" s="260"/>
      <c r="AA44" s="259"/>
      <c r="AB44" s="260"/>
      <c r="AC44" s="259"/>
      <c r="AD44" s="260"/>
      <c r="AE44" s="223"/>
      <c r="AF44" s="224"/>
      <c r="AG44" s="224"/>
      <c r="AH44" s="224"/>
      <c r="AI44" s="224"/>
      <c r="AJ44" s="225"/>
    </row>
    <row r="45" spans="1:36" s="28" customFormat="1" ht="9" customHeight="1">
      <c r="A45" s="202">
        <v>34</v>
      </c>
      <c r="B45" s="203"/>
      <c r="C45" s="269" t="s">
        <v>95</v>
      </c>
      <c r="D45" s="270"/>
      <c r="E45" s="270"/>
      <c r="F45" s="270"/>
      <c r="G45" s="270"/>
      <c r="H45" s="271"/>
      <c r="I45" s="259">
        <v>5.5</v>
      </c>
      <c r="J45" s="266"/>
      <c r="K45" s="259"/>
      <c r="L45" s="260"/>
      <c r="M45" s="259"/>
      <c r="N45" s="260"/>
      <c r="O45" s="259"/>
      <c r="P45" s="260"/>
      <c r="Q45" s="259"/>
      <c r="R45" s="260"/>
      <c r="S45" s="259"/>
      <c r="T45" s="260"/>
      <c r="U45" s="259"/>
      <c r="V45" s="260"/>
      <c r="W45" s="259"/>
      <c r="X45" s="260"/>
      <c r="Y45" s="259"/>
      <c r="Z45" s="260"/>
      <c r="AA45" s="259"/>
      <c r="AB45" s="260"/>
      <c r="AC45" s="259"/>
      <c r="AD45" s="260"/>
      <c r="AE45" s="223"/>
      <c r="AF45" s="224"/>
      <c r="AG45" s="224"/>
      <c r="AH45" s="224"/>
      <c r="AI45" s="224"/>
      <c r="AJ45" s="225"/>
    </row>
  </sheetData>
  <mergeCells count="530">
    <mergeCell ref="Y41:Z41"/>
    <mergeCell ref="AA41:AB41"/>
    <mergeCell ref="AC41:AD41"/>
    <mergeCell ref="AE41:AJ41"/>
    <mergeCell ref="A40:B40"/>
    <mergeCell ref="C40:H40"/>
    <mergeCell ref="I40:J40"/>
    <mergeCell ref="K40:L40"/>
    <mergeCell ref="M40:N40"/>
    <mergeCell ref="O40:P40"/>
    <mergeCell ref="Q40:R40"/>
    <mergeCell ref="S40:T40"/>
    <mergeCell ref="U40:V40"/>
    <mergeCell ref="W40:X40"/>
    <mergeCell ref="Y40:Z40"/>
    <mergeCell ref="AA40:AB40"/>
    <mergeCell ref="AC40:AD40"/>
    <mergeCell ref="AE40:AJ40"/>
    <mergeCell ref="W44:X44"/>
    <mergeCell ref="Y44:Z44"/>
    <mergeCell ref="AA44:AB44"/>
    <mergeCell ref="AC44:AD44"/>
    <mergeCell ref="AE44:AJ44"/>
    <mergeCell ref="A45:B45"/>
    <mergeCell ref="C45:H45"/>
    <mergeCell ref="I45:J45"/>
    <mergeCell ref="K45:L45"/>
    <mergeCell ref="M45:N45"/>
    <mergeCell ref="AA45:AB45"/>
    <mergeCell ref="AC45:AD45"/>
    <mergeCell ref="AE45:AJ45"/>
    <mergeCell ref="O45:P45"/>
    <mergeCell ref="Q45:R45"/>
    <mergeCell ref="S45:T45"/>
    <mergeCell ref="U45:V45"/>
    <mergeCell ref="W45:X45"/>
    <mergeCell ref="Y45:Z45"/>
    <mergeCell ref="A44:B44"/>
    <mergeCell ref="C44:H44"/>
    <mergeCell ref="I44:J44"/>
    <mergeCell ref="K44:L44"/>
    <mergeCell ref="M44:N44"/>
    <mergeCell ref="O44:P44"/>
    <mergeCell ref="Q44:R44"/>
    <mergeCell ref="S44:T44"/>
    <mergeCell ref="U44:V44"/>
    <mergeCell ref="AE42:AJ42"/>
    <mergeCell ref="A43:B43"/>
    <mergeCell ref="C43:H43"/>
    <mergeCell ref="I43:J43"/>
    <mergeCell ref="K43:L43"/>
    <mergeCell ref="M43:N43"/>
    <mergeCell ref="O43:P43"/>
    <mergeCell ref="Q43:R43"/>
    <mergeCell ref="O42:P42"/>
    <mergeCell ref="Q42:R42"/>
    <mergeCell ref="S42:T42"/>
    <mergeCell ref="U42:V42"/>
    <mergeCell ref="W42:X42"/>
    <mergeCell ref="Y42:Z42"/>
    <mergeCell ref="AE43:AJ43"/>
    <mergeCell ref="S43:T43"/>
    <mergeCell ref="U43:V43"/>
    <mergeCell ref="W43:X43"/>
    <mergeCell ref="Y43:Z43"/>
    <mergeCell ref="AA43:AB43"/>
    <mergeCell ref="AC43:AD43"/>
    <mergeCell ref="AA38:AB38"/>
    <mergeCell ref="AC38:AD38"/>
    <mergeCell ref="W39:X39"/>
    <mergeCell ref="Y39:Z39"/>
    <mergeCell ref="AA39:AB39"/>
    <mergeCell ref="AC39:AD39"/>
    <mergeCell ref="A42:B42"/>
    <mergeCell ref="C42:H42"/>
    <mergeCell ref="I42:J42"/>
    <mergeCell ref="K42:L42"/>
    <mergeCell ref="M42:N42"/>
    <mergeCell ref="AA42:AB42"/>
    <mergeCell ref="AC42:AD42"/>
    <mergeCell ref="A41:B41"/>
    <mergeCell ref="C41:H41"/>
    <mergeCell ref="I41:J41"/>
    <mergeCell ref="K41:L41"/>
    <mergeCell ref="M41:N41"/>
    <mergeCell ref="O41:P41"/>
    <mergeCell ref="Q41:R41"/>
    <mergeCell ref="S41:T41"/>
    <mergeCell ref="U41:V41"/>
    <mergeCell ref="W41:X41"/>
    <mergeCell ref="AE35:AJ35"/>
    <mergeCell ref="S37:T37"/>
    <mergeCell ref="U37:V37"/>
    <mergeCell ref="W37:X37"/>
    <mergeCell ref="Y37:Z37"/>
    <mergeCell ref="S38:T38"/>
    <mergeCell ref="U38:V38"/>
    <mergeCell ref="A39:B39"/>
    <mergeCell ref="C39:H39"/>
    <mergeCell ref="I39:J39"/>
    <mergeCell ref="K39:L39"/>
    <mergeCell ref="M39:N39"/>
    <mergeCell ref="O39:P39"/>
    <mergeCell ref="Q39:R39"/>
    <mergeCell ref="S39:T39"/>
    <mergeCell ref="U39:V39"/>
    <mergeCell ref="W38:X38"/>
    <mergeCell ref="Y38:Z38"/>
    <mergeCell ref="A38:B38"/>
    <mergeCell ref="C38:H38"/>
    <mergeCell ref="I38:J38"/>
    <mergeCell ref="K38:L38"/>
    <mergeCell ref="M38:N38"/>
    <mergeCell ref="O38:P38"/>
    <mergeCell ref="Q38:R38"/>
    <mergeCell ref="O37:P37"/>
    <mergeCell ref="Q37:R37"/>
    <mergeCell ref="Y35:Z35"/>
    <mergeCell ref="AA35:AB35"/>
    <mergeCell ref="AC35:AD35"/>
    <mergeCell ref="W36:X36"/>
    <mergeCell ref="Y36:Z36"/>
    <mergeCell ref="AA36:AB36"/>
    <mergeCell ref="AC36:AD36"/>
    <mergeCell ref="A37:B37"/>
    <mergeCell ref="C37:H37"/>
    <mergeCell ref="I37:J37"/>
    <mergeCell ref="K37:L37"/>
    <mergeCell ref="M37:N37"/>
    <mergeCell ref="AA37:AB37"/>
    <mergeCell ref="AC37:AD37"/>
    <mergeCell ref="A36:B36"/>
    <mergeCell ref="C36:H36"/>
    <mergeCell ref="I36:J36"/>
    <mergeCell ref="K36:L36"/>
    <mergeCell ref="M36:N36"/>
    <mergeCell ref="O36:P36"/>
    <mergeCell ref="Q36:R36"/>
    <mergeCell ref="S36:T36"/>
    <mergeCell ref="U36:V36"/>
    <mergeCell ref="A34:B34"/>
    <mergeCell ref="C34:H34"/>
    <mergeCell ref="I34:J34"/>
    <mergeCell ref="K34:L34"/>
    <mergeCell ref="M34:N34"/>
    <mergeCell ref="AA34:AB34"/>
    <mergeCell ref="AC34:AD34"/>
    <mergeCell ref="AE34:AJ34"/>
    <mergeCell ref="A35:B35"/>
    <mergeCell ref="C35:H35"/>
    <mergeCell ref="I35:J35"/>
    <mergeCell ref="K35:L35"/>
    <mergeCell ref="M35:N35"/>
    <mergeCell ref="O35:P35"/>
    <mergeCell ref="Q35:R35"/>
    <mergeCell ref="O34:P34"/>
    <mergeCell ref="Q34:R34"/>
    <mergeCell ref="S34:T34"/>
    <mergeCell ref="U34:V34"/>
    <mergeCell ref="W34:X34"/>
    <mergeCell ref="Y34:Z34"/>
    <mergeCell ref="S35:T35"/>
    <mergeCell ref="U35:V35"/>
    <mergeCell ref="W35:X35"/>
    <mergeCell ref="W32:X32"/>
    <mergeCell ref="Y32:Z32"/>
    <mergeCell ref="AA32:AB32"/>
    <mergeCell ref="AC32:AD32"/>
    <mergeCell ref="W33:X33"/>
    <mergeCell ref="Y33:Z33"/>
    <mergeCell ref="AA33:AB33"/>
    <mergeCell ref="AC33:AD33"/>
    <mergeCell ref="AE33:AJ33"/>
    <mergeCell ref="A33:B33"/>
    <mergeCell ref="C33:H33"/>
    <mergeCell ref="I33:J33"/>
    <mergeCell ref="K33:L33"/>
    <mergeCell ref="M33:N33"/>
    <mergeCell ref="O33:P33"/>
    <mergeCell ref="Q33:R33"/>
    <mergeCell ref="S33:T33"/>
    <mergeCell ref="U33:V33"/>
    <mergeCell ref="A31:B31"/>
    <mergeCell ref="C31:H31"/>
    <mergeCell ref="I31:J31"/>
    <mergeCell ref="K31:L31"/>
    <mergeCell ref="M31:N31"/>
    <mergeCell ref="AA31:AB31"/>
    <mergeCell ref="AC31:AD31"/>
    <mergeCell ref="AE31:AJ31"/>
    <mergeCell ref="A32:B32"/>
    <mergeCell ref="C32:H32"/>
    <mergeCell ref="I32:J32"/>
    <mergeCell ref="K32:L32"/>
    <mergeCell ref="M32:N32"/>
    <mergeCell ref="O32:P32"/>
    <mergeCell ref="Q32:R32"/>
    <mergeCell ref="O31:P31"/>
    <mergeCell ref="Q31:R31"/>
    <mergeCell ref="S31:T31"/>
    <mergeCell ref="U31:V31"/>
    <mergeCell ref="W31:X31"/>
    <mergeCell ref="Y31:Z31"/>
    <mergeCell ref="AE32:AJ32"/>
    <mergeCell ref="S32:T32"/>
    <mergeCell ref="U32:V32"/>
    <mergeCell ref="W29:X29"/>
    <mergeCell ref="Y29:Z29"/>
    <mergeCell ref="AA29:AB29"/>
    <mergeCell ref="AC29:AD29"/>
    <mergeCell ref="W30:X30"/>
    <mergeCell ref="Y30:Z30"/>
    <mergeCell ref="AA30:AB30"/>
    <mergeCell ref="AC30:AD30"/>
    <mergeCell ref="AE30:AJ30"/>
    <mergeCell ref="A30:B30"/>
    <mergeCell ref="C30:H30"/>
    <mergeCell ref="I30:J30"/>
    <mergeCell ref="K30:L30"/>
    <mergeCell ref="M30:N30"/>
    <mergeCell ref="O30:P30"/>
    <mergeCell ref="Q30:R30"/>
    <mergeCell ref="S30:T30"/>
    <mergeCell ref="U30:V30"/>
    <mergeCell ref="A28:B28"/>
    <mergeCell ref="C28:H28"/>
    <mergeCell ref="I28:J28"/>
    <mergeCell ref="K28:L28"/>
    <mergeCell ref="M28:N28"/>
    <mergeCell ref="AA28:AB28"/>
    <mergeCell ref="AC28:AD28"/>
    <mergeCell ref="AE28:AJ28"/>
    <mergeCell ref="A29:B29"/>
    <mergeCell ref="C29:H29"/>
    <mergeCell ref="I29:J29"/>
    <mergeCell ref="K29:L29"/>
    <mergeCell ref="M29:N29"/>
    <mergeCell ref="O29:P29"/>
    <mergeCell ref="Q29:R29"/>
    <mergeCell ref="O28:P28"/>
    <mergeCell ref="Q28:R28"/>
    <mergeCell ref="S28:T28"/>
    <mergeCell ref="U28:V28"/>
    <mergeCell ref="W28:X28"/>
    <mergeCell ref="Y28:Z28"/>
    <mergeCell ref="AE29:AJ29"/>
    <mergeCell ref="S29:T29"/>
    <mergeCell ref="U29:V29"/>
    <mergeCell ref="W26:X26"/>
    <mergeCell ref="Y26:Z26"/>
    <mergeCell ref="AA26:AB26"/>
    <mergeCell ref="AC26:AD26"/>
    <mergeCell ref="W27:X27"/>
    <mergeCell ref="Y27:Z27"/>
    <mergeCell ref="AA27:AB27"/>
    <mergeCell ref="AC27:AD27"/>
    <mergeCell ref="AE27:AJ27"/>
    <mergeCell ref="A27:B27"/>
    <mergeCell ref="C27:H27"/>
    <mergeCell ref="I27:J27"/>
    <mergeCell ref="K27:L27"/>
    <mergeCell ref="M27:N27"/>
    <mergeCell ref="O27:P27"/>
    <mergeCell ref="Q27:R27"/>
    <mergeCell ref="S27:T27"/>
    <mergeCell ref="U27:V27"/>
    <mergeCell ref="A25:B25"/>
    <mergeCell ref="C25:H25"/>
    <mergeCell ref="I25:J25"/>
    <mergeCell ref="K25:L25"/>
    <mergeCell ref="M25:N25"/>
    <mergeCell ref="AA25:AB25"/>
    <mergeCell ref="AC25:AD25"/>
    <mergeCell ref="AE25:AJ25"/>
    <mergeCell ref="A26:B26"/>
    <mergeCell ref="C26:H26"/>
    <mergeCell ref="I26:J26"/>
    <mergeCell ref="K26:L26"/>
    <mergeCell ref="M26:N26"/>
    <mergeCell ref="O26:P26"/>
    <mergeCell ref="Q26:R26"/>
    <mergeCell ref="O25:P25"/>
    <mergeCell ref="Q25:R25"/>
    <mergeCell ref="S25:T25"/>
    <mergeCell ref="U25:V25"/>
    <mergeCell ref="W25:X25"/>
    <mergeCell ref="Y25:Z25"/>
    <mergeCell ref="AE26:AJ26"/>
    <mergeCell ref="S26:T26"/>
    <mergeCell ref="U26:V26"/>
    <mergeCell ref="W23:X23"/>
    <mergeCell ref="Y23:Z23"/>
    <mergeCell ref="AA23:AB23"/>
    <mergeCell ref="AC23:AD23"/>
    <mergeCell ref="W24:X24"/>
    <mergeCell ref="Y24:Z24"/>
    <mergeCell ref="AA24:AB24"/>
    <mergeCell ref="AC24:AD24"/>
    <mergeCell ref="AE24:AJ24"/>
    <mergeCell ref="A24:B24"/>
    <mergeCell ref="C24:H24"/>
    <mergeCell ref="I24:J24"/>
    <mergeCell ref="K24:L24"/>
    <mergeCell ref="M24:N24"/>
    <mergeCell ref="O24:P24"/>
    <mergeCell ref="Q24:R24"/>
    <mergeCell ref="S24:T24"/>
    <mergeCell ref="U24:V24"/>
    <mergeCell ref="A22:B22"/>
    <mergeCell ref="C22:H22"/>
    <mergeCell ref="I22:J22"/>
    <mergeCell ref="K22:L22"/>
    <mergeCell ref="M22:N22"/>
    <mergeCell ref="AA22:AB22"/>
    <mergeCell ref="AC22:AD22"/>
    <mergeCell ref="AE22:AJ22"/>
    <mergeCell ref="A23:B23"/>
    <mergeCell ref="C23:H23"/>
    <mergeCell ref="I23:J23"/>
    <mergeCell ref="K23:L23"/>
    <mergeCell ref="M23:N23"/>
    <mergeCell ref="O23:P23"/>
    <mergeCell ref="Q23:R23"/>
    <mergeCell ref="O22:P22"/>
    <mergeCell ref="Q22:R22"/>
    <mergeCell ref="S22:T22"/>
    <mergeCell ref="U22:V22"/>
    <mergeCell ref="W22:X22"/>
    <mergeCell ref="Y22:Z22"/>
    <mergeCell ref="AE23:AJ23"/>
    <mergeCell ref="S23:T23"/>
    <mergeCell ref="U23:V23"/>
    <mergeCell ref="W20:X20"/>
    <mergeCell ref="Y20:Z20"/>
    <mergeCell ref="AA20:AB20"/>
    <mergeCell ref="AC20:AD20"/>
    <mergeCell ref="W21:X21"/>
    <mergeCell ref="Y21:Z21"/>
    <mergeCell ref="AA21:AB21"/>
    <mergeCell ref="AC21:AD21"/>
    <mergeCell ref="AE21:AJ21"/>
    <mergeCell ref="A21:B21"/>
    <mergeCell ref="C21:H21"/>
    <mergeCell ref="I21:J21"/>
    <mergeCell ref="K21:L21"/>
    <mergeCell ref="M21:N21"/>
    <mergeCell ref="O21:P21"/>
    <mergeCell ref="Q21:R21"/>
    <mergeCell ref="S21:T21"/>
    <mergeCell ref="U21:V21"/>
    <mergeCell ref="A19:B19"/>
    <mergeCell ref="C19:H19"/>
    <mergeCell ref="I19:J19"/>
    <mergeCell ref="K19:L19"/>
    <mergeCell ref="M19:N19"/>
    <mergeCell ref="AA19:AB19"/>
    <mergeCell ref="AC19:AD19"/>
    <mergeCell ref="AE19:AJ19"/>
    <mergeCell ref="A20:B20"/>
    <mergeCell ref="C20:H20"/>
    <mergeCell ref="I20:J20"/>
    <mergeCell ref="K20:L20"/>
    <mergeCell ref="M20:N20"/>
    <mergeCell ref="O20:P20"/>
    <mergeCell ref="Q20:R20"/>
    <mergeCell ref="O19:P19"/>
    <mergeCell ref="Q19:R19"/>
    <mergeCell ref="S19:T19"/>
    <mergeCell ref="U19:V19"/>
    <mergeCell ref="W19:X19"/>
    <mergeCell ref="Y19:Z19"/>
    <mergeCell ref="AE20:AJ20"/>
    <mergeCell ref="S20:T20"/>
    <mergeCell ref="U20:V20"/>
    <mergeCell ref="W17:X17"/>
    <mergeCell ref="Y17:Z17"/>
    <mergeCell ref="AA17:AB17"/>
    <mergeCell ref="AC17:AD17"/>
    <mergeCell ref="W18:X18"/>
    <mergeCell ref="Y18:Z18"/>
    <mergeCell ref="AA18:AB18"/>
    <mergeCell ref="AC18:AD18"/>
    <mergeCell ref="AE18:AJ18"/>
    <mergeCell ref="A18:B18"/>
    <mergeCell ref="C18:H18"/>
    <mergeCell ref="I18:J18"/>
    <mergeCell ref="K18:L18"/>
    <mergeCell ref="M18:N18"/>
    <mergeCell ref="O18:P18"/>
    <mergeCell ref="Q18:R18"/>
    <mergeCell ref="S18:T18"/>
    <mergeCell ref="U18:V18"/>
    <mergeCell ref="A16:B16"/>
    <mergeCell ref="C16:H16"/>
    <mergeCell ref="I16:J16"/>
    <mergeCell ref="K16:L16"/>
    <mergeCell ref="M16:N16"/>
    <mergeCell ref="AA16:AB16"/>
    <mergeCell ref="AC16:AD16"/>
    <mergeCell ref="AE16:AJ16"/>
    <mergeCell ref="A17:B17"/>
    <mergeCell ref="C17:H17"/>
    <mergeCell ref="I17:J17"/>
    <mergeCell ref="K17:L17"/>
    <mergeCell ref="M17:N17"/>
    <mergeCell ref="O17:P17"/>
    <mergeCell ref="Q17:R17"/>
    <mergeCell ref="O16:P16"/>
    <mergeCell ref="Q16:R16"/>
    <mergeCell ref="S16:T16"/>
    <mergeCell ref="U16:V16"/>
    <mergeCell ref="W16:X16"/>
    <mergeCell ref="Y16:Z16"/>
    <mergeCell ref="AE17:AJ17"/>
    <mergeCell ref="S17:T17"/>
    <mergeCell ref="U17:V17"/>
    <mergeCell ref="W14:X14"/>
    <mergeCell ref="Y14:Z14"/>
    <mergeCell ref="AA14:AB14"/>
    <mergeCell ref="AC14:AD14"/>
    <mergeCell ref="W15:X15"/>
    <mergeCell ref="Y15:Z15"/>
    <mergeCell ref="AA15:AB15"/>
    <mergeCell ref="AC15:AD15"/>
    <mergeCell ref="AE15:AJ15"/>
    <mergeCell ref="A15:B15"/>
    <mergeCell ref="C15:H15"/>
    <mergeCell ref="I15:J15"/>
    <mergeCell ref="K15:L15"/>
    <mergeCell ref="M15:N15"/>
    <mergeCell ref="O15:P15"/>
    <mergeCell ref="Q15:R15"/>
    <mergeCell ref="S15:T15"/>
    <mergeCell ref="U15:V15"/>
    <mergeCell ref="A13:B13"/>
    <mergeCell ref="C13:H13"/>
    <mergeCell ref="I13:J13"/>
    <mergeCell ref="K13:L13"/>
    <mergeCell ref="M13:N13"/>
    <mergeCell ref="AA13:AB13"/>
    <mergeCell ref="AC13:AD13"/>
    <mergeCell ref="AE13:AJ13"/>
    <mergeCell ref="A14:B14"/>
    <mergeCell ref="C14:H14"/>
    <mergeCell ref="I14:J14"/>
    <mergeCell ref="K14:L14"/>
    <mergeCell ref="M14:N14"/>
    <mergeCell ref="O14:P14"/>
    <mergeCell ref="Q14:R14"/>
    <mergeCell ref="O13:P13"/>
    <mergeCell ref="Q13:R13"/>
    <mergeCell ref="S13:T13"/>
    <mergeCell ref="U13:V13"/>
    <mergeCell ref="W13:X13"/>
    <mergeCell ref="Y13:Z13"/>
    <mergeCell ref="AE14:AJ14"/>
    <mergeCell ref="S14:T14"/>
    <mergeCell ref="U14:V14"/>
    <mergeCell ref="AE11:AJ11"/>
    <mergeCell ref="A12:B12"/>
    <mergeCell ref="C12:H12"/>
    <mergeCell ref="I12:J12"/>
    <mergeCell ref="K12:L12"/>
    <mergeCell ref="M12:N12"/>
    <mergeCell ref="O12:P12"/>
    <mergeCell ref="Q12:R12"/>
    <mergeCell ref="S12:T12"/>
    <mergeCell ref="U12:V12"/>
    <mergeCell ref="A11:H11"/>
    <mergeCell ref="I11:L11"/>
    <mergeCell ref="M11:P11"/>
    <mergeCell ref="Q11:T11"/>
    <mergeCell ref="U11:X11"/>
    <mergeCell ref="Y11:AD11"/>
    <mergeCell ref="W12:X12"/>
    <mergeCell ref="Y12:Z12"/>
    <mergeCell ref="AA12:AB12"/>
    <mergeCell ref="AC12:AD12"/>
    <mergeCell ref="AE12:AJ12"/>
    <mergeCell ref="U10:V10"/>
    <mergeCell ref="W10:X10"/>
    <mergeCell ref="Y10:Z10"/>
    <mergeCell ref="AA10:AB10"/>
    <mergeCell ref="AC10:AD10"/>
    <mergeCell ref="AE10:AJ10"/>
    <mergeCell ref="A8:AJ8"/>
    <mergeCell ref="A9:AJ9"/>
    <mergeCell ref="A10:B10"/>
    <mergeCell ref="C10:H10"/>
    <mergeCell ref="I10:J10"/>
    <mergeCell ref="K10:L10"/>
    <mergeCell ref="M10:N10"/>
    <mergeCell ref="O10:P10"/>
    <mergeCell ref="Q10:R10"/>
    <mergeCell ref="S10:T10"/>
    <mergeCell ref="E7:L7"/>
    <mergeCell ref="M7:Q7"/>
    <mergeCell ref="R7:Z7"/>
    <mergeCell ref="AA7:AD7"/>
    <mergeCell ref="AE7:AJ7"/>
    <mergeCell ref="A6:D6"/>
    <mergeCell ref="E6:L6"/>
    <mergeCell ref="M6:Q6"/>
    <mergeCell ref="R6:Z6"/>
    <mergeCell ref="AA6:AD6"/>
    <mergeCell ref="AE6:AJ6"/>
    <mergeCell ref="AE36:AJ36"/>
    <mergeCell ref="AE37:AJ37"/>
    <mergeCell ref="AE38:AJ38"/>
    <mergeCell ref="AE39:AJ39"/>
    <mergeCell ref="A1:AJ2"/>
    <mergeCell ref="A3:D3"/>
    <mergeCell ref="E3:L3"/>
    <mergeCell ref="M3:Q3"/>
    <mergeCell ref="R3:Z3"/>
    <mergeCell ref="AA3:AD3"/>
    <mergeCell ref="AE3:AJ3"/>
    <mergeCell ref="A5:D5"/>
    <mergeCell ref="E5:L5"/>
    <mergeCell ref="M5:Q5"/>
    <mergeCell ref="R5:Z5"/>
    <mergeCell ref="AA5:AD5"/>
    <mergeCell ref="AE5:AJ5"/>
    <mergeCell ref="A4:D4"/>
    <mergeCell ref="E4:L4"/>
    <mergeCell ref="M4:Q4"/>
    <mergeCell ref="R4:Z4"/>
    <mergeCell ref="AA4:AD4"/>
    <mergeCell ref="AE4:AJ4"/>
    <mergeCell ref="A7:D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42"/>
  <sheetViews>
    <sheetView zoomScale="150" workbookViewId="0">
      <selection activeCell="O11" sqref="O11:P42"/>
    </sheetView>
  </sheetViews>
  <sheetFormatPr baseColWidth="10" defaultColWidth="2.42578125" defaultRowHeight="9" customHeight="1" x14ac:dyDescent="0"/>
  <cols>
    <col min="1" max="12" width="2.42578125" style="15"/>
    <col min="13" max="13" width="2.85546875" style="15" customWidth="1"/>
    <col min="14" max="21" width="2.42578125" style="15"/>
    <col min="22" max="22" width="4.42578125" style="15" customWidth="1"/>
    <col min="23" max="16384" width="2.42578125" style="15"/>
  </cols>
  <sheetData>
    <row r="1" spans="1:28" ht="11" customHeight="1">
      <c r="A1" s="294" t="s">
        <v>60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  <c r="R1" s="294"/>
      <c r="S1" s="294"/>
      <c r="T1" s="294"/>
      <c r="U1" s="294"/>
      <c r="V1" s="294"/>
      <c r="W1" s="294"/>
      <c r="X1" s="294"/>
      <c r="Y1" s="294"/>
      <c r="Z1" s="294"/>
      <c r="AA1" s="294"/>
      <c r="AB1" s="294"/>
    </row>
    <row r="2" spans="1:28" ht="9" customHeight="1">
      <c r="A2" s="295"/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5"/>
      <c r="T2" s="295"/>
      <c r="U2" s="295"/>
      <c r="V2" s="295"/>
      <c r="W2" s="295"/>
      <c r="X2" s="295"/>
      <c r="Y2" s="295"/>
      <c r="Z2" s="295"/>
      <c r="AA2" s="295"/>
      <c r="AB2" s="295"/>
    </row>
    <row r="3" spans="1:28" ht="9" customHeight="1">
      <c r="A3" s="296" t="s">
        <v>15</v>
      </c>
      <c r="B3" s="297"/>
      <c r="C3" s="297"/>
      <c r="D3" s="297"/>
      <c r="E3" s="298" t="str">
        <f>SPEC!E3</f>
        <v>M DEFINED PLUS JKT</v>
      </c>
      <c r="F3" s="298"/>
      <c r="G3" s="298"/>
      <c r="H3" s="298"/>
      <c r="I3" s="298"/>
      <c r="J3" s="299"/>
      <c r="K3" s="296" t="s">
        <v>16</v>
      </c>
      <c r="L3" s="297"/>
      <c r="M3" s="297"/>
      <c r="N3" s="300" t="str">
        <f>SPEC!AA3</f>
        <v>LAYERING</v>
      </c>
      <c r="O3" s="300"/>
      <c r="P3" s="300"/>
      <c r="Q3" s="300"/>
      <c r="R3" s="300"/>
      <c r="S3" s="300"/>
      <c r="T3" s="300"/>
      <c r="U3" s="32" t="s">
        <v>32</v>
      </c>
      <c r="V3" s="33"/>
      <c r="W3" s="301" t="str">
        <f>SPEC!AV3</f>
        <v>WINTER 2017.2018</v>
      </c>
      <c r="X3" s="301"/>
      <c r="Y3" s="301"/>
      <c r="Z3" s="301"/>
      <c r="AA3" s="301"/>
      <c r="AB3" s="302"/>
    </row>
    <row r="4" spans="1:28" ht="9" customHeight="1">
      <c r="A4" s="281" t="s">
        <v>17</v>
      </c>
      <c r="B4" s="282"/>
      <c r="C4" s="282"/>
      <c r="D4" s="282"/>
      <c r="E4" s="283" t="str">
        <f>SPEC!E4</f>
        <v>XS-XXL</v>
      </c>
      <c r="F4" s="284"/>
      <c r="G4" s="284"/>
      <c r="H4" s="284"/>
      <c r="I4" s="284"/>
      <c r="J4" s="285"/>
      <c r="K4" s="286" t="s">
        <v>19</v>
      </c>
      <c r="L4" s="287"/>
      <c r="M4" s="287"/>
      <c r="N4" s="288" t="str">
        <f>SPEC!AA5</f>
        <v>SOLUNA</v>
      </c>
      <c r="O4" s="289"/>
      <c r="P4" s="289"/>
      <c r="Q4" s="289"/>
      <c r="R4" s="289"/>
      <c r="S4" s="289"/>
      <c r="T4" s="290"/>
      <c r="U4" s="286"/>
      <c r="V4" s="291"/>
      <c r="W4" s="292"/>
      <c r="X4" s="292"/>
      <c r="Y4" s="292"/>
      <c r="Z4" s="292"/>
      <c r="AA4" s="292"/>
      <c r="AB4" s="293"/>
    </row>
    <row r="5" spans="1:28" ht="9" customHeight="1">
      <c r="A5" s="313" t="s">
        <v>18</v>
      </c>
      <c r="B5" s="314"/>
      <c r="C5" s="314"/>
      <c r="D5" s="314"/>
      <c r="E5" s="315" t="str">
        <f>SPEC!E5</f>
        <v>L</v>
      </c>
      <c r="F5" s="316"/>
      <c r="G5" s="316"/>
      <c r="H5" s="316"/>
      <c r="I5" s="316"/>
      <c r="J5" s="317"/>
      <c r="K5" s="286"/>
      <c r="L5" s="287"/>
      <c r="M5" s="287"/>
      <c r="N5" s="318"/>
      <c r="O5" s="318"/>
      <c r="P5" s="318"/>
      <c r="Q5" s="318"/>
      <c r="R5" s="318"/>
      <c r="S5" s="318"/>
      <c r="T5" s="319"/>
      <c r="U5" s="30" t="s">
        <v>34</v>
      </c>
      <c r="V5" s="31"/>
      <c r="W5" s="292" t="str">
        <f>DIMENSION!AE5</f>
        <v>VG</v>
      </c>
      <c r="X5" s="292"/>
      <c r="Y5" s="292"/>
      <c r="Z5" s="292"/>
      <c r="AA5" s="292"/>
      <c r="AB5" s="293"/>
    </row>
    <row r="6" spans="1:28" ht="9" customHeight="1">
      <c r="A6" s="281" t="s">
        <v>134</v>
      </c>
      <c r="B6" s="282"/>
      <c r="C6" s="282"/>
      <c r="D6" s="282"/>
      <c r="E6" s="284" t="str">
        <f>DIMENSION!E6</f>
        <v>ATH</v>
      </c>
      <c r="F6" s="284"/>
      <c r="G6" s="284"/>
      <c r="H6" s="284"/>
      <c r="I6" s="284"/>
      <c r="J6" s="285"/>
      <c r="K6" s="286"/>
      <c r="L6" s="287"/>
      <c r="M6" s="287"/>
      <c r="N6" s="318"/>
      <c r="O6" s="318"/>
      <c r="P6" s="318"/>
      <c r="Q6" s="318"/>
      <c r="R6" s="318"/>
      <c r="S6" s="318"/>
      <c r="T6" s="319"/>
      <c r="U6" s="30" t="s">
        <v>35</v>
      </c>
      <c r="V6" s="31"/>
      <c r="W6" s="292"/>
      <c r="X6" s="292"/>
      <c r="Y6" s="292"/>
      <c r="Z6" s="292"/>
      <c r="AA6" s="292"/>
      <c r="AB6" s="293"/>
    </row>
    <row r="7" spans="1:28" ht="9" customHeight="1">
      <c r="A7" s="303" t="s">
        <v>21</v>
      </c>
      <c r="B7" s="304"/>
      <c r="C7" s="304"/>
      <c r="D7" s="304"/>
      <c r="E7" s="305" t="str">
        <f>DIMENSION!E7</f>
        <v>NEW</v>
      </c>
      <c r="F7" s="305"/>
      <c r="G7" s="305"/>
      <c r="H7" s="305"/>
      <c r="I7" s="305"/>
      <c r="J7" s="306"/>
      <c r="K7" s="307" t="s">
        <v>126</v>
      </c>
      <c r="L7" s="308"/>
      <c r="M7" s="308"/>
      <c r="N7" s="309" t="str">
        <f>DIMENSION!R7</f>
        <v>INCHES</v>
      </c>
      <c r="O7" s="309"/>
      <c r="P7" s="309"/>
      <c r="Q7" s="309"/>
      <c r="R7" s="309"/>
      <c r="S7" s="309"/>
      <c r="T7" s="310"/>
      <c r="U7" s="34" t="s">
        <v>23</v>
      </c>
      <c r="V7" s="35"/>
      <c r="W7" s="311"/>
      <c r="X7" s="311"/>
      <c r="Y7" s="311"/>
      <c r="Z7" s="311"/>
      <c r="AA7" s="311"/>
      <c r="AB7" s="312"/>
    </row>
    <row r="8" spans="1:28" s="26" customFormat="1" ht="8.25" customHeight="1">
      <c r="A8" s="233" t="s">
        <v>128</v>
      </c>
      <c r="B8" s="233"/>
      <c r="C8" s="233"/>
      <c r="D8" s="233"/>
      <c r="E8" s="233"/>
      <c r="F8" s="233"/>
      <c r="G8" s="233"/>
      <c r="H8" s="233"/>
      <c r="I8" s="233"/>
      <c r="J8" s="233"/>
      <c r="K8" s="233"/>
      <c r="L8" s="233"/>
      <c r="M8" s="233"/>
      <c r="N8" s="233"/>
      <c r="O8" s="233"/>
      <c r="P8" s="233"/>
      <c r="Q8" s="233"/>
      <c r="R8" s="233"/>
      <c r="S8" s="233"/>
      <c r="T8" s="233"/>
      <c r="U8" s="233"/>
      <c r="V8" s="233"/>
      <c r="W8" s="233"/>
      <c r="X8" s="233"/>
      <c r="Y8" s="233"/>
      <c r="Z8" s="233"/>
      <c r="AA8" s="233"/>
      <c r="AB8" s="233"/>
    </row>
    <row r="9" spans="1:28" s="26" customFormat="1" ht="12">
      <c r="A9" s="183" t="s">
        <v>129</v>
      </c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183"/>
      <c r="AB9" s="183"/>
    </row>
    <row r="10" spans="1:28" ht="9" customHeight="1">
      <c r="A10" s="320" t="s">
        <v>37</v>
      </c>
      <c r="B10" s="321"/>
      <c r="C10" s="320" t="s">
        <v>38</v>
      </c>
      <c r="D10" s="322"/>
      <c r="E10" s="322"/>
      <c r="F10" s="322"/>
      <c r="G10" s="322"/>
      <c r="H10" s="323"/>
      <c r="I10" s="324" t="s">
        <v>161</v>
      </c>
      <c r="J10" s="324"/>
      <c r="K10" s="325" t="s">
        <v>162</v>
      </c>
      <c r="L10" s="326"/>
      <c r="M10" s="327" t="s">
        <v>163</v>
      </c>
      <c r="N10" s="326"/>
      <c r="O10" s="328" t="s">
        <v>164</v>
      </c>
      <c r="P10" s="329"/>
      <c r="Q10" s="327" t="s">
        <v>165</v>
      </c>
      <c r="R10" s="326"/>
      <c r="S10" s="325" t="s">
        <v>166</v>
      </c>
      <c r="T10" s="326"/>
      <c r="U10" s="325" t="s">
        <v>59</v>
      </c>
      <c r="V10" s="326"/>
      <c r="W10" s="330" t="s">
        <v>24</v>
      </c>
      <c r="X10" s="331"/>
      <c r="Y10" s="331"/>
      <c r="Z10" s="331"/>
      <c r="AA10" s="331"/>
      <c r="AB10" s="332"/>
    </row>
    <row r="11" spans="1:28" ht="9" customHeight="1">
      <c r="A11" s="212" t="s">
        <v>61</v>
      </c>
      <c r="B11" s="213"/>
      <c r="C11" s="214" t="s">
        <v>107</v>
      </c>
      <c r="D11" s="343"/>
      <c r="E11" s="343"/>
      <c r="F11" s="343"/>
      <c r="G11" s="343"/>
      <c r="H11" s="344"/>
      <c r="I11" s="345">
        <f>M11-4</f>
        <v>-6</v>
      </c>
      <c r="J11" s="346"/>
      <c r="K11" s="345">
        <f>O11-4</f>
        <v>-4</v>
      </c>
      <c r="L11" s="346"/>
      <c r="M11" s="212">
        <f>O11-2</f>
        <v>-2</v>
      </c>
      <c r="N11" s="347"/>
      <c r="O11" s="212"/>
      <c r="P11" s="213"/>
      <c r="Q11" s="212">
        <f>O11+3</f>
        <v>3</v>
      </c>
      <c r="R11" s="347"/>
      <c r="S11" s="212">
        <f>O11+6</f>
        <v>6</v>
      </c>
      <c r="T11" s="347"/>
      <c r="U11" s="212" t="s">
        <v>62</v>
      </c>
      <c r="V11" s="347"/>
      <c r="W11" s="333"/>
      <c r="X11" s="334"/>
      <c r="Y11" s="334"/>
      <c r="Z11" s="334"/>
      <c r="AA11" s="334"/>
      <c r="AB11" s="335"/>
    </row>
    <row r="12" spans="1:28" ht="9" customHeight="1">
      <c r="A12" s="202" t="s">
        <v>63</v>
      </c>
      <c r="B12" s="203"/>
      <c r="C12" s="263" t="s">
        <v>171</v>
      </c>
      <c r="D12" s="336"/>
      <c r="E12" s="336"/>
      <c r="F12" s="336"/>
      <c r="G12" s="336"/>
      <c r="H12" s="337"/>
      <c r="I12" s="267">
        <f>M12-4</f>
        <v>-6</v>
      </c>
      <c r="J12" s="338"/>
      <c r="K12" s="267">
        <f>O12-4</f>
        <v>-4</v>
      </c>
      <c r="L12" s="338"/>
      <c r="M12" s="202">
        <f>O12-2</f>
        <v>-2</v>
      </c>
      <c r="N12" s="339"/>
      <c r="O12" s="202"/>
      <c r="P12" s="203"/>
      <c r="Q12" s="202">
        <f>O12+3</f>
        <v>3</v>
      </c>
      <c r="R12" s="339"/>
      <c r="S12" s="202">
        <f>O12+6</f>
        <v>6</v>
      </c>
      <c r="T12" s="339"/>
      <c r="U12" s="202" t="s">
        <v>62</v>
      </c>
      <c r="V12" s="339"/>
      <c r="W12" s="340"/>
      <c r="X12" s="341"/>
      <c r="Y12" s="341"/>
      <c r="Z12" s="341"/>
      <c r="AA12" s="341"/>
      <c r="AB12" s="342"/>
    </row>
    <row r="13" spans="1:28" ht="9" customHeight="1">
      <c r="A13" s="202" t="s">
        <v>108</v>
      </c>
      <c r="B13" s="203"/>
      <c r="C13" s="204" t="s">
        <v>109</v>
      </c>
      <c r="D13" s="348"/>
      <c r="E13" s="348"/>
      <c r="F13" s="348"/>
      <c r="G13" s="348"/>
      <c r="H13" s="349"/>
      <c r="I13" s="350">
        <f>M13-4</f>
        <v>-6</v>
      </c>
      <c r="J13" s="351"/>
      <c r="K13" s="350">
        <f>O13-4</f>
        <v>-4</v>
      </c>
      <c r="L13" s="351"/>
      <c r="M13" s="352">
        <f>O13-2</f>
        <v>-2</v>
      </c>
      <c r="N13" s="353"/>
      <c r="O13" s="202"/>
      <c r="P13" s="203"/>
      <c r="Q13" s="352">
        <f>O13+3</f>
        <v>3</v>
      </c>
      <c r="R13" s="353"/>
      <c r="S13" s="352">
        <f>O13+6</f>
        <v>6</v>
      </c>
      <c r="T13" s="353"/>
      <c r="U13" s="202" t="s">
        <v>62</v>
      </c>
      <c r="V13" s="339"/>
      <c r="W13" s="340"/>
      <c r="X13" s="341"/>
      <c r="Y13" s="341"/>
      <c r="Z13" s="341"/>
      <c r="AA13" s="341"/>
      <c r="AB13" s="342"/>
    </row>
    <row r="14" spans="1:28" ht="9" customHeight="1">
      <c r="A14" s="202" t="s">
        <v>64</v>
      </c>
      <c r="B14" s="203"/>
      <c r="C14" s="204" t="s">
        <v>65</v>
      </c>
      <c r="D14" s="348"/>
      <c r="E14" s="348"/>
      <c r="F14" s="348"/>
      <c r="G14" s="348"/>
      <c r="H14" s="349"/>
      <c r="I14" s="267">
        <f>K14-0.75</f>
        <v>-2.25</v>
      </c>
      <c r="J14" s="268"/>
      <c r="K14" s="267">
        <f>M14-0.75</f>
        <v>-1.5</v>
      </c>
      <c r="L14" s="268"/>
      <c r="M14" s="267">
        <f>O14-0.75</f>
        <v>-0.75</v>
      </c>
      <c r="N14" s="268"/>
      <c r="O14" s="267"/>
      <c r="P14" s="268"/>
      <c r="Q14" s="267">
        <f>O14+0.75</f>
        <v>0.75</v>
      </c>
      <c r="R14" s="338"/>
      <c r="S14" s="267">
        <f>Q14+0.75</f>
        <v>1.5</v>
      </c>
      <c r="T14" s="338"/>
      <c r="U14" s="354" t="s">
        <v>135</v>
      </c>
      <c r="V14" s="355"/>
      <c r="W14" s="340"/>
      <c r="X14" s="341"/>
      <c r="Y14" s="341"/>
      <c r="Z14" s="341"/>
      <c r="AA14" s="341"/>
      <c r="AB14" s="342"/>
    </row>
    <row r="15" spans="1:28" ht="9" customHeight="1">
      <c r="A15" s="267"/>
      <c r="B15" s="268"/>
      <c r="C15" s="204"/>
      <c r="D15" s="279"/>
      <c r="E15" s="279"/>
      <c r="F15" s="279"/>
      <c r="G15" s="279"/>
      <c r="H15" s="280"/>
      <c r="I15" s="267"/>
      <c r="J15" s="356"/>
      <c r="K15" s="267"/>
      <c r="L15" s="338"/>
      <c r="M15" s="267"/>
      <c r="N15" s="338"/>
      <c r="O15" s="267"/>
      <c r="P15" s="268"/>
      <c r="Q15" s="267"/>
      <c r="R15" s="338"/>
      <c r="S15" s="267"/>
      <c r="T15" s="338"/>
      <c r="U15" s="267"/>
      <c r="V15" s="338"/>
      <c r="W15" s="340"/>
      <c r="X15" s="341"/>
      <c r="Y15" s="341"/>
      <c r="Z15" s="341"/>
      <c r="AA15" s="341"/>
      <c r="AB15" s="342"/>
    </row>
    <row r="16" spans="1:28" ht="9" customHeight="1">
      <c r="A16" s="267" t="s">
        <v>67</v>
      </c>
      <c r="B16" s="268"/>
      <c r="C16" s="204" t="s">
        <v>68</v>
      </c>
      <c r="D16" s="279"/>
      <c r="E16" s="279"/>
      <c r="F16" s="279"/>
      <c r="G16" s="279"/>
      <c r="H16" s="280"/>
      <c r="I16" s="267">
        <f>O16-1</f>
        <v>-1</v>
      </c>
      <c r="J16" s="338"/>
      <c r="K16" s="267">
        <f>O16-1</f>
        <v>-1</v>
      </c>
      <c r="L16" s="338"/>
      <c r="M16" s="267">
        <f>O16</f>
        <v>0</v>
      </c>
      <c r="N16" s="338"/>
      <c r="O16" s="267"/>
      <c r="P16" s="268"/>
      <c r="Q16" s="267">
        <f>O16+1</f>
        <v>1</v>
      </c>
      <c r="R16" s="338"/>
      <c r="S16" s="267">
        <f>O16+1</f>
        <v>1</v>
      </c>
      <c r="T16" s="338"/>
      <c r="U16" s="267" t="s">
        <v>167</v>
      </c>
      <c r="V16" s="268"/>
      <c r="W16" s="357"/>
      <c r="X16" s="279"/>
      <c r="Y16" s="279"/>
      <c r="Z16" s="279"/>
      <c r="AA16" s="279"/>
      <c r="AB16" s="280"/>
    </row>
    <row r="17" spans="1:28" ht="9" customHeight="1">
      <c r="A17" s="267" t="s">
        <v>69</v>
      </c>
      <c r="B17" s="268"/>
      <c r="C17" s="204" t="s">
        <v>70</v>
      </c>
      <c r="D17" s="279"/>
      <c r="E17" s="279"/>
      <c r="F17" s="279"/>
      <c r="G17" s="279"/>
      <c r="H17" s="280"/>
      <c r="I17" s="267">
        <f>I16+I24</f>
        <v>-1</v>
      </c>
      <c r="J17" s="268"/>
      <c r="K17" s="267">
        <f>$K$16:$T$16+$K$24:$T$24</f>
        <v>-1</v>
      </c>
      <c r="L17" s="268"/>
      <c r="M17" s="267">
        <f>$K$16:$T$16+$K$24:$T$24</f>
        <v>0</v>
      </c>
      <c r="N17" s="268"/>
      <c r="O17" s="267">
        <f>$K$16:$T$16+$K$24:$T$24</f>
        <v>0</v>
      </c>
      <c r="P17" s="268"/>
      <c r="Q17" s="267">
        <f>$K$16:$T$16+$K$24:$T$24</f>
        <v>1</v>
      </c>
      <c r="R17" s="268"/>
      <c r="S17" s="267">
        <f>$K$16:$T$16+$K$24:$T$24</f>
        <v>1</v>
      </c>
      <c r="T17" s="268"/>
      <c r="U17" s="267"/>
      <c r="V17" s="268"/>
      <c r="W17" s="357"/>
      <c r="X17" s="279"/>
      <c r="Y17" s="279"/>
      <c r="Z17" s="279"/>
      <c r="AA17" s="279"/>
      <c r="AB17" s="280"/>
    </row>
    <row r="18" spans="1:28" ht="9" customHeight="1">
      <c r="A18" s="267" t="s">
        <v>71</v>
      </c>
      <c r="B18" s="268"/>
      <c r="C18" s="204" t="s">
        <v>72</v>
      </c>
      <c r="D18" s="279"/>
      <c r="E18" s="279"/>
      <c r="F18" s="279"/>
      <c r="G18" s="279"/>
      <c r="H18" s="280"/>
      <c r="I18" s="267">
        <f>O18-1</f>
        <v>-1</v>
      </c>
      <c r="J18" s="338"/>
      <c r="K18" s="267">
        <f>O18-1</f>
        <v>-1</v>
      </c>
      <c r="L18" s="338"/>
      <c r="M18" s="267">
        <f>O18</f>
        <v>0</v>
      </c>
      <c r="N18" s="338"/>
      <c r="O18" s="267"/>
      <c r="P18" s="268"/>
      <c r="Q18" s="267">
        <f>O18+1</f>
        <v>1</v>
      </c>
      <c r="R18" s="338"/>
      <c r="S18" s="267">
        <f>O18+1</f>
        <v>1</v>
      </c>
      <c r="T18" s="338"/>
      <c r="U18" s="267" t="s">
        <v>167</v>
      </c>
      <c r="V18" s="268"/>
      <c r="W18" s="357"/>
      <c r="X18" s="279"/>
      <c r="Y18" s="279"/>
      <c r="Z18" s="279"/>
      <c r="AA18" s="279"/>
      <c r="AB18" s="280"/>
    </row>
    <row r="19" spans="1:28" ht="9" customHeight="1">
      <c r="A19" s="267" t="s">
        <v>73</v>
      </c>
      <c r="B19" s="268"/>
      <c r="C19" s="204" t="s">
        <v>74</v>
      </c>
      <c r="D19" s="279"/>
      <c r="E19" s="279"/>
      <c r="F19" s="279"/>
      <c r="G19" s="279"/>
      <c r="H19" s="280"/>
      <c r="I19" s="267">
        <f>M19-0</f>
        <v>0</v>
      </c>
      <c r="J19" s="338"/>
      <c r="K19" s="267">
        <f>O19-0</f>
        <v>0</v>
      </c>
      <c r="L19" s="338"/>
      <c r="M19" s="267">
        <f>O19-0</f>
        <v>0</v>
      </c>
      <c r="N19" s="338"/>
      <c r="O19" s="267"/>
      <c r="P19" s="268"/>
      <c r="Q19" s="267">
        <f>O19+0</f>
        <v>0</v>
      </c>
      <c r="R19" s="338"/>
      <c r="S19" s="267">
        <f>O19+0</f>
        <v>0</v>
      </c>
      <c r="T19" s="338"/>
      <c r="U19" s="267" t="s">
        <v>66</v>
      </c>
      <c r="V19" s="338"/>
      <c r="W19" s="357"/>
      <c r="X19" s="279"/>
      <c r="Y19" s="279"/>
      <c r="Z19" s="279"/>
      <c r="AA19" s="279"/>
      <c r="AB19" s="280"/>
    </row>
    <row r="20" spans="1:28" ht="9" customHeight="1">
      <c r="A20" s="267"/>
      <c r="B20" s="268"/>
      <c r="C20" s="204"/>
      <c r="D20" s="279"/>
      <c r="E20" s="279"/>
      <c r="F20" s="279"/>
      <c r="G20" s="279"/>
      <c r="H20" s="280"/>
      <c r="I20" s="267"/>
      <c r="J20" s="356"/>
      <c r="K20" s="267"/>
      <c r="L20" s="338"/>
      <c r="M20" s="267"/>
      <c r="N20" s="338"/>
      <c r="O20" s="267"/>
      <c r="P20" s="268"/>
      <c r="Q20" s="267"/>
      <c r="R20" s="338"/>
      <c r="S20" s="267"/>
      <c r="T20" s="338"/>
      <c r="U20" s="267"/>
      <c r="V20" s="338"/>
      <c r="W20" s="357"/>
      <c r="X20" s="279"/>
      <c r="Y20" s="279"/>
      <c r="Z20" s="279"/>
      <c r="AA20" s="279"/>
      <c r="AB20" s="280"/>
    </row>
    <row r="21" spans="1:28" ht="9" customHeight="1">
      <c r="A21" s="202" t="s">
        <v>75</v>
      </c>
      <c r="B21" s="203"/>
      <c r="C21" s="269" t="s">
        <v>76</v>
      </c>
      <c r="D21" s="270"/>
      <c r="E21" s="270"/>
      <c r="F21" s="270"/>
      <c r="G21" s="270"/>
      <c r="H21" s="271"/>
      <c r="I21" s="267">
        <f>M21-0.25</f>
        <v>-0.375</v>
      </c>
      <c r="J21" s="338"/>
      <c r="K21" s="267">
        <f>O21-0.25</f>
        <v>-0.25</v>
      </c>
      <c r="L21" s="338"/>
      <c r="M21" s="202">
        <f>O21-0.125</f>
        <v>-0.125</v>
      </c>
      <c r="N21" s="339"/>
      <c r="O21" s="202"/>
      <c r="P21" s="203"/>
      <c r="Q21" s="202">
        <f>O21+0.25</f>
        <v>0.25</v>
      </c>
      <c r="R21" s="339"/>
      <c r="S21" s="202">
        <f>O21+0.5</f>
        <v>0.5</v>
      </c>
      <c r="T21" s="339"/>
      <c r="U21" s="202" t="s">
        <v>77</v>
      </c>
      <c r="V21" s="339"/>
      <c r="W21" s="340"/>
      <c r="X21" s="341"/>
      <c r="Y21" s="341"/>
      <c r="Z21" s="341"/>
      <c r="AA21" s="341"/>
      <c r="AB21" s="342"/>
    </row>
    <row r="22" spans="1:28" ht="9" customHeight="1">
      <c r="A22" s="202" t="s">
        <v>78</v>
      </c>
      <c r="B22" s="203"/>
      <c r="C22" s="269" t="s">
        <v>79</v>
      </c>
      <c r="D22" s="270"/>
      <c r="E22" s="270"/>
      <c r="F22" s="270"/>
      <c r="G22" s="270"/>
      <c r="H22" s="271"/>
      <c r="I22" s="267">
        <f>M22-0.25</f>
        <v>-0.375</v>
      </c>
      <c r="J22" s="338"/>
      <c r="K22" s="267">
        <f>O22-0.25</f>
        <v>-0.25</v>
      </c>
      <c r="L22" s="338"/>
      <c r="M22" s="202">
        <f>O22-0.125</f>
        <v>-0.125</v>
      </c>
      <c r="N22" s="339"/>
      <c r="O22" s="202"/>
      <c r="P22" s="203"/>
      <c r="Q22" s="202">
        <f>O22+0.25</f>
        <v>0.25</v>
      </c>
      <c r="R22" s="339"/>
      <c r="S22" s="202">
        <f>O22+0.5</f>
        <v>0.5</v>
      </c>
      <c r="T22" s="339"/>
      <c r="U22" s="202" t="s">
        <v>77</v>
      </c>
      <c r="V22" s="339"/>
      <c r="W22" s="340"/>
      <c r="X22" s="341"/>
      <c r="Y22" s="341"/>
      <c r="Z22" s="341"/>
      <c r="AA22" s="341"/>
      <c r="AB22" s="342"/>
    </row>
    <row r="23" spans="1:28" ht="9" customHeight="1">
      <c r="A23" s="202" t="s">
        <v>80</v>
      </c>
      <c r="B23" s="203"/>
      <c r="C23" s="204" t="s">
        <v>81</v>
      </c>
      <c r="D23" s="205"/>
      <c r="E23" s="205"/>
      <c r="F23" s="205"/>
      <c r="G23" s="205"/>
      <c r="H23" s="206"/>
      <c r="I23" s="267">
        <f>M23-0.5</f>
        <v>-0.75</v>
      </c>
      <c r="J23" s="338"/>
      <c r="K23" s="267">
        <f>O23-0.5</f>
        <v>-0.5</v>
      </c>
      <c r="L23" s="338"/>
      <c r="M23" s="202">
        <f>O23-0.25</f>
        <v>-0.25</v>
      </c>
      <c r="N23" s="339"/>
      <c r="O23" s="202"/>
      <c r="P23" s="203"/>
      <c r="Q23" s="202">
        <f>O23+0.25</f>
        <v>0.25</v>
      </c>
      <c r="R23" s="339"/>
      <c r="S23" s="202">
        <f>O23+0.5</f>
        <v>0.5</v>
      </c>
      <c r="T23" s="339"/>
      <c r="U23" s="202" t="s">
        <v>82</v>
      </c>
      <c r="V23" s="339"/>
      <c r="W23" s="340"/>
      <c r="X23" s="341"/>
      <c r="Y23" s="341"/>
      <c r="Z23" s="341"/>
      <c r="AA23" s="341"/>
      <c r="AB23" s="342"/>
    </row>
    <row r="24" spans="1:28" ht="9" customHeight="1">
      <c r="A24" s="202">
        <v>12</v>
      </c>
      <c r="B24" s="203"/>
      <c r="C24" s="204" t="s">
        <v>83</v>
      </c>
      <c r="D24" s="205"/>
      <c r="E24" s="205"/>
      <c r="F24" s="205"/>
      <c r="G24" s="205"/>
      <c r="H24" s="206"/>
      <c r="I24" s="267">
        <f t="shared" ref="I24" si="0">M24-0</f>
        <v>0</v>
      </c>
      <c r="J24" s="338"/>
      <c r="K24" s="267">
        <f t="shared" ref="K24" si="1">O24-0</f>
        <v>0</v>
      </c>
      <c r="L24" s="338"/>
      <c r="M24" s="267">
        <f t="shared" ref="M24" si="2">O24-0</f>
        <v>0</v>
      </c>
      <c r="N24" s="338"/>
      <c r="O24" s="267"/>
      <c r="P24" s="268"/>
      <c r="Q24" s="267">
        <f t="shared" ref="Q24" si="3">O24+0</f>
        <v>0</v>
      </c>
      <c r="R24" s="338"/>
      <c r="S24" s="267">
        <f t="shared" ref="S24" si="4">O24+0</f>
        <v>0</v>
      </c>
      <c r="T24" s="338"/>
      <c r="U24" s="267" t="s">
        <v>66</v>
      </c>
      <c r="V24" s="338"/>
      <c r="W24" s="340"/>
      <c r="X24" s="341"/>
      <c r="Y24" s="341"/>
      <c r="Z24" s="341"/>
      <c r="AA24" s="341"/>
      <c r="AB24" s="342"/>
    </row>
    <row r="25" spans="1:28" ht="9" customHeight="1">
      <c r="A25" s="267"/>
      <c r="B25" s="268"/>
      <c r="C25" s="204"/>
      <c r="D25" s="279"/>
      <c r="E25" s="279"/>
      <c r="F25" s="279"/>
      <c r="G25" s="279"/>
      <c r="H25" s="280"/>
      <c r="I25" s="267"/>
      <c r="J25" s="356"/>
      <c r="K25" s="267"/>
      <c r="L25" s="338"/>
      <c r="M25" s="267"/>
      <c r="N25" s="338"/>
      <c r="O25" s="267"/>
      <c r="P25" s="268"/>
      <c r="Q25" s="267"/>
      <c r="R25" s="338"/>
      <c r="S25" s="267"/>
      <c r="T25" s="338"/>
      <c r="U25" s="267"/>
      <c r="V25" s="338"/>
      <c r="W25" s="357"/>
      <c r="X25" s="279"/>
      <c r="Y25" s="279"/>
      <c r="Z25" s="279"/>
      <c r="AA25" s="279"/>
      <c r="AB25" s="280"/>
    </row>
    <row r="26" spans="1:28" ht="9" customHeight="1">
      <c r="A26" s="267" t="s">
        <v>113</v>
      </c>
      <c r="B26" s="268"/>
      <c r="C26" s="204" t="s">
        <v>85</v>
      </c>
      <c r="D26" s="279"/>
      <c r="E26" s="279"/>
      <c r="F26" s="279"/>
      <c r="G26" s="279"/>
      <c r="H26" s="280"/>
      <c r="I26" s="267">
        <f>O26-1</f>
        <v>-1</v>
      </c>
      <c r="J26" s="338"/>
      <c r="K26" s="267">
        <f>O26-1</f>
        <v>-1</v>
      </c>
      <c r="L26" s="338"/>
      <c r="M26" s="267">
        <f>O26</f>
        <v>0</v>
      </c>
      <c r="N26" s="338"/>
      <c r="O26" s="267"/>
      <c r="P26" s="268"/>
      <c r="Q26" s="267">
        <f>O26+1</f>
        <v>1</v>
      </c>
      <c r="R26" s="338"/>
      <c r="S26" s="267">
        <f>O26+1</f>
        <v>1</v>
      </c>
      <c r="T26" s="338"/>
      <c r="U26" s="267" t="s">
        <v>167</v>
      </c>
      <c r="V26" s="268"/>
      <c r="W26" s="357"/>
      <c r="X26" s="279"/>
      <c r="Y26" s="279"/>
      <c r="Z26" s="279"/>
      <c r="AA26" s="279"/>
      <c r="AB26" s="280"/>
    </row>
    <row r="27" spans="1:28" ht="9" customHeight="1">
      <c r="A27" s="267" t="s">
        <v>110</v>
      </c>
      <c r="B27" s="268"/>
      <c r="C27" s="204" t="s">
        <v>111</v>
      </c>
      <c r="D27" s="279"/>
      <c r="E27" s="279"/>
      <c r="F27" s="279"/>
      <c r="G27" s="279"/>
      <c r="H27" s="280"/>
      <c r="I27" s="267">
        <f>K27-0.75</f>
        <v>-2.25</v>
      </c>
      <c r="J27" s="268"/>
      <c r="K27" s="267">
        <f>M27-0.75</f>
        <v>-1.5</v>
      </c>
      <c r="L27" s="268"/>
      <c r="M27" s="267">
        <f>O27-0.75</f>
        <v>-0.75</v>
      </c>
      <c r="N27" s="268"/>
      <c r="O27" s="267"/>
      <c r="P27" s="268"/>
      <c r="Q27" s="267">
        <f>O27+1</f>
        <v>1</v>
      </c>
      <c r="R27" s="338"/>
      <c r="S27" s="267">
        <f>Q27+1</f>
        <v>2</v>
      </c>
      <c r="T27" s="338"/>
      <c r="U27" s="354" t="s">
        <v>88</v>
      </c>
      <c r="V27" s="355"/>
      <c r="W27" s="357"/>
      <c r="X27" s="279"/>
      <c r="Y27" s="279"/>
      <c r="Z27" s="279"/>
      <c r="AA27" s="279"/>
      <c r="AB27" s="280"/>
    </row>
    <row r="28" spans="1:28" ht="9" customHeight="1">
      <c r="A28" s="202" t="s">
        <v>86</v>
      </c>
      <c r="B28" s="203"/>
      <c r="C28" s="362" t="s">
        <v>112</v>
      </c>
      <c r="D28" s="363"/>
      <c r="E28" s="363"/>
      <c r="F28" s="363"/>
      <c r="G28" s="363"/>
      <c r="H28" s="364"/>
      <c r="I28" s="267">
        <f>K28-0.75</f>
        <v>-2.25</v>
      </c>
      <c r="J28" s="268"/>
      <c r="K28" s="267">
        <f>M28-0.75</f>
        <v>-1.5</v>
      </c>
      <c r="L28" s="268"/>
      <c r="M28" s="267">
        <f>O28-0.75</f>
        <v>-0.75</v>
      </c>
      <c r="N28" s="268"/>
      <c r="O28" s="267"/>
      <c r="P28" s="268"/>
      <c r="Q28" s="267">
        <f>O28+1</f>
        <v>1</v>
      </c>
      <c r="R28" s="338"/>
      <c r="S28" s="267">
        <f>Q28+1</f>
        <v>2</v>
      </c>
      <c r="T28" s="338"/>
      <c r="U28" s="354" t="s">
        <v>88</v>
      </c>
      <c r="V28" s="355"/>
      <c r="W28" s="340"/>
      <c r="X28" s="341"/>
      <c r="Y28" s="341"/>
      <c r="Z28" s="341"/>
      <c r="AA28" s="341"/>
      <c r="AB28" s="342"/>
    </row>
    <row r="29" spans="1:28" ht="9" customHeight="1">
      <c r="A29" s="202" t="s">
        <v>87</v>
      </c>
      <c r="B29" s="203"/>
      <c r="C29" s="362" t="s">
        <v>114</v>
      </c>
      <c r="D29" s="363"/>
      <c r="E29" s="363"/>
      <c r="F29" s="363"/>
      <c r="G29" s="363"/>
      <c r="H29" s="364"/>
      <c r="I29" s="267">
        <f>K29-0.5</f>
        <v>-1.5</v>
      </c>
      <c r="J29" s="268"/>
      <c r="K29" s="267">
        <f>M29-0.5</f>
        <v>-1</v>
      </c>
      <c r="L29" s="268"/>
      <c r="M29" s="267">
        <f>O29-0.5</f>
        <v>-0.5</v>
      </c>
      <c r="N29" s="268"/>
      <c r="O29" s="267"/>
      <c r="P29" s="268"/>
      <c r="Q29" s="267">
        <f>O29+0.75</f>
        <v>0.75</v>
      </c>
      <c r="R29" s="338"/>
      <c r="S29" s="267">
        <f>Q29+0.75</f>
        <v>1.5</v>
      </c>
      <c r="T29" s="338"/>
      <c r="U29" s="354" t="s">
        <v>136</v>
      </c>
      <c r="V29" s="355"/>
      <c r="W29" s="340"/>
      <c r="X29" s="341"/>
      <c r="Y29" s="341"/>
      <c r="Z29" s="341"/>
      <c r="AA29" s="341"/>
      <c r="AB29" s="342"/>
    </row>
    <row r="30" spans="1:28" ht="9" customHeight="1">
      <c r="A30" s="202" t="s">
        <v>89</v>
      </c>
      <c r="B30" s="203"/>
      <c r="C30" s="204" t="s">
        <v>115</v>
      </c>
      <c r="D30" s="279"/>
      <c r="E30" s="279"/>
      <c r="F30" s="279"/>
      <c r="G30" s="279"/>
      <c r="H30" s="280"/>
      <c r="I30" s="267">
        <f>M30-0.5</f>
        <v>-0.75</v>
      </c>
      <c r="J30" s="338"/>
      <c r="K30" s="267">
        <f>O30-0.5</f>
        <v>-0.5</v>
      </c>
      <c r="L30" s="338"/>
      <c r="M30" s="267">
        <f>O30-0.25</f>
        <v>-0.25</v>
      </c>
      <c r="N30" s="338"/>
      <c r="O30" s="267"/>
      <c r="P30" s="268"/>
      <c r="Q30" s="267">
        <f>O30+0.25</f>
        <v>0.25</v>
      </c>
      <c r="R30" s="338"/>
      <c r="S30" s="267">
        <f t="shared" ref="S30" si="5">O30+0.75</f>
        <v>0.75</v>
      </c>
      <c r="T30" s="338"/>
      <c r="U30" s="267" t="s">
        <v>172</v>
      </c>
      <c r="V30" s="338"/>
      <c r="W30" s="340"/>
      <c r="X30" s="341"/>
      <c r="Y30" s="341"/>
      <c r="Z30" s="341"/>
      <c r="AA30" s="341"/>
      <c r="AB30" s="342"/>
    </row>
    <row r="31" spans="1:28" ht="9" customHeight="1">
      <c r="A31" s="267"/>
      <c r="B31" s="268"/>
      <c r="C31" s="204"/>
      <c r="D31" s="279"/>
      <c r="E31" s="279"/>
      <c r="F31" s="279"/>
      <c r="G31" s="279"/>
      <c r="H31" s="280"/>
      <c r="I31" s="267"/>
      <c r="J31" s="356"/>
      <c r="K31" s="267"/>
      <c r="L31" s="338"/>
      <c r="M31" s="267"/>
      <c r="N31" s="338"/>
      <c r="O31" s="267"/>
      <c r="P31" s="268"/>
      <c r="Q31" s="267"/>
      <c r="R31" s="338"/>
      <c r="S31" s="267"/>
      <c r="T31" s="338"/>
      <c r="U31" s="267"/>
      <c r="V31" s="338"/>
      <c r="W31" s="340"/>
      <c r="X31" s="341"/>
      <c r="Y31" s="341"/>
      <c r="Z31" s="341"/>
      <c r="AA31" s="341"/>
      <c r="AB31" s="342"/>
    </row>
    <row r="32" spans="1:28" ht="9" customHeight="1">
      <c r="A32" s="202">
        <v>23</v>
      </c>
      <c r="B32" s="203"/>
      <c r="C32" s="204" t="s">
        <v>90</v>
      </c>
      <c r="D32" s="279"/>
      <c r="E32" s="279"/>
      <c r="F32" s="279"/>
      <c r="G32" s="279"/>
      <c r="H32" s="280"/>
      <c r="I32" s="202">
        <f>K32-0.375</f>
        <v>-1.125</v>
      </c>
      <c r="J32" s="339"/>
      <c r="K32" s="202">
        <f>M32-0.375</f>
        <v>-0.75</v>
      </c>
      <c r="L32" s="339"/>
      <c r="M32" s="202">
        <f>O32-0.375</f>
        <v>-0.375</v>
      </c>
      <c r="N32" s="339"/>
      <c r="O32" s="202"/>
      <c r="P32" s="203"/>
      <c r="Q32" s="202">
        <f>O32+0.375</f>
        <v>0.375</v>
      </c>
      <c r="R32" s="339"/>
      <c r="S32" s="202">
        <f>Q32+0.375</f>
        <v>0.75</v>
      </c>
      <c r="T32" s="339"/>
      <c r="U32" s="202" t="s">
        <v>91</v>
      </c>
      <c r="V32" s="339"/>
      <c r="W32" s="340"/>
      <c r="X32" s="341"/>
      <c r="Y32" s="341"/>
      <c r="Z32" s="341"/>
      <c r="AA32" s="341"/>
      <c r="AB32" s="342"/>
    </row>
    <row r="33" spans="1:28" ht="9" customHeight="1">
      <c r="A33" s="202">
        <v>24</v>
      </c>
      <c r="B33" s="203"/>
      <c r="C33" s="204" t="s">
        <v>116</v>
      </c>
      <c r="D33" s="279"/>
      <c r="E33" s="279"/>
      <c r="F33" s="279"/>
      <c r="G33" s="279"/>
      <c r="H33" s="280"/>
      <c r="I33" s="267">
        <f>M33-1</f>
        <v>-1.5</v>
      </c>
      <c r="J33" s="338"/>
      <c r="K33" s="267">
        <f>O33-1</f>
        <v>-1</v>
      </c>
      <c r="L33" s="338"/>
      <c r="M33" s="202">
        <f>O33-0.5</f>
        <v>-0.5</v>
      </c>
      <c r="N33" s="339"/>
      <c r="O33" s="202"/>
      <c r="P33" s="203"/>
      <c r="Q33" s="202">
        <f>O33+0.5</f>
        <v>0.5</v>
      </c>
      <c r="R33" s="339"/>
      <c r="S33" s="202">
        <f>O33+1</f>
        <v>1</v>
      </c>
      <c r="T33" s="339"/>
      <c r="U33" s="202" t="s">
        <v>92</v>
      </c>
      <c r="V33" s="339"/>
      <c r="W33" s="340"/>
      <c r="X33" s="341"/>
      <c r="Y33" s="341"/>
      <c r="Z33" s="341"/>
      <c r="AA33" s="341"/>
      <c r="AB33" s="342"/>
    </row>
    <row r="34" spans="1:28" ht="9" customHeight="1">
      <c r="A34" s="202" t="s">
        <v>117</v>
      </c>
      <c r="B34" s="203"/>
      <c r="C34" s="204" t="s">
        <v>118</v>
      </c>
      <c r="D34" s="279"/>
      <c r="E34" s="279"/>
      <c r="F34" s="279"/>
      <c r="G34" s="279"/>
      <c r="H34" s="280"/>
      <c r="I34" s="267">
        <f>M34-0.5</f>
        <v>-0.75</v>
      </c>
      <c r="J34" s="338"/>
      <c r="K34" s="267">
        <f>O34-0.5</f>
        <v>-0.5</v>
      </c>
      <c r="L34" s="338"/>
      <c r="M34" s="202">
        <f>O34-0.25</f>
        <v>-0.25</v>
      </c>
      <c r="N34" s="339"/>
      <c r="O34" s="202"/>
      <c r="P34" s="203"/>
      <c r="Q34" s="202">
        <f>O34+0.25</f>
        <v>0.25</v>
      </c>
      <c r="R34" s="339"/>
      <c r="S34" s="202">
        <f>O34+0.5</f>
        <v>0.5</v>
      </c>
      <c r="T34" s="339"/>
      <c r="U34" s="202" t="s">
        <v>82</v>
      </c>
      <c r="V34" s="339"/>
      <c r="W34" s="340"/>
      <c r="X34" s="341"/>
      <c r="Y34" s="341"/>
      <c r="Z34" s="341"/>
      <c r="AA34" s="341"/>
      <c r="AB34" s="342"/>
    </row>
    <row r="35" spans="1:28" ht="9" customHeight="1">
      <c r="A35" s="202" t="s">
        <v>119</v>
      </c>
      <c r="B35" s="203"/>
      <c r="C35" s="204" t="s">
        <v>120</v>
      </c>
      <c r="D35" s="279"/>
      <c r="E35" s="279"/>
      <c r="F35" s="279"/>
      <c r="G35" s="279"/>
      <c r="H35" s="280"/>
      <c r="I35" s="267">
        <f t="shared" ref="I35:I36" si="6">M35-1</f>
        <v>-1.5</v>
      </c>
      <c r="J35" s="338"/>
      <c r="K35" s="267">
        <f t="shared" ref="K35:K36" si="7">O35-1</f>
        <v>-1</v>
      </c>
      <c r="L35" s="338"/>
      <c r="M35" s="202">
        <f t="shared" ref="M35:M36" si="8">O35-0.5</f>
        <v>-0.5</v>
      </c>
      <c r="N35" s="339"/>
      <c r="O35" s="202"/>
      <c r="P35" s="203"/>
      <c r="Q35" s="202">
        <f t="shared" ref="Q35:Q36" si="9">O35+0.5</f>
        <v>0.5</v>
      </c>
      <c r="R35" s="339"/>
      <c r="S35" s="202">
        <f t="shared" ref="S35:S36" si="10">O35+1</f>
        <v>1</v>
      </c>
      <c r="T35" s="339"/>
      <c r="U35" s="202" t="s">
        <v>92</v>
      </c>
      <c r="V35" s="339"/>
      <c r="W35" s="340"/>
      <c r="X35" s="341"/>
      <c r="Y35" s="341"/>
      <c r="Z35" s="341"/>
      <c r="AA35" s="341"/>
      <c r="AB35" s="342"/>
    </row>
    <row r="36" spans="1:28" ht="9" customHeight="1">
      <c r="A36" s="202" t="s">
        <v>121</v>
      </c>
      <c r="B36" s="203"/>
      <c r="C36" s="204" t="s">
        <v>122</v>
      </c>
      <c r="D36" s="279"/>
      <c r="E36" s="279"/>
      <c r="F36" s="279"/>
      <c r="G36" s="279"/>
      <c r="H36" s="280"/>
      <c r="I36" s="267">
        <f t="shared" si="6"/>
        <v>-1.5</v>
      </c>
      <c r="J36" s="338"/>
      <c r="K36" s="267">
        <f t="shared" si="7"/>
        <v>-1</v>
      </c>
      <c r="L36" s="338"/>
      <c r="M36" s="202">
        <f t="shared" si="8"/>
        <v>-0.5</v>
      </c>
      <c r="N36" s="339"/>
      <c r="O36" s="202"/>
      <c r="P36" s="203"/>
      <c r="Q36" s="202">
        <f t="shared" si="9"/>
        <v>0.5</v>
      </c>
      <c r="R36" s="339"/>
      <c r="S36" s="202">
        <f t="shared" si="10"/>
        <v>1</v>
      </c>
      <c r="T36" s="339"/>
      <c r="U36" s="202" t="s">
        <v>92</v>
      </c>
      <c r="V36" s="339"/>
      <c r="W36" s="340"/>
      <c r="X36" s="341"/>
      <c r="Y36" s="341"/>
      <c r="Z36" s="341"/>
      <c r="AA36" s="341"/>
      <c r="AB36" s="342"/>
    </row>
    <row r="37" spans="1:28" ht="9" customHeight="1">
      <c r="A37" s="267">
        <v>27</v>
      </c>
      <c r="B37" s="268"/>
      <c r="C37" s="204" t="s">
        <v>226</v>
      </c>
      <c r="D37" s="279"/>
      <c r="E37" s="279"/>
      <c r="F37" s="279"/>
      <c r="G37" s="279"/>
      <c r="H37" s="280"/>
      <c r="I37" s="267" t="s">
        <v>84</v>
      </c>
      <c r="J37" s="359"/>
      <c r="K37" s="267" t="s">
        <v>84</v>
      </c>
      <c r="L37" s="359"/>
      <c r="M37" s="358" t="s">
        <v>84</v>
      </c>
      <c r="N37" s="359"/>
      <c r="O37" s="358"/>
      <c r="P37" s="359"/>
      <c r="Q37" s="358" t="s">
        <v>84</v>
      </c>
      <c r="R37" s="359"/>
      <c r="S37" s="358" t="s">
        <v>84</v>
      </c>
      <c r="T37" s="359"/>
      <c r="U37" s="358" t="s">
        <v>84</v>
      </c>
      <c r="V37" s="268"/>
      <c r="W37" s="357"/>
      <c r="X37" s="279"/>
      <c r="Y37" s="279"/>
      <c r="Z37" s="279"/>
      <c r="AA37" s="279"/>
      <c r="AB37" s="280"/>
    </row>
    <row r="38" spans="1:28" ht="9" customHeight="1">
      <c r="A38" s="267" t="s">
        <v>228</v>
      </c>
      <c r="B38" s="268"/>
      <c r="C38" s="204" t="s">
        <v>227</v>
      </c>
      <c r="D38" s="279"/>
      <c r="E38" s="279"/>
      <c r="F38" s="279"/>
      <c r="G38" s="279"/>
      <c r="H38" s="280"/>
      <c r="I38" s="267" t="s">
        <v>84</v>
      </c>
      <c r="J38" s="359"/>
      <c r="K38" s="202" t="s">
        <v>84</v>
      </c>
      <c r="L38" s="360"/>
      <c r="M38" s="361" t="s">
        <v>84</v>
      </c>
      <c r="N38" s="360"/>
      <c r="O38" s="361"/>
      <c r="P38" s="360"/>
      <c r="Q38" s="361" t="s">
        <v>84</v>
      </c>
      <c r="R38" s="360"/>
      <c r="S38" s="361" t="s">
        <v>84</v>
      </c>
      <c r="T38" s="360"/>
      <c r="U38" s="361" t="s">
        <v>84</v>
      </c>
      <c r="V38" s="203"/>
      <c r="W38" s="340"/>
      <c r="X38" s="341"/>
      <c r="Y38" s="341"/>
      <c r="Z38" s="341"/>
      <c r="AA38" s="341"/>
      <c r="AB38" s="342"/>
    </row>
    <row r="39" spans="1:28" ht="9" customHeight="1">
      <c r="A39" s="267"/>
      <c r="B39" s="268"/>
      <c r="C39" s="204"/>
      <c r="D39" s="279"/>
      <c r="E39" s="279"/>
      <c r="F39" s="279"/>
      <c r="G39" s="279"/>
      <c r="H39" s="280"/>
      <c r="I39" s="267"/>
      <c r="J39" s="356"/>
      <c r="K39" s="267"/>
      <c r="L39" s="338"/>
      <c r="M39" s="202"/>
      <c r="N39" s="339"/>
      <c r="O39" s="202"/>
      <c r="P39" s="203"/>
      <c r="Q39" s="202"/>
      <c r="R39" s="339"/>
      <c r="S39" s="202"/>
      <c r="T39" s="339"/>
      <c r="U39" s="202"/>
      <c r="V39" s="339"/>
      <c r="W39" s="340"/>
      <c r="X39" s="341"/>
      <c r="Y39" s="341"/>
      <c r="Z39" s="341"/>
      <c r="AA39" s="341"/>
      <c r="AB39" s="342"/>
    </row>
    <row r="40" spans="1:28" ht="9" customHeight="1">
      <c r="A40" s="267" t="s">
        <v>123</v>
      </c>
      <c r="B40" s="268"/>
      <c r="C40" s="204" t="s">
        <v>93</v>
      </c>
      <c r="D40" s="279"/>
      <c r="E40" s="279"/>
      <c r="F40" s="279"/>
      <c r="G40" s="279"/>
      <c r="H40" s="280"/>
      <c r="I40" s="267">
        <f>O40-1</f>
        <v>-1</v>
      </c>
      <c r="J40" s="338"/>
      <c r="K40" s="267">
        <f>O40-1</f>
        <v>-1</v>
      </c>
      <c r="L40" s="338"/>
      <c r="M40" s="267">
        <f>O40</f>
        <v>0</v>
      </c>
      <c r="N40" s="338"/>
      <c r="O40" s="267"/>
      <c r="P40" s="268"/>
      <c r="Q40" s="267">
        <f>O40+1</f>
        <v>1</v>
      </c>
      <c r="R40" s="338"/>
      <c r="S40" s="267">
        <f>O40+1</f>
        <v>1</v>
      </c>
      <c r="T40" s="338"/>
      <c r="U40" s="267" t="s">
        <v>167</v>
      </c>
      <c r="V40" s="268"/>
      <c r="W40" s="357"/>
      <c r="X40" s="279"/>
      <c r="Y40" s="279"/>
      <c r="Z40" s="279"/>
      <c r="AA40" s="279"/>
      <c r="AB40" s="280"/>
    </row>
    <row r="41" spans="1:28" ht="9" customHeight="1">
      <c r="A41" s="267">
        <v>33</v>
      </c>
      <c r="B41" s="268"/>
      <c r="C41" s="204" t="s">
        <v>94</v>
      </c>
      <c r="D41" s="279"/>
      <c r="E41" s="279"/>
      <c r="F41" s="279"/>
      <c r="G41" s="279"/>
      <c r="H41" s="280"/>
      <c r="I41" s="267">
        <f>O41-0.5</f>
        <v>-0.5</v>
      </c>
      <c r="J41" s="356"/>
      <c r="K41" s="267">
        <f>O41-0.5</f>
        <v>-0.5</v>
      </c>
      <c r="L41" s="338"/>
      <c r="M41" s="267">
        <f t="shared" ref="M41:M42" si="11">O41-0</f>
        <v>0</v>
      </c>
      <c r="N41" s="338"/>
      <c r="O41" s="267"/>
      <c r="P41" s="268"/>
      <c r="Q41" s="267">
        <f>O41+0.5</f>
        <v>0.5</v>
      </c>
      <c r="R41" s="338"/>
      <c r="S41" s="267">
        <f>O41+0.5</f>
        <v>0.5</v>
      </c>
      <c r="T41" s="338"/>
      <c r="U41" s="267" t="s">
        <v>168</v>
      </c>
      <c r="V41" s="338"/>
      <c r="W41" s="357"/>
      <c r="X41" s="279"/>
      <c r="Y41" s="279"/>
      <c r="Z41" s="279"/>
      <c r="AA41" s="279"/>
      <c r="AB41" s="280"/>
    </row>
    <row r="42" spans="1:28" ht="9" customHeight="1">
      <c r="A42" s="267">
        <v>34</v>
      </c>
      <c r="B42" s="268"/>
      <c r="C42" s="204" t="s">
        <v>95</v>
      </c>
      <c r="D42" s="279"/>
      <c r="E42" s="279"/>
      <c r="F42" s="279"/>
      <c r="G42" s="279"/>
      <c r="H42" s="280"/>
      <c r="I42" s="267">
        <f>M42-0</f>
        <v>0</v>
      </c>
      <c r="J42" s="338"/>
      <c r="K42" s="267">
        <f>O42-0</f>
        <v>0</v>
      </c>
      <c r="L42" s="338"/>
      <c r="M42" s="267">
        <f t="shared" si="11"/>
        <v>0</v>
      </c>
      <c r="N42" s="338"/>
      <c r="O42" s="267"/>
      <c r="P42" s="268"/>
      <c r="Q42" s="267">
        <f>O42+0</f>
        <v>0</v>
      </c>
      <c r="R42" s="338"/>
      <c r="S42" s="267">
        <f>O42+0</f>
        <v>0</v>
      </c>
      <c r="T42" s="338"/>
      <c r="U42" s="267" t="s">
        <v>66</v>
      </c>
      <c r="V42" s="338"/>
      <c r="W42" s="357"/>
      <c r="X42" s="279"/>
      <c r="Y42" s="279"/>
      <c r="Z42" s="279"/>
      <c r="AA42" s="279"/>
      <c r="AB42" s="280"/>
    </row>
  </sheetData>
  <mergeCells count="359">
    <mergeCell ref="S41:T41"/>
    <mergeCell ref="U41:V41"/>
    <mergeCell ref="W42:AB42"/>
    <mergeCell ref="A42:B42"/>
    <mergeCell ref="C42:H42"/>
    <mergeCell ref="I42:J42"/>
    <mergeCell ref="K42:L42"/>
    <mergeCell ref="M42:N42"/>
    <mergeCell ref="O42:P42"/>
    <mergeCell ref="Q42:R42"/>
    <mergeCell ref="S42:T42"/>
    <mergeCell ref="U42:V42"/>
    <mergeCell ref="S36:T36"/>
    <mergeCell ref="U36:V36"/>
    <mergeCell ref="A37:B37"/>
    <mergeCell ref="C37:H37"/>
    <mergeCell ref="I37:J37"/>
    <mergeCell ref="K37:L37"/>
    <mergeCell ref="W41:AB41"/>
    <mergeCell ref="W40:AB40"/>
    <mergeCell ref="A40:B40"/>
    <mergeCell ref="C40:H40"/>
    <mergeCell ref="I40:J40"/>
    <mergeCell ref="K40:L40"/>
    <mergeCell ref="M40:N40"/>
    <mergeCell ref="O40:P40"/>
    <mergeCell ref="Q40:R40"/>
    <mergeCell ref="S40:T40"/>
    <mergeCell ref="U40:V40"/>
    <mergeCell ref="A41:B41"/>
    <mergeCell ref="C41:H41"/>
    <mergeCell ref="I41:J41"/>
    <mergeCell ref="K41:L41"/>
    <mergeCell ref="M41:N41"/>
    <mergeCell ref="O41:P41"/>
    <mergeCell ref="Q41:R41"/>
    <mergeCell ref="K35:L35"/>
    <mergeCell ref="M35:N35"/>
    <mergeCell ref="O35:P35"/>
    <mergeCell ref="Q35:R35"/>
    <mergeCell ref="S35:T35"/>
    <mergeCell ref="U35:V35"/>
    <mergeCell ref="W36:AB36"/>
    <mergeCell ref="A39:B39"/>
    <mergeCell ref="C39:H39"/>
    <mergeCell ref="I39:J39"/>
    <mergeCell ref="K39:L39"/>
    <mergeCell ref="M39:N39"/>
    <mergeCell ref="O39:P39"/>
    <mergeCell ref="Q39:R39"/>
    <mergeCell ref="S39:T39"/>
    <mergeCell ref="U39:V39"/>
    <mergeCell ref="W39:AB39"/>
    <mergeCell ref="A36:B36"/>
    <mergeCell ref="C36:H36"/>
    <mergeCell ref="I36:J36"/>
    <mergeCell ref="K36:L36"/>
    <mergeCell ref="M36:N36"/>
    <mergeCell ref="O36:P36"/>
    <mergeCell ref="Q36:R36"/>
    <mergeCell ref="W35:AB35"/>
    <mergeCell ref="W33:AB33"/>
    <mergeCell ref="A34:B34"/>
    <mergeCell ref="C34:H34"/>
    <mergeCell ref="I34:J34"/>
    <mergeCell ref="K34:L34"/>
    <mergeCell ref="M34:N34"/>
    <mergeCell ref="O34:P34"/>
    <mergeCell ref="Q34:R34"/>
    <mergeCell ref="S34:T34"/>
    <mergeCell ref="U34:V34"/>
    <mergeCell ref="W34:AB34"/>
    <mergeCell ref="A33:B33"/>
    <mergeCell ref="C33:H33"/>
    <mergeCell ref="I33:J33"/>
    <mergeCell ref="K33:L33"/>
    <mergeCell ref="M33:N33"/>
    <mergeCell ref="O33:P33"/>
    <mergeCell ref="Q33:R33"/>
    <mergeCell ref="S33:T33"/>
    <mergeCell ref="U33:V33"/>
    <mergeCell ref="A35:B35"/>
    <mergeCell ref="C35:H35"/>
    <mergeCell ref="I35:J35"/>
    <mergeCell ref="A31:B31"/>
    <mergeCell ref="C31:H31"/>
    <mergeCell ref="I31:J31"/>
    <mergeCell ref="K31:L31"/>
    <mergeCell ref="M31:N31"/>
    <mergeCell ref="O31:P31"/>
    <mergeCell ref="Q31:R31"/>
    <mergeCell ref="S31:T31"/>
    <mergeCell ref="U31:V31"/>
    <mergeCell ref="A32:B32"/>
    <mergeCell ref="C32:H32"/>
    <mergeCell ref="I32:J32"/>
    <mergeCell ref="K32:L32"/>
    <mergeCell ref="M32:N32"/>
    <mergeCell ref="O32:P32"/>
    <mergeCell ref="Q32:R32"/>
    <mergeCell ref="S32:T32"/>
    <mergeCell ref="U32:V32"/>
    <mergeCell ref="A30:B30"/>
    <mergeCell ref="C30:H30"/>
    <mergeCell ref="I30:J30"/>
    <mergeCell ref="K30:L30"/>
    <mergeCell ref="M30:N30"/>
    <mergeCell ref="O30:P30"/>
    <mergeCell ref="Q30:R30"/>
    <mergeCell ref="S30:T30"/>
    <mergeCell ref="U30:V30"/>
    <mergeCell ref="A28:B28"/>
    <mergeCell ref="C28:H28"/>
    <mergeCell ref="I28:J28"/>
    <mergeCell ref="K28:L28"/>
    <mergeCell ref="M28:N28"/>
    <mergeCell ref="O28:P28"/>
    <mergeCell ref="Q28:R28"/>
    <mergeCell ref="S28:T28"/>
    <mergeCell ref="U28:V28"/>
    <mergeCell ref="A29:B29"/>
    <mergeCell ref="C29:H29"/>
    <mergeCell ref="I29:J29"/>
    <mergeCell ref="K29:L29"/>
    <mergeCell ref="M29:N29"/>
    <mergeCell ref="O29:P29"/>
    <mergeCell ref="Q29:R29"/>
    <mergeCell ref="S29:T29"/>
    <mergeCell ref="U29:V29"/>
    <mergeCell ref="W38:AB38"/>
    <mergeCell ref="A25:B25"/>
    <mergeCell ref="C25:H25"/>
    <mergeCell ref="I25:J25"/>
    <mergeCell ref="K25:L25"/>
    <mergeCell ref="M25:N25"/>
    <mergeCell ref="O25:P25"/>
    <mergeCell ref="Q25:R25"/>
    <mergeCell ref="S25:T25"/>
    <mergeCell ref="U25:V25"/>
    <mergeCell ref="W26:AB26"/>
    <mergeCell ref="A27:B27"/>
    <mergeCell ref="C27:H27"/>
    <mergeCell ref="I27:J27"/>
    <mergeCell ref="K27:L27"/>
    <mergeCell ref="M27:N27"/>
    <mergeCell ref="O27:P27"/>
    <mergeCell ref="Q27:R27"/>
    <mergeCell ref="S27:T27"/>
    <mergeCell ref="U27:V27"/>
    <mergeCell ref="W27:AB27"/>
    <mergeCell ref="A26:B26"/>
    <mergeCell ref="C26:H26"/>
    <mergeCell ref="I26:J26"/>
    <mergeCell ref="A38:B38"/>
    <mergeCell ref="C38:H38"/>
    <mergeCell ref="I38:J38"/>
    <mergeCell ref="K38:L38"/>
    <mergeCell ref="M38:N38"/>
    <mergeCell ref="O38:P38"/>
    <mergeCell ref="Q38:R38"/>
    <mergeCell ref="S38:T38"/>
    <mergeCell ref="U38:V38"/>
    <mergeCell ref="K24:L24"/>
    <mergeCell ref="M24:N24"/>
    <mergeCell ref="O24:P24"/>
    <mergeCell ref="Q24:R24"/>
    <mergeCell ref="S24:T24"/>
    <mergeCell ref="U24:V24"/>
    <mergeCell ref="W25:AB25"/>
    <mergeCell ref="M37:N37"/>
    <mergeCell ref="O37:P37"/>
    <mergeCell ref="Q37:R37"/>
    <mergeCell ref="S37:T37"/>
    <mergeCell ref="U37:V37"/>
    <mergeCell ref="W37:AB37"/>
    <mergeCell ref="K26:L26"/>
    <mergeCell ref="M26:N26"/>
    <mergeCell ref="O26:P26"/>
    <mergeCell ref="Q26:R26"/>
    <mergeCell ref="S26:T26"/>
    <mergeCell ref="U26:V26"/>
    <mergeCell ref="W28:AB28"/>
    <mergeCell ref="W29:AB29"/>
    <mergeCell ref="W30:AB30"/>
    <mergeCell ref="W31:AB31"/>
    <mergeCell ref="W32:AB32"/>
    <mergeCell ref="W24:AB24"/>
    <mergeCell ref="W22:AB22"/>
    <mergeCell ref="A23:B23"/>
    <mergeCell ref="C23:H23"/>
    <mergeCell ref="I23:J23"/>
    <mergeCell ref="K23:L23"/>
    <mergeCell ref="M23:N23"/>
    <mergeCell ref="O23:P23"/>
    <mergeCell ref="Q23:R23"/>
    <mergeCell ref="S23:T23"/>
    <mergeCell ref="U23:V23"/>
    <mergeCell ref="W23:AB23"/>
    <mergeCell ref="A22:B22"/>
    <mergeCell ref="C22:H22"/>
    <mergeCell ref="I22:J22"/>
    <mergeCell ref="K22:L22"/>
    <mergeCell ref="M22:N22"/>
    <mergeCell ref="O22:P22"/>
    <mergeCell ref="Q22:R22"/>
    <mergeCell ref="S22:T22"/>
    <mergeCell ref="U22:V22"/>
    <mergeCell ref="A24:B24"/>
    <mergeCell ref="C24:H24"/>
    <mergeCell ref="I24:J24"/>
    <mergeCell ref="W20:AB20"/>
    <mergeCell ref="A21:B21"/>
    <mergeCell ref="C21:H21"/>
    <mergeCell ref="I21:J21"/>
    <mergeCell ref="K21:L21"/>
    <mergeCell ref="M21:N21"/>
    <mergeCell ref="O21:P21"/>
    <mergeCell ref="Q21:R21"/>
    <mergeCell ref="S21:T21"/>
    <mergeCell ref="U21:V21"/>
    <mergeCell ref="W21:AB21"/>
    <mergeCell ref="A20:B20"/>
    <mergeCell ref="C20:H20"/>
    <mergeCell ref="I20:J20"/>
    <mergeCell ref="K20:L20"/>
    <mergeCell ref="M20:N20"/>
    <mergeCell ref="O20:P20"/>
    <mergeCell ref="Q20:R20"/>
    <mergeCell ref="S20:T20"/>
    <mergeCell ref="U20:V20"/>
    <mergeCell ref="W18:AB18"/>
    <mergeCell ref="A19:B19"/>
    <mergeCell ref="C19:H19"/>
    <mergeCell ref="I19:J19"/>
    <mergeCell ref="K19:L19"/>
    <mergeCell ref="M19:N19"/>
    <mergeCell ref="O19:P19"/>
    <mergeCell ref="Q19:R19"/>
    <mergeCell ref="S19:T19"/>
    <mergeCell ref="U19:V19"/>
    <mergeCell ref="W19:AB19"/>
    <mergeCell ref="A18:B18"/>
    <mergeCell ref="C18:H18"/>
    <mergeCell ref="I18:J18"/>
    <mergeCell ref="K18:L18"/>
    <mergeCell ref="M18:N18"/>
    <mergeCell ref="O18:P18"/>
    <mergeCell ref="Q18:R18"/>
    <mergeCell ref="S18:T18"/>
    <mergeCell ref="U18:V18"/>
    <mergeCell ref="W16:AB16"/>
    <mergeCell ref="A17:B17"/>
    <mergeCell ref="C17:H17"/>
    <mergeCell ref="I17:J17"/>
    <mergeCell ref="K17:L17"/>
    <mergeCell ref="M17:N17"/>
    <mergeCell ref="O17:P17"/>
    <mergeCell ref="Q17:R17"/>
    <mergeCell ref="S17:T17"/>
    <mergeCell ref="U17:V17"/>
    <mergeCell ref="W17:AB17"/>
    <mergeCell ref="A16:B16"/>
    <mergeCell ref="C16:H16"/>
    <mergeCell ref="I16:J16"/>
    <mergeCell ref="K16:L16"/>
    <mergeCell ref="M16:N16"/>
    <mergeCell ref="O16:P16"/>
    <mergeCell ref="Q16:R16"/>
    <mergeCell ref="S16:T16"/>
    <mergeCell ref="U16:V16"/>
    <mergeCell ref="W15:AB15"/>
    <mergeCell ref="W14:AB14"/>
    <mergeCell ref="A14:B14"/>
    <mergeCell ref="C14:H14"/>
    <mergeCell ref="I14:J14"/>
    <mergeCell ref="K14:L14"/>
    <mergeCell ref="M14:N14"/>
    <mergeCell ref="O14:P14"/>
    <mergeCell ref="Q14:R14"/>
    <mergeCell ref="S14:T14"/>
    <mergeCell ref="U14:V14"/>
    <mergeCell ref="A15:B15"/>
    <mergeCell ref="C15:H15"/>
    <mergeCell ref="I15:J15"/>
    <mergeCell ref="K15:L15"/>
    <mergeCell ref="M15:N15"/>
    <mergeCell ref="O15:P15"/>
    <mergeCell ref="Q15:R15"/>
    <mergeCell ref="S15:T15"/>
    <mergeCell ref="U15:V15"/>
    <mergeCell ref="W13:AB13"/>
    <mergeCell ref="A13:B13"/>
    <mergeCell ref="C13:H13"/>
    <mergeCell ref="I13:J13"/>
    <mergeCell ref="K13:L13"/>
    <mergeCell ref="M13:N13"/>
    <mergeCell ref="O13:P13"/>
    <mergeCell ref="Q13:R13"/>
    <mergeCell ref="S13:T13"/>
    <mergeCell ref="U13:V13"/>
    <mergeCell ref="W11:AB11"/>
    <mergeCell ref="A12:B12"/>
    <mergeCell ref="C12:H12"/>
    <mergeCell ref="I12:J12"/>
    <mergeCell ref="K12:L12"/>
    <mergeCell ref="M12:N12"/>
    <mergeCell ref="O12:P12"/>
    <mergeCell ref="Q12:R12"/>
    <mergeCell ref="S12:T12"/>
    <mergeCell ref="U12:V12"/>
    <mergeCell ref="W12:AB12"/>
    <mergeCell ref="A11:B11"/>
    <mergeCell ref="C11:H11"/>
    <mergeCell ref="I11:J11"/>
    <mergeCell ref="K11:L11"/>
    <mergeCell ref="M11:N11"/>
    <mergeCell ref="O11:P11"/>
    <mergeCell ref="Q11:R11"/>
    <mergeCell ref="S11:T11"/>
    <mergeCell ref="U11:V11"/>
    <mergeCell ref="A9:AB9"/>
    <mergeCell ref="A10:B10"/>
    <mergeCell ref="C10:H10"/>
    <mergeCell ref="I10:J10"/>
    <mergeCell ref="K10:L10"/>
    <mergeCell ref="M10:N10"/>
    <mergeCell ref="O10:P10"/>
    <mergeCell ref="Q10:R10"/>
    <mergeCell ref="S10:T10"/>
    <mergeCell ref="U10:V10"/>
    <mergeCell ref="W10:AB10"/>
    <mergeCell ref="A7:D7"/>
    <mergeCell ref="E7:J7"/>
    <mergeCell ref="K7:M7"/>
    <mergeCell ref="N7:T7"/>
    <mergeCell ref="W7:AB7"/>
    <mergeCell ref="A8:AB8"/>
    <mergeCell ref="A5:D5"/>
    <mergeCell ref="E5:J5"/>
    <mergeCell ref="K5:M5"/>
    <mergeCell ref="N5:T5"/>
    <mergeCell ref="W5:AB5"/>
    <mergeCell ref="A6:D6"/>
    <mergeCell ref="E6:J6"/>
    <mergeCell ref="K6:M6"/>
    <mergeCell ref="N6:T6"/>
    <mergeCell ref="W6:AB6"/>
    <mergeCell ref="A4:D4"/>
    <mergeCell ref="E4:J4"/>
    <mergeCell ref="K4:M4"/>
    <mergeCell ref="N4:T4"/>
    <mergeCell ref="U4:V4"/>
    <mergeCell ref="W4:AB4"/>
    <mergeCell ref="A1:AB2"/>
    <mergeCell ref="A3:D3"/>
    <mergeCell ref="E3:J3"/>
    <mergeCell ref="K3:M3"/>
    <mergeCell ref="N3:T3"/>
    <mergeCell ref="W3:AB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zoomScale="89" zoomScaleNormal="89" zoomScalePageLayoutView="89" workbookViewId="0">
      <selection activeCell="L15" sqref="L15"/>
    </sheetView>
  </sheetViews>
  <sheetFormatPr baseColWidth="10" defaultColWidth="7" defaultRowHeight="11" x14ac:dyDescent="0"/>
  <cols>
    <col min="1" max="1" width="3" style="19" customWidth="1"/>
    <col min="2" max="2" width="11.85546875" style="19" customWidth="1"/>
    <col min="3" max="3" width="7" style="19"/>
    <col min="4" max="4" width="12.28515625" style="19" customWidth="1"/>
    <col min="5" max="5" width="10.7109375" style="19" customWidth="1"/>
    <col min="6" max="6" width="7" style="19"/>
    <col min="7" max="7" width="18.42578125" style="19" customWidth="1"/>
    <col min="8" max="8" width="47.85546875" style="19" customWidth="1"/>
    <col min="9" max="10" width="4.28515625" style="19" customWidth="1"/>
    <col min="11" max="16384" width="7" style="19"/>
  </cols>
  <sheetData>
    <row r="1" spans="1:7" s="16" customFormat="1" ht="19" customHeight="1">
      <c r="A1" s="368" t="s">
        <v>96</v>
      </c>
      <c r="B1" s="369"/>
      <c r="C1" s="370" t="str">
        <f>SPEC!E3</f>
        <v>M DEFINED PLUS JKT</v>
      </c>
      <c r="D1" s="371"/>
      <c r="E1" s="371"/>
      <c r="F1" s="371"/>
      <c r="G1" s="372"/>
    </row>
    <row r="2" spans="1:7" ht="15" customHeight="1">
      <c r="A2" s="373" t="s">
        <v>97</v>
      </c>
      <c r="B2" s="374"/>
      <c r="C2" s="374"/>
      <c r="D2" s="374"/>
      <c r="E2" s="375"/>
      <c r="F2" s="17" t="s">
        <v>98</v>
      </c>
      <c r="G2" s="18"/>
    </row>
    <row r="3" spans="1:7" ht="15">
      <c r="A3" s="373" t="s">
        <v>99</v>
      </c>
      <c r="B3" s="374"/>
      <c r="C3" s="374"/>
      <c r="D3" s="374"/>
      <c r="E3" s="376" t="s">
        <v>100</v>
      </c>
      <c r="F3" s="376"/>
      <c r="G3" s="20" t="str">
        <f>SPEC!AV3</f>
        <v>WINTER 2017.2018</v>
      </c>
    </row>
    <row r="4" spans="1:7" s="21" customFormat="1" ht="3" customHeight="1">
      <c r="A4" s="365"/>
      <c r="B4" s="366"/>
      <c r="C4" s="366"/>
      <c r="D4" s="366"/>
      <c r="E4" s="366"/>
      <c r="F4" s="366"/>
      <c r="G4" s="367"/>
    </row>
    <row r="5" spans="1:7" ht="15" customHeight="1">
      <c r="A5" s="380" t="s">
        <v>101</v>
      </c>
      <c r="B5" s="381"/>
      <c r="C5" s="381"/>
      <c r="D5" s="381"/>
      <c r="E5" s="381"/>
      <c r="F5" s="381"/>
      <c r="G5" s="382"/>
    </row>
    <row r="6" spans="1:7" ht="35" customHeight="1">
      <c r="A6" s="22">
        <v>1</v>
      </c>
      <c r="B6" s="383"/>
      <c r="C6" s="384"/>
      <c r="D6" s="384"/>
      <c r="E6" s="384"/>
      <c r="F6" s="384"/>
      <c r="G6" s="385"/>
    </row>
    <row r="7" spans="1:7" ht="35" customHeight="1">
      <c r="A7" s="23">
        <v>2</v>
      </c>
      <c r="B7" s="377"/>
      <c r="C7" s="378"/>
      <c r="D7" s="378"/>
      <c r="E7" s="378"/>
      <c r="F7" s="378"/>
      <c r="G7" s="379"/>
    </row>
    <row r="8" spans="1:7" ht="35" customHeight="1">
      <c r="A8" s="23">
        <v>3</v>
      </c>
      <c r="B8" s="377"/>
      <c r="C8" s="378"/>
      <c r="D8" s="378"/>
      <c r="E8" s="378"/>
      <c r="F8" s="378"/>
      <c r="G8" s="379"/>
    </row>
    <row r="9" spans="1:7" ht="35" customHeight="1">
      <c r="A9" s="23">
        <v>4</v>
      </c>
      <c r="B9" s="377"/>
      <c r="C9" s="378"/>
      <c r="D9" s="378"/>
      <c r="E9" s="378"/>
      <c r="F9" s="378"/>
      <c r="G9" s="379"/>
    </row>
    <row r="10" spans="1:7" ht="35" customHeight="1">
      <c r="A10" s="23">
        <v>5</v>
      </c>
      <c r="B10" s="377"/>
      <c r="C10" s="378"/>
      <c r="D10" s="378"/>
      <c r="E10" s="378"/>
      <c r="F10" s="378"/>
      <c r="G10" s="379"/>
    </row>
    <row r="11" spans="1:7" ht="35" customHeight="1">
      <c r="A11" s="23">
        <v>6</v>
      </c>
      <c r="B11" s="377"/>
      <c r="C11" s="378"/>
      <c r="D11" s="378"/>
      <c r="E11" s="378"/>
      <c r="F11" s="378"/>
      <c r="G11" s="379"/>
    </row>
    <row r="12" spans="1:7" ht="35" customHeight="1">
      <c r="A12" s="23">
        <v>7</v>
      </c>
      <c r="B12" s="386"/>
      <c r="C12" s="387"/>
      <c r="D12" s="387"/>
      <c r="E12" s="387"/>
      <c r="F12" s="387"/>
      <c r="G12" s="388"/>
    </row>
    <row r="13" spans="1:7" ht="15">
      <c r="A13" s="380" t="s">
        <v>102</v>
      </c>
      <c r="B13" s="381"/>
      <c r="C13" s="381"/>
      <c r="D13" s="381"/>
      <c r="E13" s="381"/>
      <c r="F13" s="381"/>
      <c r="G13" s="382"/>
    </row>
    <row r="14" spans="1:7" ht="35" customHeight="1">
      <c r="A14" s="22">
        <v>1</v>
      </c>
      <c r="B14" s="383"/>
      <c r="C14" s="384"/>
      <c r="D14" s="384"/>
      <c r="E14" s="384"/>
      <c r="F14" s="384"/>
      <c r="G14" s="385"/>
    </row>
    <row r="15" spans="1:7" ht="35" customHeight="1">
      <c r="A15" s="23">
        <v>2</v>
      </c>
      <c r="B15" s="377"/>
      <c r="C15" s="378"/>
      <c r="D15" s="378"/>
      <c r="E15" s="378"/>
      <c r="F15" s="378"/>
      <c r="G15" s="379"/>
    </row>
    <row r="16" spans="1:7" ht="35" customHeight="1">
      <c r="A16" s="23">
        <v>3</v>
      </c>
      <c r="B16" s="377"/>
      <c r="C16" s="378"/>
      <c r="D16" s="378"/>
      <c r="E16" s="378"/>
      <c r="F16" s="378"/>
      <c r="G16" s="379"/>
    </row>
    <row r="17" spans="1:7" ht="35" customHeight="1">
      <c r="A17" s="23">
        <v>4</v>
      </c>
      <c r="B17" s="377"/>
      <c r="C17" s="378"/>
      <c r="D17" s="378"/>
      <c r="E17" s="378"/>
      <c r="F17" s="378"/>
      <c r="G17" s="379"/>
    </row>
    <row r="18" spans="1:7" ht="35" customHeight="1">
      <c r="A18" s="23">
        <v>5</v>
      </c>
      <c r="B18" s="377"/>
      <c r="C18" s="378"/>
      <c r="D18" s="378"/>
      <c r="E18" s="378"/>
      <c r="F18" s="378"/>
      <c r="G18" s="379"/>
    </row>
    <row r="19" spans="1:7" ht="35" customHeight="1">
      <c r="A19" s="23">
        <v>6</v>
      </c>
      <c r="B19" s="377"/>
      <c r="C19" s="378"/>
      <c r="D19" s="378"/>
      <c r="E19" s="378"/>
      <c r="F19" s="378"/>
      <c r="G19" s="379"/>
    </row>
    <row r="20" spans="1:7" ht="35" customHeight="1">
      <c r="A20" s="23">
        <v>7</v>
      </c>
      <c r="B20" s="377"/>
      <c r="C20" s="378"/>
      <c r="D20" s="378"/>
      <c r="E20" s="378"/>
      <c r="F20" s="378"/>
      <c r="G20" s="379"/>
    </row>
    <row r="21" spans="1:7" s="25" customFormat="1" ht="35" customHeight="1">
      <c r="A21" s="24"/>
      <c r="B21" s="389"/>
      <c r="C21" s="389"/>
      <c r="D21" s="389"/>
      <c r="E21" s="389"/>
      <c r="F21" s="389"/>
      <c r="G21" s="389"/>
    </row>
    <row r="22" spans="1:7" s="25" customFormat="1" ht="35" customHeight="1">
      <c r="A22" s="36" t="s">
        <v>143</v>
      </c>
      <c r="B22" s="390" t="s">
        <v>145</v>
      </c>
      <c r="C22" s="390"/>
      <c r="D22" s="390"/>
      <c r="E22" s="390"/>
      <c r="F22" s="390"/>
      <c r="G22" s="390"/>
    </row>
    <row r="23" spans="1:7" s="25" customFormat="1" ht="35" customHeight="1">
      <c r="A23" s="36" t="s">
        <v>143</v>
      </c>
      <c r="B23" s="390" t="s">
        <v>144</v>
      </c>
      <c r="C23" s="390"/>
      <c r="D23" s="390"/>
      <c r="E23" s="390"/>
      <c r="F23" s="390"/>
      <c r="G23" s="390"/>
    </row>
    <row r="24" spans="1:7" s="25" customFormat="1" ht="35" customHeight="1">
      <c r="A24" s="24"/>
      <c r="B24" s="389"/>
      <c r="C24" s="389"/>
      <c r="D24" s="389"/>
      <c r="E24" s="389"/>
      <c r="F24" s="389"/>
      <c r="G24" s="389"/>
    </row>
    <row r="25" spans="1:7" s="25" customFormat="1" ht="35" customHeight="1">
      <c r="A25" s="24"/>
      <c r="B25" s="389"/>
      <c r="C25" s="389"/>
      <c r="D25" s="389"/>
      <c r="E25" s="389"/>
      <c r="F25" s="389"/>
      <c r="G25" s="389"/>
    </row>
    <row r="26" spans="1:7" s="25" customFormat="1" ht="35" customHeight="1">
      <c r="A26" s="24"/>
      <c r="B26" s="389"/>
      <c r="C26" s="389"/>
      <c r="D26" s="389"/>
      <c r="E26" s="389"/>
      <c r="F26" s="389"/>
      <c r="G26" s="389"/>
    </row>
    <row r="27" spans="1:7" s="25" customFormat="1" ht="35" customHeight="1">
      <c r="A27" s="24"/>
      <c r="B27" s="389"/>
      <c r="C27" s="389"/>
      <c r="D27" s="389"/>
      <c r="E27" s="389"/>
      <c r="F27" s="389"/>
      <c r="G27" s="389"/>
    </row>
    <row r="28" spans="1:7" s="25" customFormat="1" ht="35" customHeight="1">
      <c r="A28" s="24"/>
      <c r="B28" s="389"/>
      <c r="C28" s="389"/>
      <c r="D28" s="389"/>
      <c r="E28" s="389"/>
      <c r="F28" s="389"/>
      <c r="G28" s="389"/>
    </row>
    <row r="29" spans="1:7" s="25" customFormat="1" ht="35" customHeight="1">
      <c r="A29" s="24"/>
      <c r="B29" s="389"/>
      <c r="C29" s="389"/>
      <c r="D29" s="389"/>
      <c r="E29" s="389"/>
      <c r="F29" s="389"/>
      <c r="G29" s="389"/>
    </row>
    <row r="30" spans="1:7" s="25" customFormat="1" ht="35" customHeight="1">
      <c r="A30" s="24"/>
      <c r="B30" s="389"/>
      <c r="C30" s="389"/>
      <c r="D30" s="389"/>
      <c r="E30" s="389"/>
      <c r="F30" s="389"/>
      <c r="G30" s="389"/>
    </row>
    <row r="31" spans="1:7" s="25" customFormat="1" ht="35" customHeight="1">
      <c r="A31" s="24"/>
      <c r="B31" s="389"/>
      <c r="C31" s="389"/>
      <c r="D31" s="389"/>
      <c r="E31" s="389"/>
      <c r="F31" s="389"/>
      <c r="G31" s="389"/>
    </row>
    <row r="32" spans="1:7" s="25" customFormat="1" ht="35" customHeight="1">
      <c r="A32" s="24"/>
      <c r="B32" s="389"/>
      <c r="C32" s="389"/>
      <c r="D32" s="389"/>
      <c r="E32" s="389"/>
      <c r="F32" s="389"/>
      <c r="G32" s="389"/>
    </row>
    <row r="33" spans="1:7" s="25" customFormat="1" ht="35" customHeight="1">
      <c r="A33" s="24"/>
      <c r="B33" s="389"/>
      <c r="C33" s="389"/>
      <c r="D33" s="389"/>
      <c r="E33" s="389"/>
      <c r="F33" s="389"/>
      <c r="G33" s="389"/>
    </row>
    <row r="34" spans="1:7" s="25" customFormat="1" ht="35" customHeight="1">
      <c r="A34" s="24"/>
      <c r="B34" s="389"/>
      <c r="C34" s="389"/>
      <c r="D34" s="389"/>
      <c r="E34" s="389"/>
      <c r="F34" s="389"/>
      <c r="G34" s="389"/>
    </row>
    <row r="35" spans="1:7" s="25" customFormat="1" ht="35" customHeight="1">
      <c r="A35" s="24"/>
      <c r="B35" s="389"/>
      <c r="C35" s="389"/>
      <c r="D35" s="389"/>
      <c r="E35" s="389"/>
      <c r="F35" s="389"/>
      <c r="G35" s="389"/>
    </row>
    <row r="36" spans="1:7" s="25" customFormat="1" ht="35" customHeight="1">
      <c r="A36" s="24"/>
      <c r="B36" s="389"/>
      <c r="C36" s="389"/>
      <c r="D36" s="389"/>
      <c r="E36" s="389"/>
      <c r="F36" s="389"/>
      <c r="G36" s="389"/>
    </row>
    <row r="37" spans="1:7" s="25" customFormat="1" ht="35" customHeight="1">
      <c r="A37" s="24"/>
      <c r="B37" s="389"/>
      <c r="C37" s="389"/>
      <c r="D37" s="389"/>
      <c r="E37" s="389"/>
      <c r="F37" s="389"/>
      <c r="G37" s="389"/>
    </row>
    <row r="38" spans="1:7" s="25" customFormat="1" ht="35" customHeight="1">
      <c r="A38" s="24"/>
      <c r="B38" s="389"/>
      <c r="C38" s="389"/>
      <c r="D38" s="389"/>
      <c r="E38" s="389"/>
      <c r="F38" s="389"/>
      <c r="G38" s="389"/>
    </row>
    <row r="39" spans="1:7" s="25" customFormat="1" ht="35" customHeight="1">
      <c r="A39" s="24"/>
      <c r="B39" s="389"/>
      <c r="C39" s="389"/>
      <c r="D39" s="389"/>
      <c r="E39" s="389"/>
      <c r="F39" s="389"/>
      <c r="G39" s="389"/>
    </row>
    <row r="40" spans="1:7" s="25" customFormat="1" ht="35" customHeight="1">
      <c r="A40" s="24"/>
      <c r="B40" s="389"/>
      <c r="C40" s="389"/>
      <c r="D40" s="389"/>
      <c r="E40" s="389"/>
      <c r="F40" s="389"/>
      <c r="G40" s="389"/>
    </row>
    <row r="41" spans="1:7" s="25" customFormat="1" ht="35" customHeight="1">
      <c r="A41" s="24"/>
      <c r="B41" s="389"/>
      <c r="C41" s="389"/>
      <c r="D41" s="389"/>
      <c r="E41" s="389"/>
      <c r="F41" s="389"/>
      <c r="G41" s="389"/>
    </row>
    <row r="42" spans="1:7" s="25" customFormat="1" ht="35" customHeight="1">
      <c r="A42" s="24"/>
      <c r="B42" s="389"/>
      <c r="C42" s="389"/>
      <c r="D42" s="389"/>
      <c r="E42" s="389"/>
      <c r="F42" s="389"/>
      <c r="G42" s="389"/>
    </row>
    <row r="43" spans="1:7" s="25" customFormat="1" ht="35" customHeight="1">
      <c r="A43" s="24"/>
      <c r="B43" s="389"/>
      <c r="C43" s="389"/>
      <c r="D43" s="389"/>
      <c r="E43" s="389"/>
      <c r="F43" s="389"/>
      <c r="G43" s="389"/>
    </row>
    <row r="44" spans="1:7" s="25" customFormat="1" ht="35" customHeight="1">
      <c r="A44" s="24"/>
      <c r="B44" s="389"/>
      <c r="C44" s="389"/>
      <c r="D44" s="389"/>
      <c r="E44" s="389"/>
      <c r="F44" s="389"/>
      <c r="G44" s="389"/>
    </row>
    <row r="45" spans="1:7" s="25" customFormat="1" ht="35" customHeight="1">
      <c r="A45" s="24"/>
      <c r="B45" s="389"/>
      <c r="C45" s="389"/>
      <c r="D45" s="389"/>
      <c r="E45" s="389"/>
      <c r="F45" s="389"/>
      <c r="G45" s="389"/>
    </row>
    <row r="46" spans="1:7" s="25" customFormat="1" ht="35" customHeight="1">
      <c r="A46" s="24"/>
      <c r="B46" s="389"/>
      <c r="C46" s="389"/>
      <c r="D46" s="389"/>
      <c r="E46" s="389"/>
      <c r="F46" s="389"/>
      <c r="G46" s="389"/>
    </row>
    <row r="47" spans="1:7" s="25" customFormat="1" ht="35" customHeight="1">
      <c r="A47" s="24"/>
      <c r="B47" s="389"/>
      <c r="C47" s="389"/>
      <c r="D47" s="389"/>
      <c r="E47" s="389"/>
      <c r="F47" s="389"/>
      <c r="G47" s="389"/>
    </row>
    <row r="48" spans="1:7" s="25" customFormat="1" ht="35" customHeight="1">
      <c r="A48" s="24"/>
      <c r="B48" s="389"/>
      <c r="C48" s="389"/>
      <c r="D48" s="389"/>
      <c r="E48" s="389"/>
      <c r="F48" s="389"/>
      <c r="G48" s="389"/>
    </row>
    <row r="49" spans="1:7" s="25" customFormat="1" ht="35" customHeight="1">
      <c r="A49" s="24"/>
      <c r="B49" s="389"/>
      <c r="C49" s="389"/>
      <c r="D49" s="389"/>
      <c r="E49" s="389"/>
      <c r="F49" s="389"/>
      <c r="G49" s="389"/>
    </row>
    <row r="50" spans="1:7" s="25" customFormat="1" ht="35" customHeight="1">
      <c r="A50" s="24"/>
      <c r="B50" s="389"/>
      <c r="C50" s="389"/>
      <c r="D50" s="389"/>
      <c r="E50" s="389"/>
      <c r="F50" s="389"/>
      <c r="G50" s="389"/>
    </row>
    <row r="51" spans="1:7" s="25" customFormat="1" ht="35" customHeight="1">
      <c r="A51" s="24"/>
      <c r="B51" s="389"/>
      <c r="C51" s="389"/>
      <c r="D51" s="389"/>
      <c r="E51" s="389"/>
      <c r="F51" s="389"/>
      <c r="G51" s="389"/>
    </row>
    <row r="52" spans="1:7" s="25" customFormat="1" ht="35" customHeight="1">
      <c r="A52" s="24"/>
      <c r="B52" s="389"/>
      <c r="C52" s="389"/>
      <c r="D52" s="389"/>
      <c r="E52" s="389"/>
      <c r="F52" s="389"/>
      <c r="G52" s="389"/>
    </row>
    <row r="53" spans="1:7" s="25" customFormat="1" ht="35" customHeight="1">
      <c r="A53" s="24"/>
      <c r="B53" s="389"/>
      <c r="C53" s="389"/>
      <c r="D53" s="389"/>
      <c r="E53" s="389"/>
      <c r="F53" s="389"/>
      <c r="G53" s="389"/>
    </row>
    <row r="54" spans="1:7" s="25" customFormat="1" ht="35" customHeight="1">
      <c r="A54" s="24"/>
      <c r="B54" s="389"/>
      <c r="C54" s="389"/>
      <c r="D54" s="389"/>
      <c r="E54" s="389"/>
      <c r="F54" s="389"/>
      <c r="G54" s="389"/>
    </row>
    <row r="55" spans="1:7" s="25" customFormat="1" ht="35" customHeight="1">
      <c r="A55" s="24"/>
      <c r="B55" s="389"/>
      <c r="C55" s="389"/>
      <c r="D55" s="389"/>
      <c r="E55" s="389"/>
      <c r="F55" s="389"/>
      <c r="G55" s="389"/>
    </row>
    <row r="56" spans="1:7" s="25" customFormat="1" ht="35" customHeight="1">
      <c r="A56" s="24"/>
      <c r="B56" s="389"/>
      <c r="C56" s="389"/>
      <c r="D56" s="389"/>
      <c r="E56" s="389"/>
      <c r="F56" s="389"/>
      <c r="G56" s="389"/>
    </row>
    <row r="57" spans="1:7" s="25" customFormat="1" ht="35" customHeight="1">
      <c r="A57" s="24"/>
      <c r="B57" s="389"/>
      <c r="C57" s="389"/>
      <c r="D57" s="389"/>
      <c r="E57" s="389"/>
      <c r="F57" s="389"/>
      <c r="G57" s="389"/>
    </row>
  </sheetData>
  <mergeCells count="59">
    <mergeCell ref="B53:G53"/>
    <mergeCell ref="B54:G54"/>
    <mergeCell ref="B55:G55"/>
    <mergeCell ref="B56:G56"/>
    <mergeCell ref="B57:G57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A4:G4"/>
    <mergeCell ref="A1:B1"/>
    <mergeCell ref="C1:G1"/>
    <mergeCell ref="A2:E2"/>
    <mergeCell ref="A3:D3"/>
    <mergeCell ref="E3:F3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zoomScale="89" zoomScaleNormal="89" zoomScalePageLayoutView="89" workbookViewId="0">
      <selection activeCell="W62" sqref="W62:AB62"/>
    </sheetView>
  </sheetViews>
  <sheetFormatPr baseColWidth="10" defaultColWidth="7" defaultRowHeight="11" x14ac:dyDescent="0"/>
  <cols>
    <col min="1" max="1" width="3" style="19" customWidth="1"/>
    <col min="2" max="2" width="11.85546875" style="19" customWidth="1"/>
    <col min="3" max="3" width="7" style="19"/>
    <col min="4" max="4" width="12.28515625" style="19" customWidth="1"/>
    <col min="5" max="5" width="10.7109375" style="19" customWidth="1"/>
    <col min="6" max="6" width="7" style="19"/>
    <col min="7" max="7" width="18.42578125" style="19" customWidth="1"/>
    <col min="8" max="8" width="47.85546875" style="19" customWidth="1"/>
    <col min="9" max="10" width="4.28515625" style="19" customWidth="1"/>
    <col min="11" max="16384" width="7" style="19"/>
  </cols>
  <sheetData>
    <row r="1" spans="1:7" s="16" customFormat="1" ht="19" customHeight="1">
      <c r="A1" s="368" t="s">
        <v>96</v>
      </c>
      <c r="B1" s="369"/>
      <c r="C1" s="370" t="str">
        <f>SPEC!E3</f>
        <v>M DEFINED PLUS JKT</v>
      </c>
      <c r="D1" s="371"/>
      <c r="E1" s="371"/>
      <c r="F1" s="371"/>
      <c r="G1" s="372"/>
    </row>
    <row r="2" spans="1:7" ht="15" customHeight="1">
      <c r="A2" s="373" t="s">
        <v>97</v>
      </c>
      <c r="B2" s="374"/>
      <c r="C2" s="374"/>
      <c r="D2" s="374"/>
      <c r="E2" s="375"/>
      <c r="F2" s="17" t="s">
        <v>98</v>
      </c>
      <c r="G2" s="18"/>
    </row>
    <row r="3" spans="1:7" ht="15">
      <c r="A3" s="373" t="s">
        <v>103</v>
      </c>
      <c r="B3" s="374"/>
      <c r="C3" s="374"/>
      <c r="D3" s="374"/>
      <c r="E3" s="376" t="s">
        <v>100</v>
      </c>
      <c r="F3" s="376"/>
      <c r="G3" s="20" t="str">
        <f>SPEC!AV3</f>
        <v>WINTER 2017.2018</v>
      </c>
    </row>
    <row r="4" spans="1:7" s="21" customFormat="1" ht="3" customHeight="1">
      <c r="A4" s="365"/>
      <c r="B4" s="366"/>
      <c r="C4" s="366"/>
      <c r="D4" s="366"/>
      <c r="E4" s="366"/>
      <c r="F4" s="366"/>
      <c r="G4" s="367"/>
    </row>
    <row r="5" spans="1:7" ht="15" customHeight="1">
      <c r="A5" s="380" t="s">
        <v>101</v>
      </c>
      <c r="B5" s="381"/>
      <c r="C5" s="381"/>
      <c r="D5" s="381"/>
      <c r="E5" s="381"/>
      <c r="F5" s="381"/>
      <c r="G5" s="382"/>
    </row>
    <row r="6" spans="1:7" ht="35" customHeight="1">
      <c r="A6" s="22">
        <v>1</v>
      </c>
      <c r="B6" s="383"/>
      <c r="C6" s="384"/>
      <c r="D6" s="384"/>
      <c r="E6" s="384"/>
      <c r="F6" s="384"/>
      <c r="G6" s="385"/>
    </row>
    <row r="7" spans="1:7" ht="35" customHeight="1">
      <c r="A7" s="23">
        <v>2</v>
      </c>
      <c r="B7" s="377"/>
      <c r="C7" s="378"/>
      <c r="D7" s="378"/>
      <c r="E7" s="378"/>
      <c r="F7" s="378"/>
      <c r="G7" s="379"/>
    </row>
    <row r="8" spans="1:7" ht="35" customHeight="1">
      <c r="A8" s="23">
        <v>3</v>
      </c>
      <c r="B8" s="377"/>
      <c r="C8" s="378"/>
      <c r="D8" s="378"/>
      <c r="E8" s="378"/>
      <c r="F8" s="378"/>
      <c r="G8" s="379"/>
    </row>
    <row r="9" spans="1:7" ht="35" customHeight="1">
      <c r="A9" s="23">
        <v>4</v>
      </c>
      <c r="B9" s="377"/>
      <c r="C9" s="378"/>
      <c r="D9" s="378"/>
      <c r="E9" s="378"/>
      <c r="F9" s="378"/>
      <c r="G9" s="379"/>
    </row>
    <row r="10" spans="1:7" ht="35" customHeight="1">
      <c r="A10" s="23">
        <v>5</v>
      </c>
      <c r="B10" s="377"/>
      <c r="C10" s="378"/>
      <c r="D10" s="378"/>
      <c r="E10" s="378"/>
      <c r="F10" s="378"/>
      <c r="G10" s="379"/>
    </row>
    <row r="11" spans="1:7" ht="35" customHeight="1">
      <c r="A11" s="23">
        <v>6</v>
      </c>
      <c r="B11" s="377"/>
      <c r="C11" s="378"/>
      <c r="D11" s="378"/>
      <c r="E11" s="378"/>
      <c r="F11" s="378"/>
      <c r="G11" s="379"/>
    </row>
    <row r="12" spans="1:7" ht="35" customHeight="1">
      <c r="A12" s="23">
        <v>7</v>
      </c>
      <c r="B12" s="386"/>
      <c r="C12" s="387"/>
      <c r="D12" s="387"/>
      <c r="E12" s="387"/>
      <c r="F12" s="387"/>
      <c r="G12" s="388"/>
    </row>
    <row r="13" spans="1:7" ht="15">
      <c r="A13" s="380" t="s">
        <v>102</v>
      </c>
      <c r="B13" s="381"/>
      <c r="C13" s="381"/>
      <c r="D13" s="381"/>
      <c r="E13" s="381"/>
      <c r="F13" s="381"/>
      <c r="G13" s="382"/>
    </row>
    <row r="14" spans="1:7" ht="35" customHeight="1">
      <c r="A14" s="22">
        <v>1</v>
      </c>
      <c r="B14" s="383"/>
      <c r="C14" s="384"/>
      <c r="D14" s="384"/>
      <c r="E14" s="384"/>
      <c r="F14" s="384"/>
      <c r="G14" s="385"/>
    </row>
    <row r="15" spans="1:7" ht="35" customHeight="1">
      <c r="A15" s="23">
        <v>2</v>
      </c>
      <c r="B15" s="377"/>
      <c r="C15" s="378"/>
      <c r="D15" s="378"/>
      <c r="E15" s="378"/>
      <c r="F15" s="378"/>
      <c r="G15" s="379"/>
    </row>
    <row r="16" spans="1:7" ht="35" customHeight="1">
      <c r="A16" s="23">
        <v>3</v>
      </c>
      <c r="B16" s="377"/>
      <c r="C16" s="378"/>
      <c r="D16" s="378"/>
      <c r="E16" s="378"/>
      <c r="F16" s="378"/>
      <c r="G16" s="379"/>
    </row>
    <row r="17" spans="1:7" ht="35" customHeight="1">
      <c r="A17" s="23">
        <v>4</v>
      </c>
      <c r="B17" s="377"/>
      <c r="C17" s="378"/>
      <c r="D17" s="378"/>
      <c r="E17" s="378"/>
      <c r="F17" s="378"/>
      <c r="G17" s="379"/>
    </row>
    <row r="18" spans="1:7" ht="35" customHeight="1">
      <c r="A18" s="23">
        <v>5</v>
      </c>
      <c r="B18" s="377"/>
      <c r="C18" s="378"/>
      <c r="D18" s="378"/>
      <c r="E18" s="378"/>
      <c r="F18" s="378"/>
      <c r="G18" s="379"/>
    </row>
    <row r="19" spans="1:7" ht="35" customHeight="1">
      <c r="A19" s="23">
        <v>6</v>
      </c>
      <c r="B19" s="377"/>
      <c r="C19" s="378"/>
      <c r="D19" s="378"/>
      <c r="E19" s="378"/>
      <c r="F19" s="378"/>
      <c r="G19" s="379"/>
    </row>
    <row r="20" spans="1:7" ht="35" customHeight="1">
      <c r="A20" s="23">
        <v>7</v>
      </c>
      <c r="B20" s="377"/>
      <c r="C20" s="378"/>
      <c r="D20" s="378"/>
      <c r="E20" s="378"/>
      <c r="F20" s="378"/>
      <c r="G20" s="379"/>
    </row>
    <row r="21" spans="1:7" s="25" customFormat="1" ht="35" customHeight="1">
      <c r="A21" s="24"/>
      <c r="B21" s="389"/>
      <c r="C21" s="389"/>
      <c r="D21" s="389"/>
      <c r="E21" s="389"/>
      <c r="F21" s="389"/>
      <c r="G21" s="389"/>
    </row>
    <row r="22" spans="1:7" s="25" customFormat="1" ht="35" customHeight="1">
      <c r="A22" s="36" t="s">
        <v>143</v>
      </c>
      <c r="B22" s="390" t="s">
        <v>146</v>
      </c>
      <c r="C22" s="390"/>
      <c r="D22" s="390"/>
      <c r="E22" s="390"/>
      <c r="F22" s="390"/>
      <c r="G22" s="390"/>
    </row>
    <row r="23" spans="1:7" s="25" customFormat="1" ht="35" customHeight="1">
      <c r="A23" s="36" t="s">
        <v>143</v>
      </c>
      <c r="B23" s="390" t="s">
        <v>144</v>
      </c>
      <c r="C23" s="390"/>
      <c r="D23" s="390"/>
      <c r="E23" s="390"/>
      <c r="F23" s="390"/>
      <c r="G23" s="390"/>
    </row>
    <row r="24" spans="1:7" s="25" customFormat="1" ht="35" customHeight="1">
      <c r="A24" s="24"/>
      <c r="B24" s="389"/>
      <c r="C24" s="389"/>
      <c r="D24" s="389"/>
      <c r="E24" s="389"/>
      <c r="F24" s="389"/>
      <c r="G24" s="389"/>
    </row>
    <row r="25" spans="1:7" s="25" customFormat="1" ht="35" customHeight="1">
      <c r="A25" s="24"/>
      <c r="B25" s="389"/>
      <c r="C25" s="389"/>
      <c r="D25" s="389"/>
      <c r="E25" s="389"/>
      <c r="F25" s="389"/>
      <c r="G25" s="389"/>
    </row>
    <row r="26" spans="1:7" s="25" customFormat="1" ht="35" customHeight="1">
      <c r="A26" s="24"/>
      <c r="B26" s="389"/>
      <c r="C26" s="389"/>
      <c r="D26" s="389"/>
      <c r="E26" s="389"/>
      <c r="F26" s="389"/>
      <c r="G26" s="389"/>
    </row>
    <row r="27" spans="1:7" s="25" customFormat="1" ht="35" customHeight="1">
      <c r="A27" s="24"/>
      <c r="B27" s="389"/>
      <c r="C27" s="389"/>
      <c r="D27" s="389"/>
      <c r="E27" s="389"/>
      <c r="F27" s="389"/>
      <c r="G27" s="389"/>
    </row>
    <row r="28" spans="1:7" s="25" customFormat="1" ht="35" customHeight="1">
      <c r="A28" s="24"/>
      <c r="B28" s="389"/>
      <c r="C28" s="389"/>
      <c r="D28" s="389"/>
      <c r="E28" s="389"/>
      <c r="F28" s="389"/>
      <c r="G28" s="389"/>
    </row>
    <row r="29" spans="1:7" s="25" customFormat="1" ht="35" customHeight="1">
      <c r="A29" s="24"/>
      <c r="B29" s="389"/>
      <c r="C29" s="389"/>
      <c r="D29" s="389"/>
      <c r="E29" s="389"/>
      <c r="F29" s="389"/>
      <c r="G29" s="389"/>
    </row>
    <row r="30" spans="1:7" s="25" customFormat="1" ht="35" customHeight="1">
      <c r="A30" s="24"/>
      <c r="B30" s="389"/>
      <c r="C30" s="389"/>
      <c r="D30" s="389"/>
      <c r="E30" s="389"/>
      <c r="F30" s="389"/>
      <c r="G30" s="389"/>
    </row>
    <row r="31" spans="1:7" s="25" customFormat="1" ht="35" customHeight="1">
      <c r="A31" s="24"/>
      <c r="B31" s="389"/>
      <c r="C31" s="389"/>
      <c r="D31" s="389"/>
      <c r="E31" s="389"/>
      <c r="F31" s="389"/>
      <c r="G31" s="389"/>
    </row>
    <row r="32" spans="1:7" s="25" customFormat="1" ht="35" customHeight="1">
      <c r="A32" s="24"/>
      <c r="B32" s="389"/>
      <c r="C32" s="389"/>
      <c r="D32" s="389"/>
      <c r="E32" s="389"/>
      <c r="F32" s="389"/>
      <c r="G32" s="389"/>
    </row>
    <row r="33" spans="1:7" s="25" customFormat="1" ht="35" customHeight="1">
      <c r="A33" s="24"/>
      <c r="B33" s="389"/>
      <c r="C33" s="389"/>
      <c r="D33" s="389"/>
      <c r="E33" s="389"/>
      <c r="F33" s="389"/>
      <c r="G33" s="389"/>
    </row>
    <row r="34" spans="1:7" s="25" customFormat="1" ht="35" customHeight="1">
      <c r="A34" s="24"/>
      <c r="B34" s="389"/>
      <c r="C34" s="389"/>
      <c r="D34" s="389"/>
      <c r="E34" s="389"/>
      <c r="F34" s="389"/>
      <c r="G34" s="389"/>
    </row>
    <row r="35" spans="1:7" s="25" customFormat="1" ht="35" customHeight="1">
      <c r="A35" s="24"/>
      <c r="B35" s="389"/>
      <c r="C35" s="389"/>
      <c r="D35" s="389"/>
      <c r="E35" s="389"/>
      <c r="F35" s="389"/>
      <c r="G35" s="389"/>
    </row>
    <row r="36" spans="1:7" s="25" customFormat="1" ht="35" customHeight="1">
      <c r="A36" s="24"/>
      <c r="B36" s="389"/>
      <c r="C36" s="389"/>
      <c r="D36" s="389"/>
      <c r="E36" s="389"/>
      <c r="F36" s="389"/>
      <c r="G36" s="389"/>
    </row>
    <row r="37" spans="1:7" s="25" customFormat="1" ht="35" customHeight="1">
      <c r="A37" s="24"/>
      <c r="B37" s="389"/>
      <c r="C37" s="389"/>
      <c r="D37" s="389"/>
      <c r="E37" s="389"/>
      <c r="F37" s="389"/>
      <c r="G37" s="389"/>
    </row>
    <row r="38" spans="1:7" s="25" customFormat="1" ht="35" customHeight="1">
      <c r="A38" s="24"/>
      <c r="B38" s="389"/>
      <c r="C38" s="389"/>
      <c r="D38" s="389"/>
      <c r="E38" s="389"/>
      <c r="F38" s="389"/>
      <c r="G38" s="389"/>
    </row>
    <row r="39" spans="1:7" s="25" customFormat="1" ht="35" customHeight="1">
      <c r="A39" s="24"/>
      <c r="B39" s="389"/>
      <c r="C39" s="389"/>
      <c r="D39" s="389"/>
      <c r="E39" s="389"/>
      <c r="F39" s="389"/>
      <c r="G39" s="389"/>
    </row>
    <row r="40" spans="1:7" s="25" customFormat="1" ht="35" customHeight="1">
      <c r="A40" s="24"/>
      <c r="B40" s="389"/>
      <c r="C40" s="389"/>
      <c r="D40" s="389"/>
      <c r="E40" s="389"/>
      <c r="F40" s="389"/>
      <c r="G40" s="389"/>
    </row>
    <row r="41" spans="1:7" s="25" customFormat="1" ht="35" customHeight="1">
      <c r="A41" s="24"/>
      <c r="B41" s="389"/>
      <c r="C41" s="389"/>
      <c r="D41" s="389"/>
      <c r="E41" s="389"/>
      <c r="F41" s="389"/>
      <c r="G41" s="389"/>
    </row>
    <row r="42" spans="1:7" s="25" customFormat="1" ht="35" customHeight="1">
      <c r="A42" s="24"/>
      <c r="B42" s="389"/>
      <c r="C42" s="389"/>
      <c r="D42" s="389"/>
      <c r="E42" s="389"/>
      <c r="F42" s="389"/>
      <c r="G42" s="389"/>
    </row>
    <row r="43" spans="1:7" s="25" customFormat="1" ht="35" customHeight="1">
      <c r="A43" s="24"/>
      <c r="B43" s="389"/>
      <c r="C43" s="389"/>
      <c r="D43" s="389"/>
      <c r="E43" s="389"/>
      <c r="F43" s="389"/>
      <c r="G43" s="389"/>
    </row>
    <row r="44" spans="1:7" s="25" customFormat="1" ht="35" customHeight="1">
      <c r="A44" s="24"/>
      <c r="B44" s="389"/>
      <c r="C44" s="389"/>
      <c r="D44" s="389"/>
      <c r="E44" s="389"/>
      <c r="F44" s="389"/>
      <c r="G44" s="389"/>
    </row>
    <row r="45" spans="1:7" s="25" customFormat="1" ht="35" customHeight="1">
      <c r="A45" s="24"/>
      <c r="B45" s="389"/>
      <c r="C45" s="389"/>
      <c r="D45" s="389"/>
      <c r="E45" s="389"/>
      <c r="F45" s="389"/>
      <c r="G45" s="389"/>
    </row>
    <row r="46" spans="1:7" s="25" customFormat="1" ht="35" customHeight="1">
      <c r="A46" s="24"/>
      <c r="B46" s="389"/>
      <c r="C46" s="389"/>
      <c r="D46" s="389"/>
      <c r="E46" s="389"/>
      <c r="F46" s="389"/>
      <c r="G46" s="389"/>
    </row>
    <row r="47" spans="1:7" s="25" customFormat="1" ht="35" customHeight="1">
      <c r="A47" s="24"/>
      <c r="B47" s="389"/>
      <c r="C47" s="389"/>
      <c r="D47" s="389"/>
      <c r="E47" s="389"/>
      <c r="F47" s="389"/>
      <c r="G47" s="389"/>
    </row>
    <row r="48" spans="1:7" s="25" customFormat="1" ht="35" customHeight="1">
      <c r="A48" s="24"/>
      <c r="B48" s="389"/>
      <c r="C48" s="389"/>
      <c r="D48" s="389"/>
      <c r="E48" s="389"/>
      <c r="F48" s="389"/>
      <c r="G48" s="389"/>
    </row>
    <row r="49" spans="1:7" s="25" customFormat="1" ht="35" customHeight="1">
      <c r="A49" s="24"/>
      <c r="B49" s="389"/>
      <c r="C49" s="389"/>
      <c r="D49" s="389"/>
      <c r="E49" s="389"/>
      <c r="F49" s="389"/>
      <c r="G49" s="389"/>
    </row>
    <row r="50" spans="1:7" s="25" customFormat="1" ht="35" customHeight="1">
      <c r="A50" s="24"/>
      <c r="B50" s="389"/>
      <c r="C50" s="389"/>
      <c r="D50" s="389"/>
      <c r="E50" s="389"/>
      <c r="F50" s="389"/>
      <c r="G50" s="389"/>
    </row>
    <row r="51" spans="1:7" s="25" customFormat="1" ht="35" customHeight="1">
      <c r="A51" s="24"/>
      <c r="B51" s="389"/>
      <c r="C51" s="389"/>
      <c r="D51" s="389"/>
      <c r="E51" s="389"/>
      <c r="F51" s="389"/>
      <c r="G51" s="389"/>
    </row>
    <row r="52" spans="1:7" s="25" customFormat="1" ht="35" customHeight="1">
      <c r="A52" s="24"/>
      <c r="B52" s="389"/>
      <c r="C52" s="389"/>
      <c r="D52" s="389"/>
      <c r="E52" s="389"/>
      <c r="F52" s="389"/>
      <c r="G52" s="389"/>
    </row>
    <row r="53" spans="1:7" s="25" customFormat="1" ht="35" customHeight="1">
      <c r="A53" s="24"/>
      <c r="B53" s="389"/>
      <c r="C53" s="389"/>
      <c r="D53" s="389"/>
      <c r="E53" s="389"/>
      <c r="F53" s="389"/>
      <c r="G53" s="389"/>
    </row>
    <row r="54" spans="1:7" s="25" customFormat="1" ht="35" customHeight="1">
      <c r="A54" s="24"/>
      <c r="B54" s="389"/>
      <c r="C54" s="389"/>
      <c r="D54" s="389"/>
      <c r="E54" s="389"/>
      <c r="F54" s="389"/>
      <c r="G54" s="389"/>
    </row>
    <row r="55" spans="1:7" s="25" customFormat="1" ht="35" customHeight="1">
      <c r="A55" s="24"/>
      <c r="B55" s="389"/>
      <c r="C55" s="389"/>
      <c r="D55" s="389"/>
      <c r="E55" s="389"/>
      <c r="F55" s="389"/>
      <c r="G55" s="389"/>
    </row>
    <row r="56" spans="1:7" s="25" customFormat="1" ht="35" customHeight="1">
      <c r="A56" s="24"/>
      <c r="B56" s="389"/>
      <c r="C56" s="389"/>
      <c r="D56" s="389"/>
      <c r="E56" s="389"/>
      <c r="F56" s="389"/>
      <c r="G56" s="389"/>
    </row>
    <row r="57" spans="1:7" s="25" customFormat="1" ht="35" customHeight="1">
      <c r="A57" s="24"/>
      <c r="B57" s="389"/>
      <c r="C57" s="389"/>
      <c r="D57" s="389"/>
      <c r="E57" s="389"/>
      <c r="F57" s="389"/>
      <c r="G57" s="389"/>
    </row>
  </sheetData>
  <mergeCells count="59">
    <mergeCell ref="B53:G53"/>
    <mergeCell ref="B54:G54"/>
    <mergeCell ref="B55:G55"/>
    <mergeCell ref="B56:G56"/>
    <mergeCell ref="B57:G57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A4:G4"/>
    <mergeCell ref="A1:B1"/>
    <mergeCell ref="C1:G1"/>
    <mergeCell ref="A2:E2"/>
    <mergeCell ref="A3:D3"/>
    <mergeCell ref="E3:F3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zoomScale="89" zoomScaleNormal="89" zoomScalePageLayoutView="89" workbookViewId="0">
      <selection activeCell="W62" sqref="W62:AB62"/>
    </sheetView>
  </sheetViews>
  <sheetFormatPr baseColWidth="10" defaultColWidth="7" defaultRowHeight="11" x14ac:dyDescent="0"/>
  <cols>
    <col min="1" max="1" width="3" style="19" customWidth="1"/>
    <col min="2" max="2" width="11.85546875" style="19" customWidth="1"/>
    <col min="3" max="3" width="7" style="19"/>
    <col min="4" max="4" width="12.28515625" style="19" customWidth="1"/>
    <col min="5" max="5" width="10.7109375" style="19" customWidth="1"/>
    <col min="6" max="6" width="7" style="19"/>
    <col min="7" max="7" width="18.42578125" style="19" customWidth="1"/>
    <col min="8" max="8" width="47.85546875" style="19" customWidth="1"/>
    <col min="9" max="10" width="4.28515625" style="19" customWidth="1"/>
    <col min="11" max="16384" width="7" style="19"/>
  </cols>
  <sheetData>
    <row r="1" spans="1:7" s="16" customFormat="1" ht="19" customHeight="1">
      <c r="A1" s="368" t="s">
        <v>96</v>
      </c>
      <c r="B1" s="369"/>
      <c r="C1" s="370" t="str">
        <f>SPEC!E3</f>
        <v>M DEFINED PLUS JKT</v>
      </c>
      <c r="D1" s="371"/>
      <c r="E1" s="371"/>
      <c r="F1" s="371"/>
      <c r="G1" s="372"/>
    </row>
    <row r="2" spans="1:7" ht="15" customHeight="1">
      <c r="A2" s="373" t="s">
        <v>97</v>
      </c>
      <c r="B2" s="374"/>
      <c r="C2" s="374"/>
      <c r="D2" s="374"/>
      <c r="E2" s="375"/>
      <c r="F2" s="17" t="s">
        <v>98</v>
      </c>
      <c r="G2" s="18"/>
    </row>
    <row r="3" spans="1:7" ht="15">
      <c r="A3" s="373" t="s">
        <v>104</v>
      </c>
      <c r="B3" s="374"/>
      <c r="C3" s="374"/>
      <c r="D3" s="374"/>
      <c r="E3" s="376" t="s">
        <v>100</v>
      </c>
      <c r="F3" s="376"/>
      <c r="G3" s="20" t="str">
        <f>SPEC!AV3</f>
        <v>WINTER 2017.2018</v>
      </c>
    </row>
    <row r="4" spans="1:7" s="21" customFormat="1" ht="3" customHeight="1">
      <c r="A4" s="365"/>
      <c r="B4" s="366"/>
      <c r="C4" s="366"/>
      <c r="D4" s="366"/>
      <c r="E4" s="366"/>
      <c r="F4" s="366"/>
      <c r="G4" s="367"/>
    </row>
    <row r="5" spans="1:7" ht="15" customHeight="1">
      <c r="A5" s="380" t="s">
        <v>101</v>
      </c>
      <c r="B5" s="381"/>
      <c r="C5" s="381"/>
      <c r="D5" s="381"/>
      <c r="E5" s="381"/>
      <c r="F5" s="381"/>
      <c r="G5" s="382"/>
    </row>
    <row r="6" spans="1:7" ht="35" customHeight="1">
      <c r="A6" s="22">
        <v>1</v>
      </c>
      <c r="B6" s="383"/>
      <c r="C6" s="384"/>
      <c r="D6" s="384"/>
      <c r="E6" s="384"/>
      <c r="F6" s="384"/>
      <c r="G6" s="385"/>
    </row>
    <row r="7" spans="1:7" ht="35" customHeight="1">
      <c r="A7" s="23">
        <v>2</v>
      </c>
      <c r="B7" s="377"/>
      <c r="C7" s="378"/>
      <c r="D7" s="378"/>
      <c r="E7" s="378"/>
      <c r="F7" s="378"/>
      <c r="G7" s="379"/>
    </row>
    <row r="8" spans="1:7" ht="35" customHeight="1">
      <c r="A8" s="23">
        <v>3</v>
      </c>
      <c r="B8" s="377"/>
      <c r="C8" s="378"/>
      <c r="D8" s="378"/>
      <c r="E8" s="378"/>
      <c r="F8" s="378"/>
      <c r="G8" s="379"/>
    </row>
    <row r="9" spans="1:7" ht="35" customHeight="1">
      <c r="A9" s="23">
        <v>4</v>
      </c>
      <c r="B9" s="377"/>
      <c r="C9" s="378"/>
      <c r="D9" s="378"/>
      <c r="E9" s="378"/>
      <c r="F9" s="378"/>
      <c r="G9" s="379"/>
    </row>
    <row r="10" spans="1:7" ht="35" customHeight="1">
      <c r="A10" s="23">
        <v>5</v>
      </c>
      <c r="B10" s="377"/>
      <c r="C10" s="378"/>
      <c r="D10" s="378"/>
      <c r="E10" s="378"/>
      <c r="F10" s="378"/>
      <c r="G10" s="379"/>
    </row>
    <row r="11" spans="1:7" ht="35" customHeight="1">
      <c r="A11" s="23">
        <v>6</v>
      </c>
      <c r="B11" s="377"/>
      <c r="C11" s="378"/>
      <c r="D11" s="378"/>
      <c r="E11" s="378"/>
      <c r="F11" s="378"/>
      <c r="G11" s="379"/>
    </row>
    <row r="12" spans="1:7" ht="35" customHeight="1">
      <c r="A12" s="23">
        <v>7</v>
      </c>
      <c r="B12" s="386"/>
      <c r="C12" s="387"/>
      <c r="D12" s="387"/>
      <c r="E12" s="387"/>
      <c r="F12" s="387"/>
      <c r="G12" s="388"/>
    </row>
    <row r="13" spans="1:7" ht="15">
      <c r="A13" s="380" t="s">
        <v>102</v>
      </c>
      <c r="B13" s="381"/>
      <c r="C13" s="381"/>
      <c r="D13" s="381"/>
      <c r="E13" s="381"/>
      <c r="F13" s="381"/>
      <c r="G13" s="382"/>
    </row>
    <row r="14" spans="1:7" ht="35" customHeight="1">
      <c r="A14" s="22">
        <v>1</v>
      </c>
      <c r="B14" s="383"/>
      <c r="C14" s="384"/>
      <c r="D14" s="384"/>
      <c r="E14" s="384"/>
      <c r="F14" s="384"/>
      <c r="G14" s="385"/>
    </row>
    <row r="15" spans="1:7" ht="35" customHeight="1">
      <c r="A15" s="23">
        <v>2</v>
      </c>
      <c r="B15" s="377"/>
      <c r="C15" s="378"/>
      <c r="D15" s="378"/>
      <c r="E15" s="378"/>
      <c r="F15" s="378"/>
      <c r="G15" s="379"/>
    </row>
    <row r="16" spans="1:7" ht="35" customHeight="1">
      <c r="A16" s="23">
        <v>3</v>
      </c>
      <c r="B16" s="377"/>
      <c r="C16" s="378"/>
      <c r="D16" s="378"/>
      <c r="E16" s="378"/>
      <c r="F16" s="378"/>
      <c r="G16" s="379"/>
    </row>
    <row r="17" spans="1:7" ht="35" customHeight="1">
      <c r="A17" s="23">
        <v>4</v>
      </c>
      <c r="B17" s="377"/>
      <c r="C17" s="378"/>
      <c r="D17" s="378"/>
      <c r="E17" s="378"/>
      <c r="F17" s="378"/>
      <c r="G17" s="379"/>
    </row>
    <row r="18" spans="1:7" ht="35" customHeight="1">
      <c r="A18" s="23">
        <v>5</v>
      </c>
      <c r="B18" s="377"/>
      <c r="C18" s="378"/>
      <c r="D18" s="378"/>
      <c r="E18" s="378"/>
      <c r="F18" s="378"/>
      <c r="G18" s="379"/>
    </row>
    <row r="19" spans="1:7" ht="35" customHeight="1">
      <c r="A19" s="23">
        <v>6</v>
      </c>
      <c r="B19" s="377"/>
      <c r="C19" s="378"/>
      <c r="D19" s="378"/>
      <c r="E19" s="378"/>
      <c r="F19" s="378"/>
      <c r="G19" s="379"/>
    </row>
    <row r="20" spans="1:7" ht="35" customHeight="1">
      <c r="A20" s="23">
        <v>7</v>
      </c>
      <c r="B20" s="377"/>
      <c r="C20" s="378"/>
      <c r="D20" s="378"/>
      <c r="E20" s="378"/>
      <c r="F20" s="378"/>
      <c r="G20" s="379"/>
    </row>
    <row r="21" spans="1:7" s="25" customFormat="1" ht="35" customHeight="1">
      <c r="A21" s="24"/>
      <c r="B21" s="389"/>
      <c r="C21" s="389"/>
      <c r="D21" s="389"/>
      <c r="E21" s="389"/>
      <c r="F21" s="389"/>
      <c r="G21" s="389"/>
    </row>
    <row r="22" spans="1:7" s="25" customFormat="1" ht="35" customHeight="1">
      <c r="A22" s="36" t="s">
        <v>143</v>
      </c>
      <c r="B22" s="390" t="s">
        <v>148</v>
      </c>
      <c r="C22" s="390"/>
      <c r="D22" s="390"/>
      <c r="E22" s="390"/>
      <c r="F22" s="390"/>
      <c r="G22" s="390"/>
    </row>
    <row r="23" spans="1:7" s="25" customFormat="1" ht="35" customHeight="1">
      <c r="A23" s="24"/>
      <c r="B23" s="389"/>
      <c r="C23" s="389"/>
      <c r="D23" s="389"/>
      <c r="E23" s="389"/>
      <c r="F23" s="389"/>
      <c r="G23" s="389"/>
    </row>
    <row r="24" spans="1:7" s="25" customFormat="1" ht="35" customHeight="1">
      <c r="A24" s="24"/>
      <c r="B24" s="389"/>
      <c r="C24" s="389"/>
      <c r="D24" s="389"/>
      <c r="E24" s="389"/>
      <c r="F24" s="389"/>
      <c r="G24" s="389"/>
    </row>
    <row r="25" spans="1:7" s="25" customFormat="1" ht="35" customHeight="1">
      <c r="A25" s="24"/>
      <c r="B25" s="389"/>
      <c r="C25" s="389"/>
      <c r="D25" s="389"/>
      <c r="E25" s="389"/>
      <c r="F25" s="389"/>
      <c r="G25" s="389"/>
    </row>
    <row r="26" spans="1:7" s="25" customFormat="1" ht="35" customHeight="1">
      <c r="A26" s="24"/>
      <c r="B26" s="389"/>
      <c r="C26" s="389"/>
      <c r="D26" s="389"/>
      <c r="E26" s="389"/>
      <c r="F26" s="389"/>
      <c r="G26" s="389"/>
    </row>
    <row r="27" spans="1:7" s="25" customFormat="1" ht="35" customHeight="1">
      <c r="A27" s="24"/>
      <c r="B27" s="389"/>
      <c r="C27" s="389"/>
      <c r="D27" s="389"/>
      <c r="E27" s="389"/>
      <c r="F27" s="389"/>
      <c r="G27" s="389"/>
    </row>
    <row r="28" spans="1:7" s="25" customFormat="1" ht="35" customHeight="1">
      <c r="A28" s="24"/>
      <c r="B28" s="389"/>
      <c r="C28" s="389"/>
      <c r="D28" s="389"/>
      <c r="E28" s="389"/>
      <c r="F28" s="389"/>
      <c r="G28" s="389"/>
    </row>
    <row r="29" spans="1:7" s="25" customFormat="1" ht="35" customHeight="1">
      <c r="A29" s="24"/>
      <c r="B29" s="389"/>
      <c r="C29" s="389"/>
      <c r="D29" s="389"/>
      <c r="E29" s="389"/>
      <c r="F29" s="389"/>
      <c r="G29" s="389"/>
    </row>
    <row r="30" spans="1:7" s="25" customFormat="1" ht="35" customHeight="1">
      <c r="A30" s="24"/>
      <c r="B30" s="389"/>
      <c r="C30" s="389"/>
      <c r="D30" s="389"/>
      <c r="E30" s="389"/>
      <c r="F30" s="389"/>
      <c r="G30" s="389"/>
    </row>
    <row r="31" spans="1:7" s="25" customFormat="1" ht="35" customHeight="1">
      <c r="A31" s="24"/>
      <c r="B31" s="389"/>
      <c r="C31" s="389"/>
      <c r="D31" s="389"/>
      <c r="E31" s="389"/>
      <c r="F31" s="389"/>
      <c r="G31" s="389"/>
    </row>
    <row r="32" spans="1:7" s="25" customFormat="1" ht="35" customHeight="1">
      <c r="A32" s="24"/>
      <c r="B32" s="389"/>
      <c r="C32" s="389"/>
      <c r="D32" s="389"/>
      <c r="E32" s="389"/>
      <c r="F32" s="389"/>
      <c r="G32" s="389"/>
    </row>
    <row r="33" spans="1:7" s="25" customFormat="1" ht="35" customHeight="1">
      <c r="A33" s="24"/>
      <c r="B33" s="389"/>
      <c r="C33" s="389"/>
      <c r="D33" s="389"/>
      <c r="E33" s="389"/>
      <c r="F33" s="389"/>
      <c r="G33" s="389"/>
    </row>
    <row r="34" spans="1:7" s="25" customFormat="1" ht="35" customHeight="1">
      <c r="A34" s="24"/>
      <c r="B34" s="389"/>
      <c r="C34" s="389"/>
      <c r="D34" s="389"/>
      <c r="E34" s="389"/>
      <c r="F34" s="389"/>
      <c r="G34" s="389"/>
    </row>
    <row r="35" spans="1:7" s="25" customFormat="1" ht="35" customHeight="1">
      <c r="A35" s="24"/>
      <c r="B35" s="389"/>
      <c r="C35" s="389"/>
      <c r="D35" s="389"/>
      <c r="E35" s="389"/>
      <c r="F35" s="389"/>
      <c r="G35" s="389"/>
    </row>
    <row r="36" spans="1:7" s="25" customFormat="1" ht="35" customHeight="1">
      <c r="A36" s="24"/>
      <c r="B36" s="389"/>
      <c r="C36" s="389"/>
      <c r="D36" s="389"/>
      <c r="E36" s="389"/>
      <c r="F36" s="389"/>
      <c r="G36" s="389"/>
    </row>
    <row r="37" spans="1:7" s="25" customFormat="1" ht="35" customHeight="1">
      <c r="A37" s="24"/>
      <c r="B37" s="389"/>
      <c r="C37" s="389"/>
      <c r="D37" s="389"/>
      <c r="E37" s="389"/>
      <c r="F37" s="389"/>
      <c r="G37" s="389"/>
    </row>
    <row r="38" spans="1:7" s="25" customFormat="1" ht="35" customHeight="1">
      <c r="A38" s="24"/>
      <c r="B38" s="389"/>
      <c r="C38" s="389"/>
      <c r="D38" s="389"/>
      <c r="E38" s="389"/>
      <c r="F38" s="389"/>
      <c r="G38" s="389"/>
    </row>
    <row r="39" spans="1:7" s="25" customFormat="1" ht="35" customHeight="1">
      <c r="A39" s="24"/>
      <c r="B39" s="389"/>
      <c r="C39" s="389"/>
      <c r="D39" s="389"/>
      <c r="E39" s="389"/>
      <c r="F39" s="389"/>
      <c r="G39" s="389"/>
    </row>
    <row r="40" spans="1:7" s="25" customFormat="1" ht="35" customHeight="1">
      <c r="A40" s="24"/>
      <c r="B40" s="389"/>
      <c r="C40" s="389"/>
      <c r="D40" s="389"/>
      <c r="E40" s="389"/>
      <c r="F40" s="389"/>
      <c r="G40" s="389"/>
    </row>
    <row r="41" spans="1:7" s="25" customFormat="1" ht="35" customHeight="1">
      <c r="A41" s="24"/>
      <c r="B41" s="389"/>
      <c r="C41" s="389"/>
      <c r="D41" s="389"/>
      <c r="E41" s="389"/>
      <c r="F41" s="389"/>
      <c r="G41" s="389"/>
    </row>
    <row r="42" spans="1:7" s="25" customFormat="1" ht="35" customHeight="1">
      <c r="A42" s="24"/>
      <c r="B42" s="389"/>
      <c r="C42" s="389"/>
      <c r="D42" s="389"/>
      <c r="E42" s="389"/>
      <c r="F42" s="389"/>
      <c r="G42" s="389"/>
    </row>
    <row r="43" spans="1:7" s="25" customFormat="1" ht="35" customHeight="1">
      <c r="A43" s="24"/>
      <c r="B43" s="389"/>
      <c r="C43" s="389"/>
      <c r="D43" s="389"/>
      <c r="E43" s="389"/>
      <c r="F43" s="389"/>
      <c r="G43" s="389"/>
    </row>
    <row r="44" spans="1:7" s="25" customFormat="1" ht="35" customHeight="1">
      <c r="A44" s="24"/>
      <c r="B44" s="389"/>
      <c r="C44" s="389"/>
      <c r="D44" s="389"/>
      <c r="E44" s="389"/>
      <c r="F44" s="389"/>
      <c r="G44" s="389"/>
    </row>
    <row r="45" spans="1:7" s="25" customFormat="1" ht="35" customHeight="1">
      <c r="A45" s="24"/>
      <c r="B45" s="389"/>
      <c r="C45" s="389"/>
      <c r="D45" s="389"/>
      <c r="E45" s="389"/>
      <c r="F45" s="389"/>
      <c r="G45" s="389"/>
    </row>
    <row r="46" spans="1:7" s="25" customFormat="1" ht="35" customHeight="1">
      <c r="A46" s="24"/>
      <c r="B46" s="389"/>
      <c r="C46" s="389"/>
      <c r="D46" s="389"/>
      <c r="E46" s="389"/>
      <c r="F46" s="389"/>
      <c r="G46" s="389"/>
    </row>
    <row r="47" spans="1:7" s="25" customFormat="1" ht="35" customHeight="1">
      <c r="A47" s="24"/>
      <c r="B47" s="389"/>
      <c r="C47" s="389"/>
      <c r="D47" s="389"/>
      <c r="E47" s="389"/>
      <c r="F47" s="389"/>
      <c r="G47" s="389"/>
    </row>
    <row r="48" spans="1:7" s="25" customFormat="1" ht="35" customHeight="1">
      <c r="A48" s="24"/>
      <c r="B48" s="389"/>
      <c r="C48" s="389"/>
      <c r="D48" s="389"/>
      <c r="E48" s="389"/>
      <c r="F48" s="389"/>
      <c r="G48" s="389"/>
    </row>
    <row r="49" spans="1:7" s="25" customFormat="1" ht="35" customHeight="1">
      <c r="A49" s="24"/>
      <c r="B49" s="389"/>
      <c r="C49" s="389"/>
      <c r="D49" s="389"/>
      <c r="E49" s="389"/>
      <c r="F49" s="389"/>
      <c r="G49" s="389"/>
    </row>
    <row r="50" spans="1:7" s="25" customFormat="1" ht="35" customHeight="1">
      <c r="A50" s="24"/>
      <c r="B50" s="389"/>
      <c r="C50" s="389"/>
      <c r="D50" s="389"/>
      <c r="E50" s="389"/>
      <c r="F50" s="389"/>
      <c r="G50" s="389"/>
    </row>
    <row r="51" spans="1:7" s="25" customFormat="1" ht="35" customHeight="1">
      <c r="A51" s="24"/>
      <c r="B51" s="389"/>
      <c r="C51" s="389"/>
      <c r="D51" s="389"/>
      <c r="E51" s="389"/>
      <c r="F51" s="389"/>
      <c r="G51" s="389"/>
    </row>
    <row r="52" spans="1:7" s="25" customFormat="1" ht="35" customHeight="1">
      <c r="A52" s="24"/>
      <c r="B52" s="389"/>
      <c r="C52" s="389"/>
      <c r="D52" s="389"/>
      <c r="E52" s="389"/>
      <c r="F52" s="389"/>
      <c r="G52" s="389"/>
    </row>
    <row r="53" spans="1:7" s="25" customFormat="1" ht="35" customHeight="1">
      <c r="A53" s="24"/>
      <c r="B53" s="389"/>
      <c r="C53" s="389"/>
      <c r="D53" s="389"/>
      <c r="E53" s="389"/>
      <c r="F53" s="389"/>
      <c r="G53" s="389"/>
    </row>
    <row r="54" spans="1:7" s="25" customFormat="1" ht="35" customHeight="1">
      <c r="A54" s="24"/>
      <c r="B54" s="389"/>
      <c r="C54" s="389"/>
      <c r="D54" s="389"/>
      <c r="E54" s="389"/>
      <c r="F54" s="389"/>
      <c r="G54" s="389"/>
    </row>
    <row r="55" spans="1:7" s="25" customFormat="1" ht="35" customHeight="1">
      <c r="A55" s="24"/>
      <c r="B55" s="389"/>
      <c r="C55" s="389"/>
      <c r="D55" s="389"/>
      <c r="E55" s="389"/>
      <c r="F55" s="389"/>
      <c r="G55" s="389"/>
    </row>
    <row r="56" spans="1:7" s="25" customFormat="1" ht="35" customHeight="1">
      <c r="A56" s="24"/>
      <c r="B56" s="389"/>
      <c r="C56" s="389"/>
      <c r="D56" s="389"/>
      <c r="E56" s="389"/>
      <c r="F56" s="389"/>
      <c r="G56" s="389"/>
    </row>
    <row r="57" spans="1:7" s="25" customFormat="1" ht="35" customHeight="1">
      <c r="A57" s="24"/>
      <c r="B57" s="389"/>
      <c r="C57" s="389"/>
      <c r="D57" s="389"/>
      <c r="E57" s="389"/>
      <c r="F57" s="389"/>
      <c r="G57" s="389"/>
    </row>
  </sheetData>
  <mergeCells count="59">
    <mergeCell ref="B53:G53"/>
    <mergeCell ref="B54:G54"/>
    <mergeCell ref="B55:G55"/>
    <mergeCell ref="B56:G56"/>
    <mergeCell ref="B57:G57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A4:G4"/>
    <mergeCell ref="A1:B1"/>
    <mergeCell ref="C1:G1"/>
    <mergeCell ref="A2:E2"/>
    <mergeCell ref="A3:D3"/>
    <mergeCell ref="E3:F3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zoomScale="89" zoomScaleNormal="89" zoomScalePageLayoutView="89" workbookViewId="0">
      <selection activeCell="W62" sqref="W62:AB62"/>
    </sheetView>
  </sheetViews>
  <sheetFormatPr baseColWidth="10" defaultColWidth="7" defaultRowHeight="11" x14ac:dyDescent="0"/>
  <cols>
    <col min="1" max="1" width="3" style="19" customWidth="1"/>
    <col min="2" max="2" width="11.85546875" style="19" customWidth="1"/>
    <col min="3" max="3" width="7" style="19"/>
    <col min="4" max="4" width="12.28515625" style="19" customWidth="1"/>
    <col min="5" max="5" width="10.7109375" style="19" customWidth="1"/>
    <col min="6" max="6" width="7" style="19"/>
    <col min="7" max="7" width="18.42578125" style="19" customWidth="1"/>
    <col min="8" max="8" width="47.85546875" style="19" customWidth="1"/>
    <col min="9" max="10" width="4.28515625" style="19" customWidth="1"/>
    <col min="11" max="16384" width="7" style="19"/>
  </cols>
  <sheetData>
    <row r="1" spans="1:7" s="16" customFormat="1" ht="19" customHeight="1">
      <c r="A1" s="368" t="s">
        <v>96</v>
      </c>
      <c r="B1" s="369"/>
      <c r="C1" s="370" t="str">
        <f>SPEC!E3</f>
        <v>M DEFINED PLUS JKT</v>
      </c>
      <c r="D1" s="371"/>
      <c r="E1" s="371"/>
      <c r="F1" s="371"/>
      <c r="G1" s="372"/>
    </row>
    <row r="2" spans="1:7" ht="15" customHeight="1">
      <c r="A2" s="373" t="s">
        <v>97</v>
      </c>
      <c r="B2" s="374"/>
      <c r="C2" s="374"/>
      <c r="D2" s="374"/>
      <c r="E2" s="375"/>
      <c r="F2" s="17" t="s">
        <v>98</v>
      </c>
      <c r="G2" s="18"/>
    </row>
    <row r="3" spans="1:7" ht="15">
      <c r="A3" s="373" t="s">
        <v>105</v>
      </c>
      <c r="B3" s="374"/>
      <c r="C3" s="374"/>
      <c r="D3" s="374"/>
      <c r="E3" s="376" t="s">
        <v>100</v>
      </c>
      <c r="F3" s="376"/>
      <c r="G3" s="20" t="str">
        <f>SPEC!AV3</f>
        <v>WINTER 2017.2018</v>
      </c>
    </row>
    <row r="4" spans="1:7" s="25" customFormat="1" ht="12">
      <c r="A4" s="391" t="s">
        <v>106</v>
      </c>
      <c r="B4" s="392"/>
      <c r="C4" s="392"/>
      <c r="D4" s="392"/>
      <c r="E4" s="392"/>
      <c r="F4" s="392"/>
      <c r="G4" s="393"/>
    </row>
    <row r="5" spans="1:7" ht="15" customHeight="1">
      <c r="A5" s="380" t="s">
        <v>101</v>
      </c>
      <c r="B5" s="381"/>
      <c r="C5" s="381"/>
      <c r="D5" s="381"/>
      <c r="E5" s="381"/>
      <c r="F5" s="381"/>
      <c r="G5" s="382"/>
    </row>
    <row r="6" spans="1:7" ht="35" customHeight="1">
      <c r="A6" s="22">
        <v>1</v>
      </c>
      <c r="B6" s="383"/>
      <c r="C6" s="384"/>
      <c r="D6" s="384"/>
      <c r="E6" s="384"/>
      <c r="F6" s="384"/>
      <c r="G6" s="385"/>
    </row>
    <row r="7" spans="1:7" ht="35" customHeight="1">
      <c r="A7" s="23">
        <v>2</v>
      </c>
      <c r="B7" s="377"/>
      <c r="C7" s="378"/>
      <c r="D7" s="378"/>
      <c r="E7" s="378"/>
      <c r="F7" s="378"/>
      <c r="G7" s="379"/>
    </row>
    <row r="8" spans="1:7" ht="35" customHeight="1">
      <c r="A8" s="23">
        <v>3</v>
      </c>
      <c r="B8" s="377"/>
      <c r="C8" s="378"/>
      <c r="D8" s="378"/>
      <c r="E8" s="378"/>
      <c r="F8" s="378"/>
      <c r="G8" s="379"/>
    </row>
    <row r="9" spans="1:7" ht="35" customHeight="1">
      <c r="A9" s="23">
        <v>4</v>
      </c>
      <c r="B9" s="377"/>
      <c r="C9" s="378"/>
      <c r="D9" s="378"/>
      <c r="E9" s="378"/>
      <c r="F9" s="378"/>
      <c r="G9" s="379"/>
    </row>
    <row r="10" spans="1:7" ht="35" customHeight="1">
      <c r="A10" s="23">
        <v>5</v>
      </c>
      <c r="B10" s="377"/>
      <c r="C10" s="378"/>
      <c r="D10" s="378"/>
      <c r="E10" s="378"/>
      <c r="F10" s="378"/>
      <c r="G10" s="379"/>
    </row>
    <row r="11" spans="1:7" ht="35" customHeight="1">
      <c r="A11" s="23">
        <v>6</v>
      </c>
      <c r="B11" s="377"/>
      <c r="C11" s="378"/>
      <c r="D11" s="378"/>
      <c r="E11" s="378"/>
      <c r="F11" s="378"/>
      <c r="G11" s="379"/>
    </row>
    <row r="12" spans="1:7" ht="35" customHeight="1">
      <c r="A12" s="23">
        <v>7</v>
      </c>
      <c r="B12" s="386"/>
      <c r="C12" s="387"/>
      <c r="D12" s="387"/>
      <c r="E12" s="387"/>
      <c r="F12" s="387"/>
      <c r="G12" s="388"/>
    </row>
    <row r="13" spans="1:7" ht="15">
      <c r="A13" s="380" t="s">
        <v>102</v>
      </c>
      <c r="B13" s="381"/>
      <c r="C13" s="381"/>
      <c r="D13" s="381"/>
      <c r="E13" s="381"/>
      <c r="F13" s="381"/>
      <c r="G13" s="382"/>
    </row>
    <row r="14" spans="1:7" ht="35" customHeight="1">
      <c r="A14" s="22">
        <v>1</v>
      </c>
      <c r="B14" s="383"/>
      <c r="C14" s="384"/>
      <c r="D14" s="384"/>
      <c r="E14" s="384"/>
      <c r="F14" s="384"/>
      <c r="G14" s="385"/>
    </row>
    <row r="15" spans="1:7" ht="35" customHeight="1">
      <c r="A15" s="23">
        <v>2</v>
      </c>
      <c r="B15" s="377"/>
      <c r="C15" s="378"/>
      <c r="D15" s="378"/>
      <c r="E15" s="378"/>
      <c r="F15" s="378"/>
      <c r="G15" s="379"/>
    </row>
    <row r="16" spans="1:7" ht="35" customHeight="1">
      <c r="A16" s="23">
        <v>3</v>
      </c>
      <c r="B16" s="377"/>
      <c r="C16" s="378"/>
      <c r="D16" s="378"/>
      <c r="E16" s="378"/>
      <c r="F16" s="378"/>
      <c r="G16" s="379"/>
    </row>
    <row r="17" spans="1:7" ht="35" customHeight="1">
      <c r="A17" s="23">
        <v>4</v>
      </c>
      <c r="B17" s="377"/>
      <c r="C17" s="378"/>
      <c r="D17" s="378"/>
      <c r="E17" s="378"/>
      <c r="F17" s="378"/>
      <c r="G17" s="379"/>
    </row>
    <row r="18" spans="1:7" ht="35" customHeight="1">
      <c r="A18" s="23">
        <v>5</v>
      </c>
      <c r="B18" s="377"/>
      <c r="C18" s="378"/>
      <c r="D18" s="378"/>
      <c r="E18" s="378"/>
      <c r="F18" s="378"/>
      <c r="G18" s="379"/>
    </row>
    <row r="19" spans="1:7" ht="35" customHeight="1">
      <c r="A19" s="23">
        <v>6</v>
      </c>
      <c r="B19" s="377"/>
      <c r="C19" s="378"/>
      <c r="D19" s="378"/>
      <c r="E19" s="378"/>
      <c r="F19" s="378"/>
      <c r="G19" s="379"/>
    </row>
    <row r="20" spans="1:7" ht="35" customHeight="1">
      <c r="A20" s="23">
        <v>7</v>
      </c>
      <c r="B20" s="377"/>
      <c r="C20" s="378"/>
      <c r="D20" s="378"/>
      <c r="E20" s="378"/>
      <c r="F20" s="378"/>
      <c r="G20" s="379"/>
    </row>
    <row r="21" spans="1:7" s="25" customFormat="1" ht="35" customHeight="1">
      <c r="A21" s="24"/>
      <c r="B21" s="389"/>
      <c r="C21" s="389"/>
      <c r="D21" s="389"/>
      <c r="E21" s="389"/>
      <c r="F21" s="389"/>
      <c r="G21" s="389"/>
    </row>
    <row r="22" spans="1:7" s="25" customFormat="1" ht="35" customHeight="1">
      <c r="A22" s="36" t="s">
        <v>143</v>
      </c>
      <c r="B22" s="390" t="s">
        <v>147</v>
      </c>
      <c r="C22" s="390"/>
      <c r="D22" s="390"/>
      <c r="E22" s="390"/>
      <c r="F22" s="390"/>
      <c r="G22" s="390"/>
    </row>
    <row r="23" spans="1:7" s="25" customFormat="1" ht="35" customHeight="1">
      <c r="A23" s="24"/>
      <c r="B23" s="389"/>
      <c r="C23" s="389"/>
      <c r="D23" s="389"/>
      <c r="E23" s="389"/>
      <c r="F23" s="389"/>
      <c r="G23" s="389"/>
    </row>
    <row r="24" spans="1:7" s="25" customFormat="1" ht="35" customHeight="1">
      <c r="A24" s="24"/>
      <c r="B24" s="389"/>
      <c r="C24" s="389"/>
      <c r="D24" s="389"/>
      <c r="E24" s="389"/>
      <c r="F24" s="389"/>
      <c r="G24" s="389"/>
    </row>
    <row r="25" spans="1:7" s="25" customFormat="1" ht="35" customHeight="1">
      <c r="A25" s="24"/>
      <c r="B25" s="389"/>
      <c r="C25" s="389"/>
      <c r="D25" s="389"/>
      <c r="E25" s="389"/>
      <c r="F25" s="389"/>
      <c r="G25" s="389"/>
    </row>
    <row r="26" spans="1:7" s="25" customFormat="1" ht="35" customHeight="1">
      <c r="A26" s="24"/>
      <c r="B26" s="389"/>
      <c r="C26" s="389"/>
      <c r="D26" s="389"/>
      <c r="E26" s="389"/>
      <c r="F26" s="389"/>
      <c r="G26" s="389"/>
    </row>
    <row r="27" spans="1:7" s="25" customFormat="1" ht="35" customHeight="1">
      <c r="A27" s="24"/>
      <c r="B27" s="389"/>
      <c r="C27" s="389"/>
      <c r="D27" s="389"/>
      <c r="E27" s="389"/>
      <c r="F27" s="389"/>
      <c r="G27" s="389"/>
    </row>
    <row r="28" spans="1:7" s="25" customFormat="1" ht="35" customHeight="1">
      <c r="A28" s="24"/>
      <c r="B28" s="389"/>
      <c r="C28" s="389"/>
      <c r="D28" s="389"/>
      <c r="E28" s="389"/>
      <c r="F28" s="389"/>
      <c r="G28" s="389"/>
    </row>
    <row r="29" spans="1:7" s="25" customFormat="1" ht="35" customHeight="1">
      <c r="A29" s="24"/>
      <c r="B29" s="389"/>
      <c r="C29" s="389"/>
      <c r="D29" s="389"/>
      <c r="E29" s="389"/>
      <c r="F29" s="389"/>
      <c r="G29" s="389"/>
    </row>
    <row r="30" spans="1:7" s="25" customFormat="1" ht="35" customHeight="1">
      <c r="A30" s="24"/>
      <c r="B30" s="389"/>
      <c r="C30" s="389"/>
      <c r="D30" s="389"/>
      <c r="E30" s="389"/>
      <c r="F30" s="389"/>
      <c r="G30" s="389"/>
    </row>
    <row r="31" spans="1:7" s="25" customFormat="1" ht="35" customHeight="1">
      <c r="A31" s="24"/>
      <c r="B31" s="389"/>
      <c r="C31" s="389"/>
      <c r="D31" s="389"/>
      <c r="E31" s="389"/>
      <c r="F31" s="389"/>
      <c r="G31" s="389"/>
    </row>
    <row r="32" spans="1:7" s="25" customFormat="1" ht="35" customHeight="1">
      <c r="A32" s="24"/>
      <c r="B32" s="389"/>
      <c r="C32" s="389"/>
      <c r="D32" s="389"/>
      <c r="E32" s="389"/>
      <c r="F32" s="389"/>
      <c r="G32" s="389"/>
    </row>
    <row r="33" spans="1:7" s="25" customFormat="1" ht="35" customHeight="1">
      <c r="A33" s="24"/>
      <c r="B33" s="389"/>
      <c r="C33" s="389"/>
      <c r="D33" s="389"/>
      <c r="E33" s="389"/>
      <c r="F33" s="389"/>
      <c r="G33" s="389"/>
    </row>
    <row r="34" spans="1:7" s="25" customFormat="1" ht="35" customHeight="1">
      <c r="A34" s="24"/>
      <c r="B34" s="389"/>
      <c r="C34" s="389"/>
      <c r="D34" s="389"/>
      <c r="E34" s="389"/>
      <c r="F34" s="389"/>
      <c r="G34" s="389"/>
    </row>
    <row r="35" spans="1:7" s="25" customFormat="1" ht="35" customHeight="1">
      <c r="A35" s="24"/>
      <c r="B35" s="389"/>
      <c r="C35" s="389"/>
      <c r="D35" s="389"/>
      <c r="E35" s="389"/>
      <c r="F35" s="389"/>
      <c r="G35" s="389"/>
    </row>
    <row r="36" spans="1:7" s="25" customFormat="1" ht="35" customHeight="1">
      <c r="A36" s="24"/>
      <c r="B36" s="389"/>
      <c r="C36" s="389"/>
      <c r="D36" s="389"/>
      <c r="E36" s="389"/>
      <c r="F36" s="389"/>
      <c r="G36" s="389"/>
    </row>
    <row r="37" spans="1:7" s="25" customFormat="1" ht="35" customHeight="1">
      <c r="A37" s="24"/>
      <c r="B37" s="389"/>
      <c r="C37" s="389"/>
      <c r="D37" s="389"/>
      <c r="E37" s="389"/>
      <c r="F37" s="389"/>
      <c r="G37" s="389"/>
    </row>
    <row r="38" spans="1:7" s="25" customFormat="1" ht="35" customHeight="1">
      <c r="A38" s="24"/>
      <c r="B38" s="389"/>
      <c r="C38" s="389"/>
      <c r="D38" s="389"/>
      <c r="E38" s="389"/>
      <c r="F38" s="389"/>
      <c r="G38" s="389"/>
    </row>
    <row r="39" spans="1:7" s="25" customFormat="1" ht="35" customHeight="1">
      <c r="A39" s="24"/>
      <c r="B39" s="389"/>
      <c r="C39" s="389"/>
      <c r="D39" s="389"/>
      <c r="E39" s="389"/>
      <c r="F39" s="389"/>
      <c r="G39" s="389"/>
    </row>
    <row r="40" spans="1:7" s="25" customFormat="1" ht="35" customHeight="1">
      <c r="A40" s="24"/>
      <c r="B40" s="389"/>
      <c r="C40" s="389"/>
      <c r="D40" s="389"/>
      <c r="E40" s="389"/>
      <c r="F40" s="389"/>
      <c r="G40" s="389"/>
    </row>
    <row r="41" spans="1:7" s="25" customFormat="1" ht="35" customHeight="1">
      <c r="A41" s="24"/>
      <c r="B41" s="389"/>
      <c r="C41" s="389"/>
      <c r="D41" s="389"/>
      <c r="E41" s="389"/>
      <c r="F41" s="389"/>
      <c r="G41" s="389"/>
    </row>
    <row r="42" spans="1:7" s="25" customFormat="1" ht="35" customHeight="1">
      <c r="A42" s="24"/>
      <c r="B42" s="389"/>
      <c r="C42" s="389"/>
      <c r="D42" s="389"/>
      <c r="E42" s="389"/>
      <c r="F42" s="389"/>
      <c r="G42" s="389"/>
    </row>
    <row r="43" spans="1:7" s="25" customFormat="1" ht="35" customHeight="1">
      <c r="A43" s="24"/>
      <c r="B43" s="389"/>
      <c r="C43" s="389"/>
      <c r="D43" s="389"/>
      <c r="E43" s="389"/>
      <c r="F43" s="389"/>
      <c r="G43" s="389"/>
    </row>
    <row r="44" spans="1:7" s="25" customFormat="1" ht="35" customHeight="1">
      <c r="A44" s="24"/>
      <c r="B44" s="389"/>
      <c r="C44" s="389"/>
      <c r="D44" s="389"/>
      <c r="E44" s="389"/>
      <c r="F44" s="389"/>
      <c r="G44" s="389"/>
    </row>
    <row r="45" spans="1:7" s="25" customFormat="1" ht="35" customHeight="1">
      <c r="A45" s="24"/>
      <c r="B45" s="389"/>
      <c r="C45" s="389"/>
      <c r="D45" s="389"/>
      <c r="E45" s="389"/>
      <c r="F45" s="389"/>
      <c r="G45" s="389"/>
    </row>
    <row r="46" spans="1:7" s="25" customFormat="1" ht="35" customHeight="1">
      <c r="A46" s="24"/>
      <c r="B46" s="389"/>
      <c r="C46" s="389"/>
      <c r="D46" s="389"/>
      <c r="E46" s="389"/>
      <c r="F46" s="389"/>
      <c r="G46" s="389"/>
    </row>
    <row r="47" spans="1:7" s="25" customFormat="1" ht="35" customHeight="1">
      <c r="A47" s="24"/>
      <c r="B47" s="389"/>
      <c r="C47" s="389"/>
      <c r="D47" s="389"/>
      <c r="E47" s="389"/>
      <c r="F47" s="389"/>
      <c r="G47" s="389"/>
    </row>
    <row r="48" spans="1:7" s="25" customFormat="1" ht="35" customHeight="1">
      <c r="A48" s="24"/>
      <c r="B48" s="389"/>
      <c r="C48" s="389"/>
      <c r="D48" s="389"/>
      <c r="E48" s="389"/>
      <c r="F48" s="389"/>
      <c r="G48" s="389"/>
    </row>
    <row r="49" spans="1:7" s="25" customFormat="1" ht="35" customHeight="1">
      <c r="A49" s="24"/>
      <c r="B49" s="389"/>
      <c r="C49" s="389"/>
      <c r="D49" s="389"/>
      <c r="E49" s="389"/>
      <c r="F49" s="389"/>
      <c r="G49" s="389"/>
    </row>
    <row r="50" spans="1:7" s="25" customFormat="1" ht="35" customHeight="1">
      <c r="A50" s="24"/>
      <c r="B50" s="389"/>
      <c r="C50" s="389"/>
      <c r="D50" s="389"/>
      <c r="E50" s="389"/>
      <c r="F50" s="389"/>
      <c r="G50" s="389"/>
    </row>
    <row r="51" spans="1:7" s="25" customFormat="1" ht="35" customHeight="1">
      <c r="A51" s="24"/>
      <c r="B51" s="389"/>
      <c r="C51" s="389"/>
      <c r="D51" s="389"/>
      <c r="E51" s="389"/>
      <c r="F51" s="389"/>
      <c r="G51" s="389"/>
    </row>
    <row r="52" spans="1:7" s="25" customFormat="1" ht="35" customHeight="1">
      <c r="A52" s="24"/>
      <c r="B52" s="389"/>
      <c r="C52" s="389"/>
      <c r="D52" s="389"/>
      <c r="E52" s="389"/>
      <c r="F52" s="389"/>
      <c r="G52" s="389"/>
    </row>
    <row r="53" spans="1:7" s="25" customFormat="1" ht="35" customHeight="1">
      <c r="A53" s="24"/>
      <c r="B53" s="389"/>
      <c r="C53" s="389"/>
      <c r="D53" s="389"/>
      <c r="E53" s="389"/>
      <c r="F53" s="389"/>
      <c r="G53" s="389"/>
    </row>
    <row r="54" spans="1:7" s="25" customFormat="1" ht="35" customHeight="1">
      <c r="A54" s="24"/>
      <c r="B54" s="389"/>
      <c r="C54" s="389"/>
      <c r="D54" s="389"/>
      <c r="E54" s="389"/>
      <c r="F54" s="389"/>
      <c r="G54" s="389"/>
    </row>
    <row r="55" spans="1:7" s="25" customFormat="1" ht="35" customHeight="1">
      <c r="A55" s="24"/>
      <c r="B55" s="389"/>
      <c r="C55" s="389"/>
      <c r="D55" s="389"/>
      <c r="E55" s="389"/>
      <c r="F55" s="389"/>
      <c r="G55" s="389"/>
    </row>
    <row r="56" spans="1:7" s="25" customFormat="1" ht="35" customHeight="1">
      <c r="A56" s="24"/>
      <c r="B56" s="389"/>
      <c r="C56" s="389"/>
      <c r="D56" s="389"/>
      <c r="E56" s="389"/>
      <c r="F56" s="389"/>
      <c r="G56" s="389"/>
    </row>
    <row r="57" spans="1:7" s="25" customFormat="1" ht="35" customHeight="1">
      <c r="A57" s="24"/>
      <c r="B57" s="389"/>
      <c r="C57" s="389"/>
      <c r="D57" s="389"/>
      <c r="E57" s="389"/>
      <c r="F57" s="389"/>
      <c r="G57" s="389"/>
    </row>
  </sheetData>
  <mergeCells count="59">
    <mergeCell ref="B53:G53"/>
    <mergeCell ref="B54:G54"/>
    <mergeCell ref="B55:G55"/>
    <mergeCell ref="B56:G56"/>
    <mergeCell ref="B57:G57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A4:G4"/>
    <mergeCell ref="A1:B1"/>
    <mergeCell ref="C1:G1"/>
    <mergeCell ref="A2:E2"/>
    <mergeCell ref="A3:D3"/>
    <mergeCell ref="E3:F3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</vt:lpstr>
      <vt:lpstr>CWS</vt:lpstr>
      <vt:lpstr>DIMENSION</vt:lpstr>
      <vt:lpstr>GRADE</vt:lpstr>
      <vt:lpstr>1ST</vt:lpstr>
      <vt:lpstr>2ND</vt:lpstr>
      <vt:lpstr>SMS</vt:lpstr>
      <vt:lpstr>PP</vt:lpstr>
    </vt:vector>
  </TitlesOfParts>
  <Company>Scott 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Adachi</dc:creator>
  <cp:lastModifiedBy>Scott Sports</cp:lastModifiedBy>
  <cp:lastPrinted>2016-03-31T16:48:02Z</cp:lastPrinted>
  <dcterms:created xsi:type="dcterms:W3CDTF">2008-10-28T21:42:02Z</dcterms:created>
  <dcterms:modified xsi:type="dcterms:W3CDTF">2016-04-27T21:29:09Z</dcterms:modified>
</cp:coreProperties>
</file>