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ate1904="1" showInkAnnotation="0" autoCompressPictures="0"/>
  <bookViews>
    <workbookView xWindow="-3840" yWindow="-165" windowWidth="20610" windowHeight="11640" tabRatio="500"/>
  </bookViews>
  <sheets>
    <sheet name="SPEC" sheetId="3" r:id="rId1"/>
    <sheet name="CWS" sheetId="17" r:id="rId2"/>
    <sheet name="DIMENSIONS" sheetId="14" r:id="rId3"/>
    <sheet name="GRADE" sheetId="16" r:id="rId4"/>
    <sheet name="1ST" sheetId="6" state="hidden" r:id="rId5"/>
    <sheet name="2ND" sheetId="7" state="hidden" r:id="rId6"/>
    <sheet name="SMS" sheetId="8" state="hidden" r:id="rId7"/>
    <sheet name="PP" sheetId="9" state="hidden" r:id="rId8"/>
  </sheets>
  <externalReferences>
    <externalReference r:id="rId9"/>
    <externalReference r:id="rId10"/>
  </externalReferences>
  <definedNames>
    <definedName name="_19.5" localSheetId="4">[1]dimensions!#REF!</definedName>
    <definedName name="_19.5" localSheetId="5">[1]dimensions!#REF!</definedName>
    <definedName name="_19.5" localSheetId="1">[1]dimensions!#REF!</definedName>
    <definedName name="_19.5" localSheetId="2">[1]dimensions!#REF!</definedName>
    <definedName name="_19.5" localSheetId="3">[1]dimensions!#REF!</definedName>
    <definedName name="_19.5" localSheetId="7">[1]dimensions!#REF!</definedName>
    <definedName name="_19.5" localSheetId="6">[1]dimensions!#REF!</definedName>
    <definedName name="_19.5" localSheetId="0">[2]dimensions!#REF!</definedName>
    <definedName name="_19.5">[1]dimensions!#REF!</definedName>
    <definedName name="_xlnm.Print_Area" localSheetId="4">'1ST'!$A$3:$G$30</definedName>
    <definedName name="_xlnm.Print_Area" localSheetId="5">'2ND'!$A$4:$G$30</definedName>
    <definedName name="_xlnm.Print_Area" localSheetId="7">PP!$A$4:$G$30</definedName>
    <definedName name="_xlnm.Print_Area" localSheetId="6">SMS!$A$4:$G$30</definedName>
  </definedNames>
  <calcPr calcId="124519"/>
  <extLst>
    <ext xmlns:mx="http://schemas.microsoft.com/office/mac/excel/2008/main" uri="{7523E5D3-25F3-A5E0-1632-64F254C22452}">
      <mx:ArchID Flags="2"/>
    </ext>
  </extLst>
</workbook>
</file>

<file path=xl/calcChain.xml><?xml version="1.0" encoding="utf-8"?>
<calcChain xmlns="http://schemas.openxmlformats.org/spreadsheetml/2006/main">
  <c r="S10" i="16"/>
  <c r="Q10"/>
  <c r="AG46" i="3"/>
  <c r="AG45"/>
  <c r="M16" i="16"/>
  <c r="O30"/>
  <c r="S30"/>
  <c r="Q30"/>
  <c r="K30"/>
  <c r="I30"/>
  <c r="S15"/>
  <c r="O23"/>
  <c r="S23"/>
  <c r="S16"/>
  <c r="Q15"/>
  <c r="Q23"/>
  <c r="Q16"/>
  <c r="O15"/>
  <c r="O16"/>
  <c r="K15"/>
  <c r="K23"/>
  <c r="K16"/>
  <c r="I15"/>
  <c r="I23"/>
  <c r="I16"/>
  <c r="AG24" i="3"/>
  <c r="AG23"/>
  <c r="AG30"/>
  <c r="AG39"/>
  <c r="I21" i="14"/>
  <c r="I44"/>
  <c r="K26"/>
  <c r="K21"/>
  <c r="I22"/>
  <c r="AG52" i="3"/>
  <c r="AG51"/>
  <c r="AG50"/>
  <c r="AG47"/>
  <c r="AG43"/>
  <c r="AG42"/>
  <c r="AG38"/>
  <c r="AG37"/>
  <c r="AC5" i="17"/>
  <c r="AC3"/>
  <c r="R4"/>
  <c r="R3"/>
  <c r="E3"/>
  <c r="U29"/>
  <c r="S40" i="16"/>
  <c r="Q40"/>
  <c r="O40"/>
  <c r="K40"/>
  <c r="I40"/>
  <c r="S39"/>
  <c r="Q39"/>
  <c r="O39"/>
  <c r="K39"/>
  <c r="I39"/>
  <c r="O37"/>
  <c r="S37"/>
  <c r="Q37"/>
  <c r="K37"/>
  <c r="I37"/>
  <c r="O36"/>
  <c r="S36"/>
  <c r="Q36"/>
  <c r="K36"/>
  <c r="I36"/>
  <c r="O35"/>
  <c r="S35"/>
  <c r="Q35"/>
  <c r="K35"/>
  <c r="I35"/>
  <c r="O34"/>
  <c r="S34"/>
  <c r="Q34"/>
  <c r="K34"/>
  <c r="I34"/>
  <c r="O33"/>
  <c r="Q33"/>
  <c r="S33"/>
  <c r="K33"/>
  <c r="I33"/>
  <c r="O31"/>
  <c r="S31"/>
  <c r="Q31"/>
  <c r="K31"/>
  <c r="I31"/>
  <c r="O29"/>
  <c r="S29"/>
  <c r="Q29"/>
  <c r="K29"/>
  <c r="I29"/>
  <c r="O28"/>
  <c r="Q28"/>
  <c r="S28"/>
  <c r="K28"/>
  <c r="I28"/>
  <c r="S27"/>
  <c r="O27"/>
  <c r="Q27"/>
  <c r="K27"/>
  <c r="I27"/>
  <c r="S26"/>
  <c r="O26"/>
  <c r="Q26"/>
  <c r="K26"/>
  <c r="I26"/>
  <c r="S25"/>
  <c r="Q25"/>
  <c r="O25"/>
  <c r="K25"/>
  <c r="I25"/>
  <c r="O22"/>
  <c r="S22"/>
  <c r="Q22"/>
  <c r="K22"/>
  <c r="I22"/>
  <c r="O21"/>
  <c r="S21"/>
  <c r="Q21"/>
  <c r="K21"/>
  <c r="I21"/>
  <c r="O20"/>
  <c r="S20"/>
  <c r="Q20"/>
  <c r="K20"/>
  <c r="I20"/>
  <c r="O18"/>
  <c r="S18"/>
  <c r="Q18"/>
  <c r="K18"/>
  <c r="I18"/>
  <c r="S17"/>
  <c r="Q17"/>
  <c r="O17"/>
  <c r="K17"/>
  <c r="I17"/>
  <c r="O13"/>
  <c r="Q13"/>
  <c r="S13"/>
  <c r="K13"/>
  <c r="I13"/>
  <c r="O12"/>
  <c r="Q12"/>
  <c r="S12"/>
  <c r="K12"/>
  <c r="I12"/>
  <c r="O11"/>
  <c r="Q11"/>
  <c r="S11"/>
  <c r="K11"/>
  <c r="I11"/>
  <c r="O10"/>
  <c r="K10"/>
  <c r="I10"/>
  <c r="S9"/>
  <c r="Q9"/>
  <c r="O9"/>
  <c r="K9"/>
  <c r="I9"/>
  <c r="AG56" i="3"/>
  <c r="AE3" i="14"/>
  <c r="R4"/>
  <c r="R3"/>
  <c r="E5"/>
  <c r="E4"/>
  <c r="E7" i="16"/>
  <c r="E6"/>
  <c r="E5"/>
  <c r="E4"/>
  <c r="E3"/>
  <c r="P7"/>
  <c r="P4"/>
  <c r="P3"/>
  <c r="W5"/>
  <c r="W3"/>
  <c r="G3" i="6"/>
  <c r="C1"/>
  <c r="G3" i="7"/>
  <c r="C1"/>
  <c r="G3" i="8"/>
  <c r="C1"/>
  <c r="G3" i="9"/>
  <c r="C1"/>
</calcChain>
</file>

<file path=xl/sharedStrings.xml><?xml version="1.0" encoding="utf-8"?>
<sst xmlns="http://schemas.openxmlformats.org/spreadsheetml/2006/main" count="532" uniqueCount="263">
  <si>
    <t xml:space="preserve">created date: </t>
  </si>
  <si>
    <t>MATERIAL NO.</t>
  </si>
  <si>
    <t>DESCRIPTION</t>
  </si>
  <si>
    <t>PLACEMENT</t>
  </si>
  <si>
    <t>QTY</t>
  </si>
  <si>
    <t>#</t>
  </si>
  <si>
    <t>CLRWAY A</t>
  </si>
  <si>
    <t>CLRWAY B</t>
  </si>
  <si>
    <t>CLRWAY C</t>
  </si>
  <si>
    <t>CLRWAY D</t>
  </si>
  <si>
    <t>SHELL FABRICS</t>
  </si>
  <si>
    <t>LINING FABRICS</t>
  </si>
  <si>
    <t>ZIPPERS</t>
  </si>
  <si>
    <t>INT LABELS</t>
  </si>
  <si>
    <t>HANGTAGS</t>
  </si>
  <si>
    <t>style name:</t>
  </si>
  <si>
    <t>product line:</t>
  </si>
  <si>
    <t>size range:</t>
  </si>
  <si>
    <t>sample size:</t>
  </si>
  <si>
    <t>supplier:</t>
  </si>
  <si>
    <t>agency:</t>
  </si>
  <si>
    <t>style reference:</t>
  </si>
  <si>
    <t>sms delivery date:</t>
  </si>
  <si>
    <t>modified date:</t>
  </si>
  <si>
    <t>COMMENTS</t>
  </si>
  <si>
    <t>FABRIC + TRIM SPECIFICATION I</t>
  </si>
  <si>
    <t xml:space="preserve">season: </t>
  </si>
  <si>
    <t xml:space="preserve">originator: </t>
  </si>
  <si>
    <t>target price:</t>
  </si>
  <si>
    <t>PRINTS/ BADGES/EMBROIDERIES</t>
  </si>
  <si>
    <t>season:</t>
  </si>
  <si>
    <t>originator:</t>
  </si>
  <si>
    <t>created date:</t>
  </si>
  <si>
    <t>DATE:</t>
  </si>
  <si>
    <t>CODE:</t>
  </si>
  <si>
    <t>MEASUREMENT DESCRIPTION</t>
  </si>
  <si>
    <t>ORDER</t>
  </si>
  <si>
    <t>RCVD</t>
  </si>
  <si>
    <t>YOUNGONE</t>
  </si>
  <si>
    <t>PRICE</t>
  </si>
  <si>
    <t>TOTAL</t>
  </si>
  <si>
    <t>SUPPLIER</t>
  </si>
  <si>
    <t>edit/upload date:</t>
  </si>
  <si>
    <t>M</t>
  </si>
  <si>
    <t>GRADING</t>
  </si>
  <si>
    <t>1</t>
  </si>
  <si>
    <t>2</t>
  </si>
  <si>
    <t>4</t>
  </si>
  <si>
    <t>SHOULDER WIDTH</t>
  </si>
  <si>
    <t>5</t>
  </si>
  <si>
    <t>CF LENGTH</t>
  </si>
  <si>
    <t>5a</t>
  </si>
  <si>
    <t>TOTAL CF LENGTH</t>
  </si>
  <si>
    <t>6</t>
  </si>
  <si>
    <t>CB LENGTH</t>
  </si>
  <si>
    <t>7</t>
  </si>
  <si>
    <t>CF TO CB HEM DROP</t>
  </si>
  <si>
    <t>FRONT NECK DROP</t>
  </si>
  <si>
    <t>BACK NECK DROP</t>
  </si>
  <si>
    <t>CF COLLAR HEIGHT</t>
  </si>
  <si>
    <t>CB SLEEVE LENGTH</t>
  </si>
  <si>
    <t>17</t>
  </si>
  <si>
    <t>18</t>
  </si>
  <si>
    <t>19</t>
  </si>
  <si>
    <t>TOTAL HOOD LENGTH (CB to CF)</t>
  </si>
  <si>
    <t xml:space="preserve">CF ZIPPER </t>
  </si>
  <si>
    <t>HAND PKT ZIPPER</t>
  </si>
  <si>
    <t>STYLE NAME:</t>
    <phoneticPr fontId="12" type="noConversion"/>
  </si>
  <si>
    <t>SCOTT SPORTS</t>
  </si>
  <si>
    <t>DATE:</t>
    <phoneticPr fontId="12" type="noConversion"/>
  </si>
  <si>
    <t>1ST PROTO EVALUATION</t>
  </si>
  <si>
    <t>SEASON:</t>
  </si>
  <si>
    <t>CONSTRUCTION COMMENTS</t>
  </si>
  <si>
    <t>FIT COMMENTS</t>
  </si>
  <si>
    <t>2ND PROTO EVALUATION</t>
  </si>
  <si>
    <t>SMS EVALUATION</t>
  </si>
  <si>
    <t>PRE-PRODUCTION PROTO EVALUATION</t>
  </si>
  <si>
    <t>ALL THESE CORRECTIONS MUST BE MADE BEFORE GOING TO PRODUCTION!</t>
    <phoneticPr fontId="13"/>
  </si>
  <si>
    <t>MEASUREMENTS I</t>
  </si>
  <si>
    <t>SIZE:</t>
  </si>
  <si>
    <t>NECK WIDTH</t>
  </si>
  <si>
    <t>CHEST (1" below armhole, total)</t>
  </si>
  <si>
    <t>WAIST (17" from HPS, total)</t>
  </si>
  <si>
    <t>3a</t>
  </si>
  <si>
    <t>BOTTOM  (relaxed total)</t>
  </si>
  <si>
    <t>3b</t>
  </si>
  <si>
    <t>BOTTOM  (stretched total)</t>
  </si>
  <si>
    <t>8</t>
  </si>
  <si>
    <t>9</t>
  </si>
  <si>
    <t>10</t>
  </si>
  <si>
    <t>15a</t>
  </si>
  <si>
    <t>ARMHOLE STRAIGHT (total)</t>
  </si>
  <si>
    <t>BICEP (2" below armhole, total)</t>
  </si>
  <si>
    <t>14a</t>
  </si>
  <si>
    <t>LOWER ARM (12" below armhole, total)</t>
  </si>
  <si>
    <t xml:space="preserve">LYCRA CUFF OPENING (total) </t>
  </si>
  <si>
    <t>HOOD WIDTH (CB hood point 6", total)</t>
  </si>
  <si>
    <t>25a</t>
  </si>
  <si>
    <t>HPS HOOD HEIGHT</t>
  </si>
  <si>
    <t>26a</t>
  </si>
  <si>
    <t>FRONT HOOD OPENING (relaxed)</t>
  </si>
  <si>
    <t>26b</t>
  </si>
  <si>
    <t>FRONT HOOD OPENING (stretched)</t>
  </si>
  <si>
    <t>31a</t>
  </si>
  <si>
    <t>fit:</t>
    <phoneticPr fontId="0" type="noConversion"/>
  </si>
  <si>
    <t>measure unit:</t>
  </si>
  <si>
    <t>INCHES</t>
  </si>
  <si>
    <t>Final garment measurements after washing have to be within tolerance!</t>
  </si>
  <si>
    <t>The zipper lengths that are specified are the usable length when the garment is sewn.  When ordering zippers please add length (if needed) for sewing.</t>
  </si>
  <si>
    <t>1ST PROTO</t>
    <phoneticPr fontId="0" type="noConversion"/>
  </si>
  <si>
    <t>XS-XXL</t>
  </si>
  <si>
    <t>ACCESSORIES</t>
  </si>
  <si>
    <t>EU-XS</t>
  </si>
  <si>
    <t>EU-S</t>
  </si>
  <si>
    <t>EU-M</t>
  </si>
  <si>
    <t>EU-L</t>
  </si>
  <si>
    <t>EU-XL</t>
  </si>
  <si>
    <t>EU-XXL</t>
  </si>
  <si>
    <t>GRADING RULE</t>
  </si>
  <si>
    <t>2-, 2+</t>
  </si>
  <si>
    <t>.375-, .375+</t>
  </si>
  <si>
    <t>0-, 1-, 1+, 1+, 0+</t>
  </si>
  <si>
    <t>0</t>
  </si>
  <si>
    <t>.125-, .25+</t>
  </si>
  <si>
    <t>.125-, .25-, 25+</t>
  </si>
  <si>
    <t>.5-, 1+, 1+, 1.5+</t>
  </si>
  <si>
    <t>as per pattern</t>
  </si>
  <si>
    <t>.5-, 1+, 1+, 0.75+</t>
  </si>
  <si>
    <t>.5-, .5+</t>
  </si>
  <si>
    <t>.25-, .25+</t>
  </si>
  <si>
    <t>0-, 0.5-, 0.5+, 0.5+, 0+</t>
  </si>
  <si>
    <t>yard</t>
  </si>
  <si>
    <t>BIKE</t>
  </si>
  <si>
    <t>SPRING 2017</t>
  </si>
  <si>
    <t>EK</t>
  </si>
  <si>
    <t>hood type</t>
  </si>
  <si>
    <t>2-, 3+, 2+</t>
    <phoneticPr fontId="0" type="noConversion"/>
  </si>
  <si>
    <t>fixed non-helmet compatible</t>
  </si>
  <si>
    <t>VG</t>
  </si>
  <si>
    <t>ATH</t>
  </si>
  <si>
    <t>W TRAIL MTN WB JACKET</t>
  </si>
  <si>
    <t xml:space="preserve">CWS OPERATION     </t>
  </si>
  <si>
    <t>TOTAL CWS COSTS</t>
  </si>
  <si>
    <t>SOTL085-PU01</t>
  </si>
  <si>
    <t>SOLIS</t>
  </si>
  <si>
    <t>SCK-757S</t>
  </si>
  <si>
    <t>SINGTEX</t>
  </si>
  <si>
    <t>L1025 SW</t>
  </si>
  <si>
    <t>R.M. Interlinings Ltd.</t>
  </si>
  <si>
    <t xml:space="preserve">yard </t>
  </si>
  <si>
    <t>YKK</t>
  </si>
  <si>
    <t>reflective silver</t>
  </si>
  <si>
    <t>1/4" elastic</t>
  </si>
  <si>
    <t xml:space="preserve">WOOSUNG  </t>
  </si>
  <si>
    <t>RHT-004</t>
  </si>
  <si>
    <t>FACTORY</t>
  </si>
  <si>
    <t>RHT-009</t>
  </si>
  <si>
    <t>x</t>
  </si>
  <si>
    <t xml:space="preserve">SCO-LB-ADRS    </t>
  </si>
  <si>
    <t xml:space="preserve">DAEYONG </t>
  </si>
  <si>
    <t xml:space="preserve">Address/RN &amp; CA #s           </t>
  </si>
  <si>
    <t>DAEYONG</t>
  </si>
  <si>
    <t>PO label</t>
  </si>
  <si>
    <t>W-HT-APP+CHAIN</t>
  </si>
  <si>
    <t>M's Apparel Hangtag</t>
  </si>
  <si>
    <t>CF zipper</t>
  </si>
  <si>
    <t>FIT-HT-GEN</t>
  </si>
  <si>
    <t>General Fit Hang tag</t>
  </si>
  <si>
    <t>FIT-HT-ATH</t>
  </si>
  <si>
    <t xml:space="preserve">Athletic Fit Hangtag       </t>
  </si>
  <si>
    <t>DRYO-HT-WR-2</t>
  </si>
  <si>
    <t>DRYOzone DWR Hangtag</t>
  </si>
  <si>
    <t>insert</t>
  </si>
  <si>
    <t>DURO-HT-WIND-2</t>
  </si>
  <si>
    <t>DURObreeze Hangtag</t>
  </si>
  <si>
    <t>DURO-HT-UV-2</t>
  </si>
  <si>
    <t>DUROshade Hangtag</t>
  </si>
  <si>
    <t>bayberry green</t>
  </si>
  <si>
    <t>PREMIERE</t>
  </si>
  <si>
    <t>LM792 2.5L</t>
  </si>
  <si>
    <t>laser cut holes</t>
  </si>
  <si>
    <t>PCA224</t>
  </si>
  <si>
    <t>UTX</t>
  </si>
  <si>
    <t>10mm grosgrain ribbon</t>
  </si>
  <si>
    <t>WOOSUNG</t>
  </si>
  <si>
    <t>2mm shockcord</t>
  </si>
  <si>
    <t>7mm thread eyelet</t>
  </si>
  <si>
    <t>COATS</t>
  </si>
  <si>
    <t xml:space="preserve">8mm grosgrain </t>
  </si>
  <si>
    <t>orchid violet</t>
  </si>
  <si>
    <t>graphite black</t>
  </si>
  <si>
    <t>TBA</t>
  </si>
  <si>
    <t>reflective orchid purple</t>
  </si>
  <si>
    <t>reflective opal green</t>
  </si>
  <si>
    <t>W_T43_BD</t>
  </si>
  <si>
    <t>WWD</t>
  </si>
  <si>
    <t>YM11-3527</t>
  </si>
  <si>
    <t>1" elastic</t>
  </si>
  <si>
    <t>CUFF OPENING  (relaxed total)</t>
  </si>
  <si>
    <t>CUFF OPENING  (stretched total)</t>
  </si>
  <si>
    <t>CCL-001</t>
  </si>
  <si>
    <t>THAD01P10GBK10</t>
  </si>
  <si>
    <t>JRC</t>
  </si>
  <si>
    <t>CCL-094</t>
  </si>
  <si>
    <t>NEW</t>
  </si>
  <si>
    <r>
      <rPr>
        <sz val="6"/>
        <rFont val="細明體"/>
        <family val="3"/>
        <charset val="136"/>
      </rPr>
      <t>梅紫</t>
    </r>
    <r>
      <rPr>
        <sz val="6"/>
        <rFont val="Arial"/>
        <family val="2"/>
      </rPr>
      <t>plum violet</t>
    </r>
    <phoneticPr fontId="5" type="noConversion"/>
  </si>
  <si>
    <t>胡蘿蔔橘carrot orange</t>
  </si>
  <si>
    <t>深藍dark blue</t>
  </si>
  <si>
    <t>岩石灰dark grey melange</t>
  </si>
  <si>
    <t>魚子醬黑caviar black</t>
  </si>
  <si>
    <t>紫羅蘭白stock white</t>
  </si>
  <si>
    <t>白white</t>
  </si>
  <si>
    <t>深灰dark grey</t>
  </si>
  <si>
    <t>梅紫plum violet</t>
  </si>
  <si>
    <t>反光梅紫reflective plum violet</t>
  </si>
  <si>
    <r>
      <rPr>
        <sz val="6"/>
        <rFont val="細明體"/>
        <family val="3"/>
        <charset val="136"/>
      </rPr>
      <t>表布用於帽沿裁片、前領片、袖子、前身、後身、外袖口、擋風片、帽繩通道、拉鏈包邊及任何需要包邊的部位。</t>
    </r>
    <r>
      <rPr>
        <sz val="6"/>
        <rFont val="Arial"/>
        <family val="2"/>
      </rPr>
      <t xml:space="preserve">shell fabric at side hood panels, front collar, sleeves, front and back body, outer cuff, </t>
    </r>
    <r>
      <rPr>
        <sz val="6"/>
        <color theme="1"/>
        <rFont val="Arial"/>
        <family val="2"/>
      </rPr>
      <t xml:space="preserve"> self fabric binding (where needed) and binding at CF zipper tape edge, </t>
    </r>
    <r>
      <rPr>
        <sz val="6"/>
        <rFont val="Arial"/>
        <family val="2"/>
      </rPr>
      <t>windflap, back hood tunnel</t>
    </r>
    <phoneticPr fontId="5" type="noConversion"/>
  </si>
  <si>
    <r>
      <rPr>
        <sz val="6"/>
        <rFont val="細明體"/>
        <family val="3"/>
        <charset val="136"/>
      </rPr>
      <t>表布用於帽沿裁片、前領片、袖子、前身、後身、外袖口、擋風片、帽繩通道、拉鏈包邊及任何需要包邊的部位。</t>
    </r>
    <r>
      <rPr>
        <sz val="6"/>
        <rFont val="Arial"/>
        <family val="2"/>
      </rPr>
      <t>shell fabric at side hood panels, front collar, sleeves, front and back body, outer cuff,  self fabric binding (where needed) and binding at CF zipper tape edge, windflap, back hood tunnel</t>
    </r>
    <phoneticPr fontId="5" type="noConversion"/>
  </si>
  <si>
    <r>
      <rPr>
        <sz val="6"/>
        <rFont val="細明體"/>
        <family val="3"/>
        <charset val="136"/>
      </rPr>
      <t>帽子中間裁片和邊緣接縫裁片。</t>
    </r>
    <r>
      <rPr>
        <sz val="6"/>
        <rFont val="Arial"/>
        <family val="2"/>
      </rPr>
      <t>shell fabric at middle hood panel, side seam panels</t>
    </r>
    <phoneticPr fontId="5" type="noConversion"/>
  </si>
  <si>
    <r>
      <rPr>
        <sz val="6"/>
        <rFont val="細明體"/>
        <family val="3"/>
        <charset val="136"/>
      </rPr>
      <t>內側針織袖口。</t>
    </r>
    <r>
      <rPr>
        <sz val="6"/>
        <rFont val="Arial"/>
        <family val="2"/>
      </rPr>
      <t>inner knit cuffs</t>
    </r>
    <phoneticPr fontId="5" type="noConversion"/>
  </si>
  <si>
    <r>
      <rPr>
        <sz val="6"/>
        <rFont val="細明體"/>
        <family val="3"/>
        <charset val="136"/>
      </rPr>
      <t>不織布襯</t>
    </r>
    <r>
      <rPr>
        <sz val="6"/>
        <rFont val="Arial"/>
        <family val="2"/>
      </rPr>
      <t>non woven interlining</t>
    </r>
    <phoneticPr fontId="5" type="noConversion"/>
  </si>
  <si>
    <r>
      <rPr>
        <sz val="6"/>
        <rFont val="細明體"/>
        <family val="3"/>
        <charset val="136"/>
      </rPr>
      <t>擋風片</t>
    </r>
    <r>
      <rPr>
        <sz val="6"/>
        <rFont val="Arial"/>
        <family val="2"/>
      </rPr>
      <t>windflap</t>
    </r>
    <phoneticPr fontId="5" type="noConversion"/>
  </si>
  <si>
    <r>
      <rPr>
        <sz val="6"/>
        <rFont val="細明體"/>
        <family val="3"/>
        <charset val="136"/>
      </rPr>
      <t>一層彈力網</t>
    </r>
    <r>
      <rPr>
        <sz val="6"/>
        <rFont val="Arial"/>
        <family val="2"/>
      </rPr>
      <t>1 layer stretch mesh</t>
    </r>
    <phoneticPr fontId="5" type="noConversion"/>
  </si>
  <si>
    <r>
      <rPr>
        <sz val="6"/>
        <rFont val="細明體"/>
        <family val="3"/>
        <charset val="136"/>
      </rPr>
      <t>口袋布</t>
    </r>
    <r>
      <rPr>
        <sz val="6"/>
        <rFont val="Arial"/>
        <family val="2"/>
      </rPr>
      <t>pocket bag</t>
    </r>
    <phoneticPr fontId="5" type="noConversion"/>
  </si>
  <si>
    <r>
      <rPr>
        <sz val="6"/>
        <rFont val="細明體"/>
        <family val="3"/>
        <charset val="136"/>
      </rPr>
      <t xml:space="preserve">正中拉鏈 </t>
    </r>
    <r>
      <rPr>
        <sz val="6"/>
        <rFont val="Arial"/>
        <family val="2"/>
      </rPr>
      <t>cf zipper</t>
    </r>
    <phoneticPr fontId="5" type="noConversion"/>
  </si>
  <si>
    <r>
      <t>#3</t>
    </r>
    <r>
      <rPr>
        <sz val="6"/>
        <rFont val="細明體"/>
        <family val="3"/>
        <charset val="136"/>
      </rPr>
      <t xml:space="preserve">尼龍隱形閉口拉鏈 </t>
    </r>
    <r>
      <rPr>
        <sz val="6"/>
        <rFont val="Arial"/>
        <family val="2"/>
      </rPr>
      <t>#3 invisible coil, closed end, DADR2A slider</t>
    </r>
    <phoneticPr fontId="5" type="noConversion"/>
  </si>
  <si>
    <r>
      <rPr>
        <sz val="6"/>
        <rFont val="細明體"/>
        <family val="3"/>
        <charset val="136"/>
      </rPr>
      <t xml:space="preserve">右邊接縫小口袋拉鏈 </t>
    </r>
    <r>
      <rPr>
        <sz val="6"/>
        <rFont val="Arial"/>
        <family val="2"/>
      </rPr>
      <t>right side seam small pocket zipper</t>
    </r>
    <phoneticPr fontId="5" type="noConversion"/>
  </si>
  <si>
    <r>
      <rPr>
        <sz val="6"/>
        <rFont val="細明體"/>
        <family val="3"/>
        <charset val="136"/>
      </rPr>
      <t>反光織帶</t>
    </r>
    <r>
      <rPr>
        <sz val="6"/>
        <rFont val="Arial"/>
        <family val="2"/>
      </rPr>
      <t>reflective webbing</t>
    </r>
    <phoneticPr fontId="5" type="noConversion"/>
  </si>
  <si>
    <r>
      <t>1"</t>
    </r>
    <r>
      <rPr>
        <sz val="6"/>
        <rFont val="細明體"/>
        <family val="3"/>
        <charset val="136"/>
      </rPr>
      <t xml:space="preserve">鬆緊帶 </t>
    </r>
    <r>
      <rPr>
        <sz val="6"/>
        <rFont val="Arial"/>
        <family val="2"/>
      </rPr>
      <t>1" elastic</t>
    </r>
    <phoneticPr fontId="5" type="noConversion"/>
  </si>
  <si>
    <r>
      <t>1/4"</t>
    </r>
    <r>
      <rPr>
        <sz val="6"/>
        <rFont val="細明體"/>
        <family val="3"/>
        <charset val="136"/>
      </rPr>
      <t xml:space="preserve">鬆緊帶 </t>
    </r>
    <r>
      <rPr>
        <sz val="6"/>
        <rFont val="Arial"/>
        <family val="2"/>
      </rPr>
      <t>1/4" elastic</t>
    </r>
    <phoneticPr fontId="5" type="noConversion"/>
  </si>
  <si>
    <r>
      <rPr>
        <sz val="6"/>
        <rFont val="細明體"/>
        <family val="3"/>
        <charset val="136"/>
      </rPr>
      <t>帽子邊緣</t>
    </r>
    <r>
      <rPr>
        <sz val="6"/>
        <rFont val="Arial"/>
        <family val="2"/>
      </rPr>
      <t>sides of hood</t>
    </r>
    <phoneticPr fontId="5" type="noConversion"/>
  </si>
  <si>
    <r>
      <rPr>
        <sz val="6"/>
        <rFont val="細明體"/>
        <family val="3"/>
        <charset val="136"/>
      </rPr>
      <t>後側袖子、前側帽子</t>
    </r>
    <r>
      <rPr>
        <sz val="6"/>
        <rFont val="Arial"/>
        <family val="2"/>
      </rPr>
      <t>Back Cuff, front hem</t>
    </r>
    <phoneticPr fontId="5" type="noConversion"/>
  </si>
  <si>
    <r>
      <rPr>
        <sz val="6"/>
        <rFont val="細明體"/>
        <family val="3"/>
        <charset val="136"/>
      </rPr>
      <t xml:space="preserve">調節扣 </t>
    </r>
    <r>
      <rPr>
        <sz val="6"/>
        <rFont val="Arial"/>
        <family val="2"/>
      </rPr>
      <t>cordlock</t>
    </r>
    <phoneticPr fontId="5" type="noConversion"/>
  </si>
  <si>
    <r>
      <rPr>
        <sz val="6"/>
        <rFont val="細明體"/>
        <family val="3"/>
        <charset val="136"/>
      </rPr>
      <t>後側帽子</t>
    </r>
    <r>
      <rPr>
        <sz val="6"/>
        <rFont val="Arial"/>
        <family val="2"/>
      </rPr>
      <t>back of hood (1)</t>
    </r>
    <phoneticPr fontId="5" type="noConversion"/>
  </si>
  <si>
    <r>
      <rPr>
        <sz val="6"/>
        <rFont val="細明體"/>
        <family val="3"/>
        <charset val="136"/>
      </rPr>
      <t>後側帽子拉手</t>
    </r>
    <r>
      <rPr>
        <sz val="6"/>
        <rFont val="Arial"/>
        <family val="2"/>
      </rPr>
      <t>back hood pull</t>
    </r>
    <phoneticPr fontId="5" type="noConversion"/>
  </si>
  <si>
    <r>
      <rPr>
        <sz val="6"/>
        <rFont val="細明體"/>
        <family val="3"/>
        <charset val="136"/>
      </rPr>
      <t>羅紋織帶</t>
    </r>
    <r>
      <rPr>
        <sz val="6"/>
        <rFont val="Arial"/>
        <family val="2"/>
      </rPr>
      <t xml:space="preserve">grosgrain ribbon           </t>
    </r>
    <phoneticPr fontId="5" type="noConversion"/>
  </si>
  <si>
    <r>
      <rPr>
        <sz val="6"/>
        <rFont val="細明體"/>
        <family val="3"/>
        <charset val="136"/>
      </rPr>
      <t>在後側帽子固定PCA224調節扣</t>
    </r>
    <r>
      <rPr>
        <sz val="6"/>
        <rFont val="Arial"/>
        <family val="2"/>
      </rPr>
      <t>anchor for PCA224 cordlock at back hood</t>
    </r>
    <phoneticPr fontId="5" type="noConversion"/>
  </si>
  <si>
    <r>
      <rPr>
        <sz val="6"/>
        <rFont val="細明體"/>
        <family val="3"/>
        <charset val="136"/>
      </rPr>
      <t>編織帶</t>
    </r>
    <r>
      <rPr>
        <sz val="6"/>
        <rFont val="Arial"/>
        <family val="2"/>
      </rPr>
      <t>custom braid</t>
    </r>
    <phoneticPr fontId="5" type="noConversion"/>
  </si>
  <si>
    <r>
      <rPr>
        <sz val="6"/>
        <rFont val="細明體"/>
        <family val="3"/>
        <charset val="136"/>
      </rPr>
      <t>帽子</t>
    </r>
    <r>
      <rPr>
        <sz val="6"/>
        <rFont val="Arial"/>
        <family val="2"/>
      </rPr>
      <t>hood</t>
    </r>
    <phoneticPr fontId="5" type="noConversion"/>
  </si>
  <si>
    <r>
      <rPr>
        <sz val="6"/>
        <rFont val="細明體"/>
        <family val="3"/>
        <charset val="136"/>
      </rPr>
      <t>車線鳩眼</t>
    </r>
    <r>
      <rPr>
        <sz val="6"/>
        <rFont val="Arial"/>
        <family val="2"/>
      </rPr>
      <t>thread eyelet</t>
    </r>
    <phoneticPr fontId="5" type="noConversion"/>
  </si>
  <si>
    <r>
      <rPr>
        <sz val="6"/>
        <rFont val="細明體"/>
        <family val="3"/>
        <charset val="136"/>
      </rPr>
      <t>後側帽子調整處作為減震繩出口</t>
    </r>
    <r>
      <rPr>
        <sz val="6"/>
        <rFont val="Arial"/>
        <family val="2"/>
      </rPr>
      <t>back of hood adjustment shockcord exit</t>
    </r>
    <phoneticPr fontId="5" type="noConversion"/>
  </si>
  <si>
    <r>
      <rPr>
        <sz val="6"/>
        <rFont val="細明體"/>
        <family val="3"/>
        <charset val="136"/>
      </rPr>
      <t>脖子中後</t>
    </r>
    <r>
      <rPr>
        <sz val="6"/>
        <rFont val="Arial"/>
        <family val="2"/>
      </rPr>
      <t>CB Neck</t>
    </r>
    <phoneticPr fontId="5" type="noConversion"/>
  </si>
  <si>
    <r>
      <t>10mm</t>
    </r>
    <r>
      <rPr>
        <sz val="6"/>
        <rFont val="細明體"/>
        <family val="3"/>
        <charset val="136"/>
      </rPr>
      <t>反光條</t>
    </r>
    <r>
      <rPr>
        <sz val="6"/>
        <rFont val="Arial"/>
        <family val="2"/>
      </rPr>
      <t>10mm Reflective perf tape</t>
    </r>
    <phoneticPr fontId="5" type="noConversion"/>
  </si>
  <si>
    <r>
      <rPr>
        <sz val="6"/>
        <rFont val="細明體"/>
        <family val="3"/>
        <charset val="136"/>
      </rPr>
      <t>反光熱轉印</t>
    </r>
    <r>
      <rPr>
        <sz val="6"/>
        <rFont val="Arial"/>
        <family val="2"/>
      </rPr>
      <t>reflective heat transfer</t>
    </r>
    <phoneticPr fontId="5" type="noConversion"/>
  </si>
  <si>
    <r>
      <rPr>
        <sz val="6"/>
        <rFont val="細明體"/>
        <family val="3"/>
        <charset val="136"/>
      </rPr>
      <t>前左胸</t>
    </r>
    <r>
      <rPr>
        <sz val="6"/>
        <rFont val="Arial"/>
        <family val="2"/>
      </rPr>
      <t>front left chest</t>
    </r>
    <phoneticPr fontId="5" type="noConversion"/>
  </si>
  <si>
    <r>
      <rPr>
        <sz val="6"/>
        <rFont val="細明體"/>
        <family val="3"/>
        <charset val="136"/>
      </rPr>
      <t>右上臂</t>
    </r>
    <r>
      <rPr>
        <sz val="6"/>
        <rFont val="Arial"/>
        <family val="2"/>
      </rPr>
      <t>right bicep</t>
    </r>
    <phoneticPr fontId="5" type="noConversion"/>
  </si>
  <si>
    <r>
      <rPr>
        <sz val="6"/>
        <rFont val="細明體"/>
        <family val="3"/>
        <charset val="136"/>
      </rPr>
      <t>前、後透氣片之下</t>
    </r>
    <r>
      <rPr>
        <sz val="6"/>
        <rFont val="Arial"/>
        <family val="2"/>
      </rPr>
      <t>under venting flap (front &amp; back)</t>
    </r>
    <phoneticPr fontId="5" type="noConversion"/>
  </si>
  <si>
    <r>
      <rPr>
        <sz val="6"/>
        <rFont val="細明體"/>
        <family val="3"/>
        <charset val="136"/>
      </rPr>
      <t>雷射切割孔洞</t>
    </r>
    <r>
      <rPr>
        <sz val="6"/>
        <rFont val="Arial"/>
        <family val="2"/>
      </rPr>
      <t>laser cut holes</t>
    </r>
    <phoneticPr fontId="5" type="noConversion"/>
  </si>
  <si>
    <r>
      <rPr>
        <sz val="6"/>
        <rFont val="細明體"/>
        <family val="3"/>
        <charset val="136"/>
      </rPr>
      <t>熱轉印內側主標</t>
    </r>
    <r>
      <rPr>
        <sz val="6"/>
        <rFont val="Arial"/>
        <family val="2"/>
      </rPr>
      <t>heat transfer main interior label w/size/country</t>
    </r>
    <phoneticPr fontId="5" type="noConversion"/>
  </si>
  <si>
    <r>
      <rPr>
        <sz val="6"/>
        <rFont val="細明體"/>
        <family val="3"/>
        <charset val="136"/>
      </rPr>
      <t>後脖中內</t>
    </r>
    <r>
      <rPr>
        <sz val="6"/>
        <rFont val="Arial"/>
        <family val="2"/>
      </rPr>
      <t>interior cb neck</t>
    </r>
    <phoneticPr fontId="5" type="noConversion"/>
  </si>
  <si>
    <r>
      <rPr>
        <sz val="6"/>
        <rFont val="細明體"/>
        <family val="3"/>
        <charset val="136"/>
      </rPr>
      <t>於保養標下</t>
    </r>
    <r>
      <rPr>
        <sz val="6"/>
        <rFont val="Arial"/>
        <family val="2"/>
      </rPr>
      <t xml:space="preserve">under normal care label      </t>
    </r>
    <phoneticPr fontId="5" type="noConversion"/>
  </si>
  <si>
    <r>
      <rPr>
        <sz val="6"/>
        <rFont val="細明體"/>
        <family val="3"/>
        <charset val="136"/>
      </rPr>
      <t>羅紋</t>
    </r>
    <r>
      <rPr>
        <sz val="6"/>
        <rFont val="Arial"/>
        <family val="2"/>
      </rPr>
      <t>grosgrain</t>
    </r>
    <phoneticPr fontId="5" type="noConversion"/>
  </si>
  <si>
    <t>locker loop</t>
    <phoneticPr fontId="5" type="noConversion"/>
  </si>
  <si>
    <r>
      <rPr>
        <sz val="6"/>
        <rFont val="細明體"/>
        <family val="3"/>
        <charset val="136"/>
      </rPr>
      <t>保養標</t>
    </r>
    <r>
      <rPr>
        <sz val="6"/>
        <rFont val="Arial"/>
        <family val="2"/>
      </rPr>
      <t>care content labels</t>
    </r>
    <phoneticPr fontId="5" type="noConversion"/>
  </si>
  <si>
    <r>
      <rPr>
        <sz val="6"/>
        <rFont val="細明體"/>
        <family val="3"/>
        <charset val="136"/>
      </rPr>
      <t>內側左邊接縫</t>
    </r>
    <r>
      <rPr>
        <sz val="6"/>
        <rFont val="Arial"/>
        <family val="2"/>
      </rPr>
      <t>interior left side seam</t>
    </r>
    <phoneticPr fontId="5" type="noConversion"/>
  </si>
  <si>
    <r>
      <t>PO</t>
    </r>
    <r>
      <rPr>
        <sz val="6"/>
        <rFont val="細明體"/>
        <family val="3"/>
        <charset val="136"/>
      </rPr>
      <t>標(僅大貨)</t>
    </r>
    <r>
      <rPr>
        <sz val="6"/>
        <rFont val="Arial"/>
        <family val="2"/>
      </rPr>
      <t>PO Label- FOR BULK ONLY!</t>
    </r>
    <phoneticPr fontId="5" type="noConversion"/>
  </si>
  <si>
    <r>
      <rPr>
        <sz val="6"/>
        <rFont val="細明體"/>
        <family val="3"/>
        <charset val="136"/>
      </rPr>
      <t>保養標下</t>
    </r>
    <r>
      <rPr>
        <sz val="6"/>
        <rFont val="Arial"/>
        <family val="2"/>
      </rPr>
      <t xml:space="preserve">under normal care label      </t>
    </r>
    <phoneticPr fontId="5" type="noConversion"/>
  </si>
  <si>
    <r>
      <t xml:space="preserve">BOM </t>
    </r>
    <r>
      <rPr>
        <sz val="10"/>
        <rFont val="細明體"/>
        <family val="3"/>
        <charset val="136"/>
      </rPr>
      <t>缺吊牌</t>
    </r>
    <phoneticPr fontId="5" type="noConversion"/>
  </si>
  <si>
    <t>The zipper lengths that are specified are the usable length when the garment is sewn.  When ordering zippers please add length (if needed) for sewing.</t>
    <phoneticPr fontId="28" type="noConversion"/>
  </si>
  <si>
    <t>CIFOR-39 DSBYG (H3)</t>
    <phoneticPr fontId="5" type="noConversion"/>
  </si>
  <si>
    <r>
      <t>#3</t>
    </r>
    <r>
      <rPr>
        <sz val="6"/>
        <rFont val="細明體"/>
        <family val="3"/>
        <charset val="136"/>
      </rPr>
      <t xml:space="preserve">尼龍右插拉鏈 </t>
    </r>
    <r>
      <rPr>
        <sz val="6"/>
        <rFont val="Arial"/>
        <family val="2"/>
      </rPr>
      <t xml:space="preserve">#3 coil, open end, right insert, DSBYG slider </t>
    </r>
    <phoneticPr fontId="5" type="noConversion"/>
  </si>
  <si>
    <t xml:space="preserve">CHC-36 DADR2A E  </t>
    <phoneticPr fontId="5" type="noConversion"/>
  </si>
  <si>
    <t>W TRAIL MTN WB 40 JACKET</t>
    <phoneticPr fontId="5" type="noConversion"/>
  </si>
  <si>
    <r>
      <rPr>
        <b/>
        <sz val="6"/>
        <color rgb="FFFF0000"/>
        <rFont val="細明體"/>
        <family val="3"/>
        <charset val="136"/>
      </rPr>
      <t>第一次樣前先不要訂購</t>
    </r>
    <r>
      <rPr>
        <b/>
        <sz val="6"/>
        <color rgb="FFFF0000"/>
        <rFont val="Arial"/>
        <family val="2"/>
      </rPr>
      <t>PLEASE DO NOT ORDER UNTIL AFTER 1ST PROTO EVAL</t>
    </r>
    <phoneticPr fontId="5" type="noConversion"/>
  </si>
</sst>
</file>

<file path=xl/styles.xml><?xml version="1.0" encoding="utf-8"?>
<styleSheet xmlns="http://schemas.openxmlformats.org/spreadsheetml/2006/main">
  <numFmts count="3">
    <numFmt numFmtId="176" formatCode="&quot;$&quot;#,##0.00"/>
    <numFmt numFmtId="177" formatCode="&quot;$&quot;#,##0.000"/>
    <numFmt numFmtId="178" formatCode="#,##0.000"/>
  </numFmts>
  <fonts count="32">
    <font>
      <sz val="10"/>
      <name val="Verdana"/>
    </font>
    <font>
      <b/>
      <sz val="14"/>
      <name val="Arial Black"/>
      <family val="2"/>
    </font>
    <font>
      <b/>
      <sz val="6"/>
      <name val="Arial"/>
      <family val="2"/>
    </font>
    <font>
      <sz val="6"/>
      <name val="Arial"/>
      <family val="2"/>
    </font>
    <font>
      <b/>
      <sz val="7"/>
      <name val="Arial"/>
      <family val="2"/>
    </font>
    <font>
      <sz val="8"/>
      <name val="Arial"/>
      <family val="2"/>
    </font>
    <font>
      <sz val="10"/>
      <name val="Arial"/>
      <family val="2"/>
    </font>
    <font>
      <sz val="6"/>
      <color indexed="55"/>
      <name val="Arial"/>
      <family val="2"/>
    </font>
    <font>
      <sz val="9"/>
      <name val="Geneva"/>
    </font>
    <font>
      <sz val="11"/>
      <name val="돋움"/>
      <family val="2"/>
      <charset val="129"/>
    </font>
    <font>
      <u/>
      <sz val="10"/>
      <color theme="10"/>
      <name val="Verdana"/>
      <family val="2"/>
    </font>
    <font>
      <u/>
      <sz val="10"/>
      <color theme="11"/>
      <name val="Verdana"/>
      <family val="2"/>
    </font>
    <font>
      <b/>
      <sz val="18"/>
      <color theme="3"/>
      <name val="新細明體"/>
      <family val="2"/>
      <scheme val="major"/>
    </font>
    <font>
      <b/>
      <sz val="13"/>
      <color theme="3"/>
      <name val="新細明體"/>
      <family val="2"/>
      <scheme val="minor"/>
    </font>
    <font>
      <b/>
      <sz val="12"/>
      <name val="Arial Black"/>
      <family val="2"/>
    </font>
    <font>
      <b/>
      <sz val="14"/>
      <color indexed="9"/>
      <name val="Arial"/>
      <family val="2"/>
    </font>
    <font>
      <b/>
      <sz val="14"/>
      <name val="Arial"/>
      <family val="2"/>
    </font>
    <font>
      <sz val="14"/>
      <name val="Arial"/>
      <family val="2"/>
    </font>
    <font>
      <b/>
      <sz val="12"/>
      <color indexed="9"/>
      <name val="Arial"/>
      <family val="2"/>
    </font>
    <font>
      <sz val="12"/>
      <name val="Arial"/>
      <family val="2"/>
    </font>
    <font>
      <sz val="9"/>
      <name val="Arial"/>
      <family val="2"/>
    </font>
    <font>
      <b/>
      <sz val="12"/>
      <name val="Arial"/>
      <family val="2"/>
    </font>
    <font>
      <b/>
      <sz val="10"/>
      <name val="Arial"/>
      <family val="2"/>
    </font>
    <font>
      <b/>
      <i/>
      <sz val="7"/>
      <color rgb="FFFF0000"/>
      <name val="Arial"/>
      <family val="2"/>
    </font>
    <font>
      <sz val="10"/>
      <name val="Verdana"/>
      <family val="2"/>
    </font>
    <font>
      <sz val="6"/>
      <color rgb="FFFF0000"/>
      <name val="Arial"/>
      <family val="2"/>
    </font>
    <font>
      <b/>
      <sz val="6"/>
      <color rgb="FFFF0000"/>
      <name val="Arial"/>
      <family val="2"/>
    </font>
    <font>
      <sz val="6"/>
      <name val="細明體"/>
      <family val="3"/>
      <charset val="136"/>
    </font>
    <font>
      <sz val="9"/>
      <name val="細明體"/>
      <family val="3"/>
      <charset val="136"/>
    </font>
    <font>
      <sz val="6"/>
      <color theme="1"/>
      <name val="Arial"/>
      <family val="2"/>
    </font>
    <font>
      <sz val="10"/>
      <name val="細明體"/>
      <family val="3"/>
      <charset val="136"/>
    </font>
    <font>
      <b/>
      <sz val="6"/>
      <color rgb="FFFF0000"/>
      <name val="細明體"/>
      <family val="3"/>
      <charset val="136"/>
    </font>
  </fonts>
  <fills count="1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solid">
        <fgColor indexed="13"/>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6600"/>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00"/>
        <bgColor rgb="FF000000"/>
      </patternFill>
    </fill>
    <fill>
      <patternFill patternType="solid">
        <fgColor rgb="FF00B050"/>
        <bgColor indexed="64"/>
      </patternFill>
    </fill>
  </fills>
  <borders count="36">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8"/>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000000"/>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right style="thin">
        <color indexed="8"/>
      </right>
      <top style="thin">
        <color auto="1"/>
      </top>
      <bottom style="thin">
        <color auto="1"/>
      </bottom>
      <diagonal/>
    </border>
    <border>
      <left style="thin">
        <color rgb="FF000000"/>
      </left>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right style="thin">
        <color rgb="FF000000"/>
      </right>
      <top style="hair">
        <color auto="1"/>
      </top>
      <bottom/>
      <diagonal/>
    </border>
  </borders>
  <cellStyleXfs count="361">
    <xf numFmtId="0" fontId="0" fillId="0" borderId="0"/>
    <xf numFmtId="0" fontId="8" fillId="0" borderId="0"/>
    <xf numFmtId="0" fontId="9"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8"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6" fillId="0" borderId="0"/>
    <xf numFmtId="0" fontId="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2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31">
    <xf numFmtId="0" fontId="0" fillId="0" borderId="0" xfId="0"/>
    <xf numFmtId="0" fontId="2" fillId="0" borderId="0"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shrinkToFit="1"/>
      <protection locked="0"/>
    </xf>
    <xf numFmtId="0" fontId="0" fillId="0" borderId="0" xfId="0" applyFill="1" applyAlignment="1">
      <alignment vertical="center" wrapText="1"/>
    </xf>
    <xf numFmtId="0" fontId="0" fillId="0" borderId="0" xfId="0" applyFill="1" applyBorder="1" applyAlignment="1">
      <alignment vertical="center" wrapText="1"/>
    </xf>
    <xf numFmtId="0" fontId="7" fillId="0" borderId="2" xfId="0" applyFont="1" applyFill="1" applyBorder="1" applyAlignment="1" applyProtection="1">
      <alignment horizontal="center" vertical="center" wrapText="1" shrinkToFit="1"/>
      <protection locked="0"/>
    </xf>
    <xf numFmtId="0" fontId="4" fillId="2" borderId="3" xfId="0" applyFont="1" applyFill="1" applyBorder="1" applyAlignment="1" applyProtection="1">
      <alignment vertical="center"/>
      <protection locked="0"/>
    </xf>
    <xf numFmtId="0" fontId="2" fillId="2" borderId="4" xfId="0" applyFont="1" applyFill="1" applyBorder="1" applyAlignment="1" applyProtection="1">
      <alignment vertical="center"/>
      <protection locked="0"/>
    </xf>
    <xf numFmtId="0" fontId="2" fillId="2" borderId="5" xfId="0" applyFont="1" applyFill="1" applyBorder="1" applyAlignment="1" applyProtection="1">
      <alignment vertical="center"/>
      <protection locked="0"/>
    </xf>
    <xf numFmtId="0" fontId="3" fillId="2" borderId="3" xfId="0" applyFont="1" applyFill="1" applyBorder="1" applyAlignment="1" applyProtection="1">
      <alignment vertical="center"/>
      <protection locked="0"/>
    </xf>
    <xf numFmtId="0" fontId="3" fillId="2" borderId="4" xfId="0" applyFont="1" applyFill="1" applyBorder="1" applyAlignment="1" applyProtection="1">
      <alignment vertical="center"/>
      <protection locked="0"/>
    </xf>
    <xf numFmtId="0" fontId="0" fillId="0" borderId="0" xfId="0" applyBorder="1" applyAlignment="1">
      <alignment vertical="center" wrapText="1"/>
    </xf>
    <xf numFmtId="0" fontId="0" fillId="0" borderId="0" xfId="0" applyAlignment="1">
      <alignment vertical="center" wrapText="1"/>
    </xf>
    <xf numFmtId="0" fontId="0" fillId="0" borderId="0" xfId="0" applyAlignment="1" applyProtection="1">
      <alignment vertical="center" wrapText="1"/>
    </xf>
    <xf numFmtId="0" fontId="3" fillId="0" borderId="0" xfId="0" applyFont="1" applyAlignment="1">
      <alignment vertical="center" wrapText="1"/>
    </xf>
    <xf numFmtId="0" fontId="0" fillId="0" borderId="6" xfId="0" applyBorder="1" applyAlignment="1" applyProtection="1">
      <alignment vertical="center" wrapText="1"/>
    </xf>
    <xf numFmtId="0" fontId="0" fillId="0" borderId="0" xfId="0" applyFill="1" applyAlignment="1" applyProtection="1">
      <alignment vertical="center" wrapText="1"/>
    </xf>
    <xf numFmtId="0" fontId="3" fillId="0" borderId="0" xfId="0" applyFont="1" applyFill="1" applyAlignment="1">
      <alignment vertical="center" wrapText="1"/>
    </xf>
    <xf numFmtId="0" fontId="2" fillId="2" borderId="4" xfId="0" applyFont="1" applyFill="1" applyBorder="1" applyAlignment="1" applyProtection="1">
      <alignment horizontal="left" vertical="center"/>
      <protection locked="0"/>
    </xf>
    <xf numFmtId="0" fontId="0" fillId="0" borderId="6" xfId="0" applyFill="1" applyBorder="1" applyAlignment="1" applyProtection="1">
      <alignment vertical="center" wrapText="1"/>
    </xf>
    <xf numFmtId="0" fontId="0" fillId="0" borderId="9" xfId="0" applyFill="1" applyBorder="1" applyAlignment="1" applyProtection="1">
      <alignment vertical="center" wrapText="1"/>
    </xf>
    <xf numFmtId="0" fontId="0" fillId="0" borderId="0" xfId="0" applyNumberFormat="1"/>
    <xf numFmtId="0" fontId="17" fillId="0" borderId="0" xfId="130" applyFont="1" applyAlignment="1">
      <alignment vertical="center" wrapText="1"/>
    </xf>
    <xf numFmtId="0" fontId="18" fillId="4" borderId="23" xfId="130" applyFont="1" applyFill="1" applyBorder="1" applyAlignment="1">
      <alignment horizontal="left" vertical="center" wrapText="1"/>
    </xf>
    <xf numFmtId="14" fontId="19" fillId="0" borderId="8" xfId="130" applyNumberFormat="1" applyFont="1" applyBorder="1" applyAlignment="1">
      <alignment horizontal="center" vertical="center" wrapText="1"/>
    </xf>
    <xf numFmtId="0" fontId="20" fillId="0" borderId="0" xfId="130" applyFont="1" applyAlignment="1">
      <alignment vertical="center" wrapText="1"/>
    </xf>
    <xf numFmtId="0" fontId="21" fillId="0" borderId="8" xfId="130" applyFont="1" applyFill="1" applyBorder="1" applyAlignment="1">
      <alignment vertical="center" wrapText="1"/>
    </xf>
    <xf numFmtId="0" fontId="20" fillId="0" borderId="0" xfId="130" applyFont="1" applyFill="1" applyBorder="1" applyAlignment="1">
      <alignment vertical="center" wrapText="1"/>
    </xf>
    <xf numFmtId="0" fontId="6" fillId="0" borderId="1" xfId="130" applyFont="1" applyBorder="1" applyAlignment="1">
      <alignment horizontal="center" vertical="center" wrapText="1"/>
    </xf>
    <xf numFmtId="0" fontId="6" fillId="0" borderId="2" xfId="130" applyFont="1" applyBorder="1" applyAlignment="1">
      <alignment horizontal="center" vertical="center" wrapText="1"/>
    </xf>
    <xf numFmtId="0" fontId="6" fillId="0" borderId="0" xfId="130" applyFont="1" applyBorder="1" applyAlignment="1">
      <alignment horizontal="center" vertical="center" wrapText="1"/>
    </xf>
    <xf numFmtId="0" fontId="20" fillId="0" borderId="0" xfId="130" applyFont="1" applyBorder="1" applyAlignment="1">
      <alignment vertical="center" wrapText="1"/>
    </xf>
    <xf numFmtId="0" fontId="6" fillId="0" borderId="0" xfId="138" applyNumberFormat="1"/>
    <xf numFmtId="0" fontId="2" fillId="0" borderId="20" xfId="0" applyNumberFormat="1" applyFont="1" applyBorder="1" applyAlignment="1" applyProtection="1">
      <alignment horizontal="left"/>
    </xf>
    <xf numFmtId="0" fontId="2" fillId="0" borderId="9" xfId="0" applyNumberFormat="1" applyFont="1" applyBorder="1" applyAlignment="1" applyProtection="1">
      <alignment horizontal="left"/>
    </xf>
    <xf numFmtId="0" fontId="2" fillId="0" borderId="10" xfId="0" applyNumberFormat="1" applyFont="1" applyBorder="1" applyAlignment="1" applyProtection="1">
      <alignment horizontal="left"/>
    </xf>
    <xf numFmtId="0" fontId="2" fillId="0" borderId="0" xfId="0" applyNumberFormat="1" applyFont="1" applyBorder="1" applyAlignment="1" applyProtection="1">
      <alignment horizontal="left"/>
    </xf>
    <xf numFmtId="0" fontId="2" fillId="0" borderId="22" xfId="0" applyNumberFormat="1" applyFont="1" applyBorder="1" applyAlignment="1" applyProtection="1">
      <alignment horizontal="left"/>
    </xf>
    <xf numFmtId="0" fontId="2" fillId="0" borderId="6" xfId="0" applyNumberFormat="1" applyFont="1" applyBorder="1" applyAlignment="1" applyProtection="1">
      <alignment horizontal="left"/>
    </xf>
    <xf numFmtId="0" fontId="20" fillId="10" borderId="0" xfId="130" applyFont="1" applyFill="1" applyBorder="1" applyAlignment="1">
      <alignment vertical="center" wrapText="1"/>
    </xf>
    <xf numFmtId="0" fontId="6" fillId="0" borderId="0" xfId="138" applyNumberFormat="1" applyBorder="1"/>
    <xf numFmtId="0" fontId="3" fillId="0" borderId="2" xfId="0" applyFont="1" applyFill="1" applyBorder="1" applyAlignment="1" applyProtection="1">
      <alignment horizontal="center" vertical="center" wrapText="1" shrinkToFit="1"/>
      <protection locked="0"/>
    </xf>
    <xf numFmtId="0" fontId="3" fillId="0" borderId="2" xfId="240" applyFont="1" applyFill="1" applyBorder="1" applyAlignment="1" applyProtection="1">
      <alignment horizontal="center" vertical="center" shrinkToFit="1"/>
      <protection locked="0"/>
    </xf>
    <xf numFmtId="0" fontId="3" fillId="0" borderId="2" xfId="0" applyFont="1" applyFill="1" applyBorder="1" applyAlignment="1" applyProtection="1">
      <alignment horizontal="center" vertical="center" shrinkToFit="1"/>
      <protection locked="0"/>
    </xf>
    <xf numFmtId="0" fontId="3" fillId="0" borderId="4" xfId="0" applyFont="1" applyBorder="1" applyAlignment="1" applyProtection="1">
      <alignment vertical="center" wrapText="1"/>
      <protection locked="0"/>
    </xf>
    <xf numFmtId="0" fontId="3" fillId="0" borderId="3" xfId="0" applyFont="1" applyFill="1" applyBorder="1" applyAlignment="1" applyProtection="1">
      <alignment horizontal="center" vertical="center" shrinkToFit="1"/>
      <protection locked="0"/>
    </xf>
    <xf numFmtId="0" fontId="3" fillId="0" borderId="5" xfId="0" applyFont="1" applyFill="1" applyBorder="1" applyAlignment="1" applyProtection="1">
      <alignment horizontal="center" vertical="center" shrinkToFit="1"/>
      <protection locked="0"/>
    </xf>
    <xf numFmtId="0" fontId="3" fillId="0" borderId="2" xfId="0" applyFont="1" applyFill="1" applyBorder="1" applyAlignment="1" applyProtection="1">
      <alignment horizontal="center" vertical="center" wrapText="1" shrinkToFit="1"/>
      <protection locked="0"/>
    </xf>
    <xf numFmtId="0" fontId="3" fillId="12" borderId="2" xfId="0" applyFont="1" applyFill="1" applyBorder="1" applyAlignment="1" applyProtection="1">
      <alignment horizontal="center" vertical="center" wrapText="1" shrinkToFit="1"/>
      <protection locked="0"/>
    </xf>
    <xf numFmtId="0" fontId="3" fillId="0" borderId="3" xfId="0" applyFont="1" applyFill="1" applyBorder="1" applyAlignment="1" applyProtection="1">
      <alignment horizontal="center" vertical="center" wrapText="1" shrinkToFit="1"/>
      <protection locked="0"/>
    </xf>
    <xf numFmtId="0" fontId="3" fillId="0" borderId="5" xfId="0" applyFont="1" applyFill="1" applyBorder="1" applyAlignment="1" applyProtection="1">
      <alignment horizontal="center" vertical="center" wrapText="1" shrinkToFit="1"/>
      <protection locked="0"/>
    </xf>
    <xf numFmtId="0" fontId="3" fillId="0" borderId="4" xfId="0" applyFont="1" applyFill="1" applyBorder="1" applyAlignment="1" applyProtection="1">
      <alignment horizontal="center" vertical="center" wrapText="1" shrinkToFit="1"/>
      <protection locked="0"/>
    </xf>
    <xf numFmtId="0" fontId="0" fillId="14" borderId="0" xfId="0" applyFill="1" applyAlignment="1">
      <alignment vertical="center" wrapText="1"/>
    </xf>
    <xf numFmtId="0" fontId="24" fillId="14" borderId="0" xfId="0" applyFont="1" applyFill="1" applyAlignment="1">
      <alignment horizontal="center" vertical="center" wrapText="1"/>
    </xf>
    <xf numFmtId="0" fontId="3" fillId="0" borderId="3" xfId="0" applyFont="1" applyFill="1" applyBorder="1" applyAlignment="1" applyProtection="1">
      <alignment horizontal="left" vertical="center" wrapText="1" shrinkToFit="1"/>
      <protection locked="0"/>
    </xf>
    <xf numFmtId="0" fontId="3" fillId="0" borderId="4" xfId="0" applyFont="1" applyFill="1" applyBorder="1" applyAlignment="1" applyProtection="1">
      <alignment horizontal="left" vertical="center" wrapText="1" shrinkToFit="1"/>
      <protection locked="0"/>
    </xf>
    <xf numFmtId="0" fontId="3" fillId="0" borderId="5" xfId="0" applyFont="1" applyFill="1" applyBorder="1" applyAlignment="1" applyProtection="1">
      <alignment horizontal="left" vertical="center" wrapText="1" shrinkToFit="1"/>
      <protection locked="0"/>
    </xf>
    <xf numFmtId="0" fontId="3" fillId="0" borderId="3" xfId="0" applyFont="1" applyFill="1" applyBorder="1" applyAlignment="1" applyProtection="1">
      <alignment horizontal="center" vertical="center" wrapText="1" shrinkToFit="1"/>
      <protection locked="0"/>
    </xf>
    <xf numFmtId="0" fontId="3" fillId="0" borderId="5" xfId="0" applyFont="1" applyFill="1" applyBorder="1" applyAlignment="1" applyProtection="1">
      <alignment horizontal="center" vertical="center" wrapText="1" shrinkToFit="1"/>
      <protection locked="0"/>
    </xf>
    <xf numFmtId="177" fontId="3" fillId="0" borderId="3" xfId="0" applyNumberFormat="1" applyFont="1" applyFill="1" applyBorder="1" applyAlignment="1" applyProtection="1">
      <alignment horizontal="center" vertical="center" wrapText="1" shrinkToFit="1"/>
      <protection locked="0"/>
    </xf>
    <xf numFmtId="177" fontId="3" fillId="0" borderId="5" xfId="0" applyNumberFormat="1" applyFont="1" applyFill="1" applyBorder="1" applyAlignment="1" applyProtection="1">
      <alignment horizontal="center" vertical="center" wrapText="1" shrinkToFit="1"/>
      <protection locked="0"/>
    </xf>
    <xf numFmtId="0" fontId="3" fillId="0" borderId="4" xfId="0" applyFont="1" applyFill="1" applyBorder="1" applyAlignment="1" applyProtection="1">
      <alignment horizontal="center" vertical="center" wrapText="1" shrinkToFit="1"/>
      <protection locked="0"/>
    </xf>
    <xf numFmtId="0" fontId="3" fillId="0" borderId="3" xfId="0" applyFont="1" applyFill="1" applyBorder="1" applyAlignment="1" applyProtection="1">
      <alignment horizontal="left" vertical="center" wrapText="1"/>
      <protection locked="0"/>
    </xf>
    <xf numFmtId="0" fontId="3" fillId="0" borderId="4" xfId="0" applyFont="1" applyFill="1" applyBorder="1" applyAlignment="1" applyProtection="1">
      <alignment horizontal="left" vertical="center" wrapText="1"/>
      <protection locked="0"/>
    </xf>
    <xf numFmtId="0" fontId="3" fillId="0" borderId="3" xfId="0" applyFont="1" applyFill="1" applyBorder="1" applyAlignment="1" applyProtection="1">
      <alignment vertical="center" wrapText="1" shrinkToFit="1"/>
      <protection locked="0"/>
    </xf>
    <xf numFmtId="0" fontId="3" fillId="0" borderId="4" xfId="0" applyFont="1" applyFill="1" applyBorder="1" applyAlignment="1" applyProtection="1">
      <alignment vertical="center" wrapText="1" shrinkToFit="1"/>
      <protection locked="0"/>
    </xf>
    <xf numFmtId="0" fontId="3" fillId="0" borderId="5" xfId="0" applyFont="1" applyFill="1" applyBorder="1" applyAlignment="1" applyProtection="1">
      <alignment vertical="center" wrapText="1" shrinkToFit="1"/>
      <protection locked="0"/>
    </xf>
    <xf numFmtId="0" fontId="0" fillId="0" borderId="4" xfId="0" applyFill="1" applyBorder="1" applyAlignment="1">
      <alignment horizontal="center" vertical="center" wrapText="1" shrinkToFit="1"/>
    </xf>
    <xf numFmtId="0" fontId="0" fillId="0" borderId="5" xfId="0" applyFill="1" applyBorder="1" applyAlignment="1">
      <alignment horizontal="center" vertical="center" wrapText="1" shrinkToFit="1"/>
    </xf>
    <xf numFmtId="0" fontId="3" fillId="0" borderId="3" xfId="240" applyFont="1" applyFill="1" applyBorder="1" applyAlignment="1" applyProtection="1">
      <alignment horizontal="left" vertical="center" wrapText="1"/>
      <protection locked="0"/>
    </xf>
    <xf numFmtId="0" fontId="6" fillId="0" borderId="4" xfId="240" applyFont="1" applyFill="1" applyBorder="1" applyAlignment="1">
      <alignment horizontal="left" vertical="center" wrapText="1"/>
    </xf>
    <xf numFmtId="0" fontId="6" fillId="0" borderId="5" xfId="240" applyFont="1" applyFill="1" applyBorder="1" applyAlignment="1">
      <alignment horizontal="left" vertical="center" wrapText="1"/>
    </xf>
    <xf numFmtId="0" fontId="3" fillId="12" borderId="3" xfId="0" applyFont="1" applyFill="1" applyBorder="1" applyAlignment="1" applyProtection="1">
      <alignment horizontal="center" vertical="center" wrapText="1" shrinkToFit="1"/>
      <protection locked="0"/>
    </xf>
    <xf numFmtId="0" fontId="3" fillId="12" borderId="4" xfId="0" applyFont="1" applyFill="1" applyBorder="1" applyAlignment="1" applyProtection="1">
      <alignment horizontal="center" vertical="center" wrapText="1" shrinkToFit="1"/>
      <protection locked="0"/>
    </xf>
    <xf numFmtId="0" fontId="3" fillId="12" borderId="5" xfId="0" applyFont="1" applyFill="1" applyBorder="1" applyAlignment="1" applyProtection="1">
      <alignment horizontal="center" vertical="center" wrapText="1" shrinkToFit="1"/>
      <protection locked="0"/>
    </xf>
    <xf numFmtId="176" fontId="3" fillId="0" borderId="3" xfId="0" applyNumberFormat="1" applyFont="1" applyFill="1" applyBorder="1" applyAlignment="1" applyProtection="1">
      <alignment horizontal="center" vertical="center" wrapText="1" shrinkToFit="1"/>
      <protection locked="0"/>
    </xf>
    <xf numFmtId="176" fontId="3" fillId="0" borderId="5" xfId="0" applyNumberFormat="1" applyFont="1" applyFill="1" applyBorder="1" applyAlignment="1" applyProtection="1">
      <alignment horizontal="center" vertical="center" wrapText="1" shrinkToFit="1"/>
      <protection locked="0"/>
    </xf>
    <xf numFmtId="0" fontId="3" fillId="0" borderId="3" xfId="0" applyFont="1" applyBorder="1" applyAlignment="1" applyProtection="1">
      <alignment horizontal="center" vertical="center" wrapText="1" shrinkToFit="1"/>
      <protection locked="0"/>
    </xf>
    <xf numFmtId="0" fontId="3" fillId="0" borderId="25" xfId="0" applyFont="1" applyBorder="1" applyAlignment="1" applyProtection="1">
      <alignment horizontal="center" vertical="center" wrapText="1" shrinkToFit="1"/>
      <protection locked="0"/>
    </xf>
    <xf numFmtId="177" fontId="24" fillId="0" borderId="5" xfId="0" applyNumberFormat="1" applyFont="1" applyFill="1" applyBorder="1" applyAlignment="1">
      <alignment horizontal="center" vertical="center" wrapText="1" shrinkToFit="1"/>
    </xf>
    <xf numFmtId="0" fontId="2" fillId="0" borderId="16" xfId="0" applyFont="1" applyFill="1" applyBorder="1" applyAlignment="1" applyProtection="1">
      <alignment horizontal="right" vertical="center" wrapText="1" shrinkToFit="1"/>
      <protection locked="0"/>
    </xf>
    <xf numFmtId="0" fontId="2" fillId="0" borderId="17" xfId="0" applyFont="1" applyFill="1" applyBorder="1" applyAlignment="1" applyProtection="1">
      <alignment horizontal="right" vertical="center" wrapText="1" shrinkToFit="1"/>
      <protection locked="0"/>
    </xf>
    <xf numFmtId="0" fontId="2" fillId="0" borderId="18" xfId="0" applyFont="1" applyFill="1" applyBorder="1" applyAlignment="1" applyProtection="1">
      <alignment horizontal="right" vertical="center" wrapText="1" shrinkToFit="1"/>
      <protection locked="0"/>
    </xf>
    <xf numFmtId="177" fontId="2" fillId="0" borderId="16" xfId="0" applyNumberFormat="1" applyFont="1" applyFill="1" applyBorder="1" applyAlignment="1" applyProtection="1">
      <alignment horizontal="center" vertical="center" wrapText="1" shrinkToFit="1"/>
      <protection locked="0"/>
    </xf>
    <xf numFmtId="177" fontId="2" fillId="0" borderId="18" xfId="0" applyNumberFormat="1" applyFont="1" applyFill="1" applyBorder="1" applyAlignment="1" applyProtection="1">
      <alignment horizontal="center" vertical="center" wrapText="1" shrinkToFit="1"/>
      <protection locked="0"/>
    </xf>
    <xf numFmtId="0" fontId="3" fillId="12" borderId="3" xfId="0" applyFont="1" applyFill="1" applyBorder="1" applyAlignment="1" applyProtection="1">
      <alignment horizontal="left" vertical="center" wrapText="1" shrinkToFit="1"/>
      <protection locked="0"/>
    </xf>
    <xf numFmtId="0" fontId="3" fillId="12" borderId="4" xfId="0" applyFont="1" applyFill="1" applyBorder="1" applyAlignment="1" applyProtection="1">
      <alignment horizontal="left" vertical="center" wrapText="1" shrinkToFit="1"/>
      <protection locked="0"/>
    </xf>
    <xf numFmtId="176" fontId="3" fillId="13" borderId="26" xfId="0" applyNumberFormat="1" applyFont="1" applyFill="1" applyBorder="1" applyAlignment="1" applyProtection="1">
      <alignment horizontal="center" vertical="center" wrapText="1" shrinkToFit="1"/>
      <protection locked="0"/>
    </xf>
    <xf numFmtId="176" fontId="3" fillId="13" borderId="35" xfId="0" applyNumberFormat="1" applyFont="1" applyFill="1" applyBorder="1" applyAlignment="1" applyProtection="1">
      <alignment horizontal="center" vertical="center" wrapText="1" shrinkToFit="1"/>
      <protection locked="0"/>
    </xf>
    <xf numFmtId="0" fontId="3" fillId="0" borderId="5" xfId="0" applyFont="1" applyFill="1" applyBorder="1" applyAlignment="1" applyProtection="1">
      <alignment horizontal="left" vertical="center" wrapText="1"/>
      <protection locked="0"/>
    </xf>
    <xf numFmtId="0" fontId="3" fillId="12" borderId="3" xfId="0" applyFont="1" applyFill="1" applyBorder="1" applyAlignment="1" applyProtection="1">
      <alignment vertical="center" wrapText="1" shrinkToFit="1"/>
      <protection locked="0"/>
    </xf>
    <xf numFmtId="0" fontId="3" fillId="12" borderId="4" xfId="0" applyFont="1" applyFill="1" applyBorder="1" applyAlignment="1" applyProtection="1">
      <alignment vertical="center" wrapText="1" shrinkToFit="1"/>
      <protection locked="0"/>
    </xf>
    <xf numFmtId="0" fontId="3" fillId="12" borderId="5" xfId="0" applyFont="1" applyFill="1" applyBorder="1" applyAlignment="1" applyProtection="1">
      <alignment vertical="center" wrapText="1" shrinkToFit="1"/>
      <protection locked="0"/>
    </xf>
    <xf numFmtId="0" fontId="3" fillId="12" borderId="5" xfId="0" applyFont="1" applyFill="1" applyBorder="1" applyAlignment="1" applyProtection="1">
      <alignment horizontal="left" vertical="center" wrapText="1" shrinkToFit="1"/>
      <protection locked="0"/>
    </xf>
    <xf numFmtId="0" fontId="3" fillId="12" borderId="2" xfId="0" applyFont="1" applyFill="1" applyBorder="1" applyAlignment="1" applyProtection="1">
      <alignment horizontal="center" vertical="center" wrapText="1" shrinkToFit="1"/>
      <protection locked="0"/>
    </xf>
    <xf numFmtId="0" fontId="3" fillId="0" borderId="3" xfId="35" applyFont="1" applyFill="1" applyBorder="1" applyAlignment="1" applyProtection="1">
      <alignment horizontal="left" vertical="center" wrapText="1"/>
      <protection locked="0"/>
    </xf>
    <xf numFmtId="0" fontId="3" fillId="0" borderId="4" xfId="35" applyFont="1" applyFill="1" applyBorder="1" applyAlignment="1" applyProtection="1">
      <alignment horizontal="left" vertical="center" wrapText="1"/>
      <protection locked="0"/>
    </xf>
    <xf numFmtId="0" fontId="3" fillId="0" borderId="5" xfId="35" applyFont="1" applyFill="1" applyBorder="1" applyAlignment="1" applyProtection="1">
      <alignment horizontal="left" vertical="center" wrapText="1"/>
      <protection locked="0"/>
    </xf>
    <xf numFmtId="0" fontId="3" fillId="0" borderId="32" xfId="0" applyFont="1" applyFill="1" applyBorder="1" applyAlignment="1" applyProtection="1">
      <alignment horizontal="left" vertical="center" wrapText="1" shrinkToFit="1"/>
      <protection locked="0"/>
    </xf>
    <xf numFmtId="0" fontId="3" fillId="0" borderId="25" xfId="0" applyFont="1" applyFill="1" applyBorder="1" applyAlignment="1" applyProtection="1">
      <alignment horizontal="left" vertical="center" wrapText="1" shrinkToFit="1"/>
      <protection locked="0"/>
    </xf>
    <xf numFmtId="0" fontId="3" fillId="6" borderId="3" xfId="0" applyFont="1" applyFill="1" applyBorder="1" applyAlignment="1" applyProtection="1">
      <alignment horizontal="center" vertical="center" wrapText="1" shrinkToFit="1"/>
      <protection locked="0"/>
    </xf>
    <xf numFmtId="0" fontId="3" fillId="6" borderId="4" xfId="0" applyFont="1" applyFill="1" applyBorder="1" applyAlignment="1" applyProtection="1">
      <alignment horizontal="center" vertical="center" wrapText="1" shrinkToFit="1"/>
      <protection locked="0"/>
    </xf>
    <xf numFmtId="0" fontId="3" fillId="6" borderId="5" xfId="0" applyFont="1" applyFill="1" applyBorder="1" applyAlignment="1" applyProtection="1">
      <alignment horizontal="center" vertical="center" wrapText="1" shrinkToFit="1"/>
      <protection locked="0"/>
    </xf>
    <xf numFmtId="0" fontId="3" fillId="0" borderId="3" xfId="240" applyFont="1" applyFill="1" applyBorder="1" applyAlignment="1" applyProtection="1">
      <alignment horizontal="center" vertical="center" shrinkToFit="1"/>
      <protection locked="0"/>
    </xf>
    <xf numFmtId="0" fontId="6" fillId="0" borderId="5" xfId="240" applyFill="1" applyBorder="1" applyAlignment="1">
      <alignment horizontal="center" vertical="center" shrinkToFit="1"/>
    </xf>
    <xf numFmtId="0" fontId="3" fillId="12" borderId="3" xfId="0" applyFont="1" applyFill="1" applyBorder="1" applyAlignment="1" applyProtection="1">
      <alignment horizontal="left" vertical="center" wrapText="1"/>
      <protection locked="0"/>
    </xf>
    <xf numFmtId="0" fontId="3" fillId="12" borderId="4" xfId="0" applyFont="1" applyFill="1" applyBorder="1" applyAlignment="1" applyProtection="1">
      <alignment horizontal="left" vertical="center" wrapText="1"/>
      <protection locked="0"/>
    </xf>
    <xf numFmtId="0" fontId="3" fillId="12" borderId="5" xfId="0" applyFont="1" applyFill="1" applyBorder="1" applyAlignment="1" applyProtection="1">
      <alignment horizontal="left" vertical="center" wrapText="1"/>
      <protection locked="0"/>
    </xf>
    <xf numFmtId="0" fontId="3" fillId="0" borderId="4" xfId="240" applyFont="1" applyFill="1" applyBorder="1" applyAlignment="1" applyProtection="1">
      <alignment horizontal="left" vertical="center" wrapText="1"/>
      <protection locked="0"/>
    </xf>
    <xf numFmtId="0" fontId="3" fillId="0" borderId="5" xfId="240" applyFont="1" applyFill="1" applyBorder="1" applyAlignment="1" applyProtection="1">
      <alignment horizontal="left" vertical="center" wrapText="1"/>
      <protection locked="0"/>
    </xf>
    <xf numFmtId="0" fontId="3" fillId="0" borderId="3" xfId="35" applyFont="1" applyFill="1" applyBorder="1" applyAlignment="1" applyProtection="1">
      <alignment horizontal="left" vertical="center" wrapText="1" shrinkToFit="1"/>
      <protection locked="0"/>
    </xf>
    <xf numFmtId="0" fontId="3" fillId="0" borderId="4" xfId="35" applyFont="1" applyFill="1" applyBorder="1" applyAlignment="1" applyProtection="1">
      <alignment horizontal="left" vertical="center" wrapText="1" shrinkToFit="1"/>
      <protection locked="0"/>
    </xf>
    <xf numFmtId="0" fontId="3" fillId="0" borderId="5" xfId="35" applyFont="1" applyFill="1" applyBorder="1" applyAlignment="1" applyProtection="1">
      <alignment horizontal="left" vertical="center" wrapText="1" shrinkToFit="1"/>
      <protection locked="0"/>
    </xf>
    <xf numFmtId="0" fontId="4" fillId="0" borderId="3" xfId="0" applyFont="1" applyFill="1" applyBorder="1" applyAlignment="1" applyProtection="1">
      <alignment horizontal="left" vertical="center" wrapText="1" shrinkToFit="1"/>
      <protection locked="0"/>
    </xf>
    <xf numFmtId="0" fontId="4" fillId="0" borderId="4" xfId="0" applyFont="1" applyFill="1" applyBorder="1" applyAlignment="1" applyProtection="1">
      <alignment horizontal="left" vertical="center" wrapText="1" shrinkToFit="1"/>
      <protection locked="0"/>
    </xf>
    <xf numFmtId="0" fontId="4" fillId="0" borderId="5" xfId="0" applyFont="1" applyFill="1" applyBorder="1" applyAlignment="1" applyProtection="1">
      <alignment horizontal="left" vertical="center" wrapText="1" shrinkToFit="1"/>
      <protection locked="0"/>
    </xf>
    <xf numFmtId="0" fontId="3" fillId="5" borderId="3" xfId="0" applyFont="1" applyFill="1" applyBorder="1" applyAlignment="1" applyProtection="1">
      <alignment horizontal="center" vertical="center" wrapText="1" shrinkToFit="1"/>
      <protection locked="0"/>
    </xf>
    <xf numFmtId="0" fontId="3" fillId="5" borderId="4" xfId="0" applyFont="1" applyFill="1" applyBorder="1" applyAlignment="1" applyProtection="1">
      <alignment horizontal="center" vertical="center" wrapText="1" shrinkToFit="1"/>
      <protection locked="0"/>
    </xf>
    <xf numFmtId="0" fontId="3" fillId="5" borderId="5" xfId="0" applyFont="1" applyFill="1" applyBorder="1" applyAlignment="1" applyProtection="1">
      <alignment horizontal="center" vertical="center" wrapText="1" shrinkToFit="1"/>
      <protection locked="0"/>
    </xf>
    <xf numFmtId="178" fontId="3" fillId="5" borderId="3" xfId="0" applyNumberFormat="1" applyFont="1" applyFill="1" applyBorder="1" applyAlignment="1" applyProtection="1">
      <alignment horizontal="center" vertical="center" wrapText="1" shrinkToFit="1"/>
      <protection locked="0"/>
    </xf>
    <xf numFmtId="178" fontId="3" fillId="5" borderId="5" xfId="0" applyNumberFormat="1" applyFont="1" applyFill="1" applyBorder="1" applyAlignment="1" applyProtection="1">
      <alignment horizontal="center" vertical="center" wrapText="1" shrinkToFit="1"/>
      <protection locked="0"/>
    </xf>
    <xf numFmtId="178" fontId="3" fillId="0" borderId="3" xfId="0" applyNumberFormat="1" applyFont="1" applyFill="1" applyBorder="1" applyAlignment="1" applyProtection="1">
      <alignment horizontal="center" vertical="center" wrapText="1" shrinkToFit="1"/>
      <protection locked="0"/>
    </xf>
    <xf numFmtId="178" fontId="3" fillId="0" borderId="5" xfId="0" applyNumberFormat="1" applyFont="1" applyFill="1" applyBorder="1" applyAlignment="1" applyProtection="1">
      <alignment horizontal="center" vertical="center" wrapText="1" shrinkToFit="1"/>
      <protection locked="0"/>
    </xf>
    <xf numFmtId="0" fontId="3" fillId="0" borderId="32" xfId="0" applyFont="1" applyBorder="1" applyAlignment="1" applyProtection="1">
      <alignment horizontal="left" vertical="center" wrapText="1" shrinkToFit="1"/>
      <protection locked="0"/>
    </xf>
    <xf numFmtId="0" fontId="3" fillId="0" borderId="4" xfId="0" applyFont="1" applyBorder="1" applyAlignment="1" applyProtection="1">
      <alignment horizontal="left" vertical="center" wrapText="1" shrinkToFit="1"/>
      <protection locked="0"/>
    </xf>
    <xf numFmtId="0" fontId="3" fillId="0" borderId="5" xfId="0" applyFont="1" applyBorder="1" applyAlignment="1" applyProtection="1">
      <alignment horizontal="left" vertical="center" wrapText="1" shrinkToFit="1"/>
      <protection locked="0"/>
    </xf>
    <xf numFmtId="0" fontId="0" fillId="0" borderId="4" xfId="0" applyFill="1" applyBorder="1" applyAlignment="1">
      <alignment horizontal="left" vertical="center" wrapText="1" shrinkToFit="1"/>
    </xf>
    <xf numFmtId="0" fontId="0" fillId="0" borderId="5" xfId="0" applyFill="1" applyBorder="1" applyAlignment="1">
      <alignment horizontal="left" vertical="center" wrapText="1" shrinkToFit="1"/>
    </xf>
    <xf numFmtId="0" fontId="25" fillId="12" borderId="3" xfId="0" applyFont="1" applyFill="1" applyBorder="1" applyAlignment="1" applyProtection="1">
      <alignment horizontal="left" vertical="center" wrapText="1" shrinkToFit="1"/>
      <protection locked="0"/>
    </xf>
    <xf numFmtId="0" fontId="25" fillId="12" borderId="4" xfId="0" applyFont="1" applyFill="1" applyBorder="1" applyAlignment="1" applyProtection="1">
      <alignment horizontal="left" vertical="center" wrapText="1" shrinkToFit="1"/>
      <protection locked="0"/>
    </xf>
    <xf numFmtId="0" fontId="25" fillId="12" borderId="5" xfId="0" applyFont="1" applyFill="1" applyBorder="1" applyAlignment="1" applyProtection="1">
      <alignment horizontal="left" vertical="center" wrapText="1" shrinkToFit="1"/>
      <protection locked="0"/>
    </xf>
    <xf numFmtId="0" fontId="3" fillId="0" borderId="3"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6" fillId="12"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3" fillId="5" borderId="3" xfId="0" applyFont="1" applyFill="1" applyBorder="1" applyAlignment="1" applyProtection="1">
      <alignment horizontal="left" vertical="center" wrapText="1" shrinkToFit="1"/>
      <protection locked="0"/>
    </xf>
    <xf numFmtId="0" fontId="3" fillId="5" borderId="4" xfId="0" applyFont="1" applyFill="1" applyBorder="1" applyAlignment="1" applyProtection="1">
      <alignment horizontal="left" vertical="center" wrapText="1" shrinkToFit="1"/>
      <protection locked="0"/>
    </xf>
    <xf numFmtId="0" fontId="3" fillId="5" borderId="5" xfId="0" applyFont="1" applyFill="1" applyBorder="1" applyAlignment="1" applyProtection="1">
      <alignment horizontal="left" vertical="center" wrapText="1" shrinkToFit="1"/>
      <protection locked="0"/>
    </xf>
    <xf numFmtId="0" fontId="3" fillId="0" borderId="4" xfId="0" applyFont="1" applyFill="1" applyBorder="1" applyAlignment="1" applyProtection="1">
      <alignment horizontal="center" vertical="center" shrinkToFit="1"/>
      <protection locked="0"/>
    </xf>
    <xf numFmtId="0" fontId="3" fillId="0" borderId="5" xfId="0" applyFont="1" applyFill="1" applyBorder="1" applyAlignment="1" applyProtection="1">
      <alignment horizontal="center" vertical="center" shrinkToFit="1"/>
      <protection locked="0"/>
    </xf>
    <xf numFmtId="177" fontId="3" fillId="5" borderId="3" xfId="0" applyNumberFormat="1" applyFont="1" applyFill="1" applyBorder="1" applyAlignment="1" applyProtection="1">
      <alignment horizontal="center" vertical="center" wrapText="1" shrinkToFit="1"/>
      <protection locked="0"/>
    </xf>
    <xf numFmtId="177" fontId="3" fillId="5" borderId="5" xfId="0" applyNumberFormat="1" applyFont="1" applyFill="1" applyBorder="1" applyAlignment="1" applyProtection="1">
      <alignment horizontal="center" vertical="center" wrapText="1" shrinkToFit="1"/>
      <protection locked="0"/>
    </xf>
    <xf numFmtId="177" fontId="3" fillId="12" borderId="3" xfId="0" applyNumberFormat="1" applyFont="1" applyFill="1" applyBorder="1" applyAlignment="1" applyProtection="1">
      <alignment horizontal="center" vertical="center" wrapText="1" shrinkToFit="1"/>
      <protection locked="0"/>
    </xf>
    <xf numFmtId="177" fontId="3" fillId="12" borderId="5" xfId="0" applyNumberFormat="1" applyFont="1" applyFill="1" applyBorder="1" applyAlignment="1" applyProtection="1">
      <alignment horizontal="center" vertical="center" wrapText="1" shrinkToFit="1"/>
      <protection locked="0"/>
    </xf>
    <xf numFmtId="176" fontId="3" fillId="0" borderId="13" xfId="0" applyNumberFormat="1" applyFont="1" applyFill="1" applyBorder="1" applyAlignment="1" applyProtection="1">
      <alignment horizontal="center" vertical="center" wrapText="1" shrinkToFit="1"/>
      <protection locked="0"/>
    </xf>
    <xf numFmtId="176" fontId="3" fillId="0" borderId="15" xfId="0" applyNumberFormat="1" applyFont="1" applyFill="1" applyBorder="1" applyAlignment="1" applyProtection="1">
      <alignment horizontal="center" vertical="center" wrapText="1" shrinkToFit="1"/>
      <protection locked="0"/>
    </xf>
    <xf numFmtId="0" fontId="2" fillId="0" borderId="0" xfId="0" applyFont="1" applyFill="1" applyBorder="1" applyAlignment="1" applyProtection="1">
      <alignment horizontal="center" vertical="center" wrapText="1" shrinkToFit="1"/>
      <protection locked="0"/>
    </xf>
    <xf numFmtId="0" fontId="2"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left" vertical="center" wrapText="1"/>
    </xf>
    <xf numFmtId="0" fontId="1" fillId="0" borderId="0" xfId="0" applyFont="1" applyFill="1" applyAlignment="1" applyProtection="1">
      <alignment horizontal="left" vertical="center" wrapText="1"/>
    </xf>
    <xf numFmtId="0" fontId="1" fillId="0" borderId="6"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wrapText="1"/>
    </xf>
    <xf numFmtId="0" fontId="2" fillId="0" borderId="20" xfId="0" applyFont="1" applyFill="1" applyBorder="1" applyAlignment="1" applyProtection="1">
      <alignment horizontal="left" vertical="center" wrapText="1"/>
    </xf>
    <xf numFmtId="0" fontId="2" fillId="0" borderId="9" xfId="0" applyFont="1" applyFill="1" applyBorder="1" applyAlignment="1" applyProtection="1">
      <alignment horizontal="left" vertical="center" wrapText="1"/>
    </xf>
    <xf numFmtId="49" fontId="3" fillId="0" borderId="9" xfId="0" applyNumberFormat="1" applyFont="1" applyFill="1" applyBorder="1" applyAlignment="1" applyProtection="1">
      <alignment horizontal="left" vertical="center" wrapText="1" shrinkToFit="1"/>
    </xf>
    <xf numFmtId="49" fontId="3" fillId="0" borderId="21" xfId="0" applyNumberFormat="1" applyFont="1" applyFill="1" applyBorder="1" applyAlignment="1" applyProtection="1">
      <alignment horizontal="left" vertical="center" wrapText="1" shrinkToFit="1"/>
    </xf>
    <xf numFmtId="49" fontId="3" fillId="0" borderId="9" xfId="0" applyNumberFormat="1" applyFont="1" applyFill="1" applyBorder="1" applyAlignment="1" applyProtection="1">
      <alignment horizontal="left" vertical="center" wrapText="1"/>
    </xf>
    <xf numFmtId="49" fontId="3" fillId="0" borderId="21" xfId="0" applyNumberFormat="1" applyFont="1" applyFill="1" applyBorder="1" applyAlignment="1" applyProtection="1">
      <alignment horizontal="left" vertical="center" wrapText="1"/>
    </xf>
    <xf numFmtId="0" fontId="0" fillId="0" borderId="9" xfId="0" applyFill="1" applyBorder="1" applyAlignment="1">
      <alignment horizontal="left" vertical="center" wrapText="1"/>
    </xf>
    <xf numFmtId="0" fontId="2" fillId="0" borderId="10" xfId="0" applyFont="1" applyFill="1" applyBorder="1" applyAlignment="1" applyProtection="1">
      <alignment horizontal="left" vertical="center" wrapText="1"/>
    </xf>
    <xf numFmtId="0" fontId="0" fillId="0" borderId="0" xfId="0" applyFill="1" applyAlignment="1">
      <alignment horizontal="left" vertical="center" wrapText="1"/>
    </xf>
    <xf numFmtId="0" fontId="2" fillId="0" borderId="0" xfId="0" applyFont="1" applyBorder="1" applyAlignment="1" applyProtection="1">
      <alignment horizontal="center" vertical="center" wrapText="1"/>
    </xf>
    <xf numFmtId="14" fontId="3" fillId="0" borderId="0" xfId="0" applyNumberFormat="1" applyFont="1" applyFill="1" applyAlignment="1">
      <alignment horizontal="left" vertical="center" wrapText="1"/>
    </xf>
    <xf numFmtId="0" fontId="0" fillId="0" borderId="11" xfId="0" applyFill="1" applyBorder="1" applyAlignment="1">
      <alignment horizontal="left" vertical="center" wrapText="1"/>
    </xf>
    <xf numFmtId="0" fontId="2" fillId="0" borderId="22" xfId="0" applyFont="1" applyFill="1" applyBorder="1" applyAlignment="1" applyProtection="1">
      <alignment horizontal="left" vertical="center" wrapText="1"/>
    </xf>
    <xf numFmtId="0" fontId="2" fillId="0" borderId="6" xfId="0" applyFont="1" applyFill="1" applyBorder="1" applyAlignment="1" applyProtection="1">
      <alignment horizontal="left" vertical="center" wrapText="1"/>
    </xf>
    <xf numFmtId="49" fontId="3" fillId="0" borderId="6" xfId="0" applyNumberFormat="1" applyFont="1" applyFill="1" applyBorder="1" applyAlignment="1" applyProtection="1">
      <alignment horizontal="left" vertical="center" wrapText="1" shrinkToFit="1"/>
    </xf>
    <xf numFmtId="49" fontId="3" fillId="0" borderId="12" xfId="0" applyNumberFormat="1" applyFont="1" applyFill="1" applyBorder="1" applyAlignment="1" applyProtection="1">
      <alignment horizontal="left" vertical="center" wrapText="1" shrinkToFit="1"/>
    </xf>
    <xf numFmtId="49" fontId="3" fillId="0" borderId="0" xfId="0" applyNumberFormat="1" applyFont="1" applyFill="1" applyBorder="1" applyAlignment="1" applyProtection="1">
      <alignment horizontal="left" vertical="center" wrapText="1" shrinkToFit="1"/>
    </xf>
    <xf numFmtId="49" fontId="3" fillId="0" borderId="11" xfId="0" applyNumberFormat="1" applyFont="1" applyFill="1" applyBorder="1" applyAlignment="1" applyProtection="1">
      <alignment horizontal="left" vertical="center" wrapText="1" shrinkToFit="1"/>
    </xf>
    <xf numFmtId="49" fontId="3" fillId="0" borderId="0" xfId="0" applyNumberFormat="1" applyFont="1" applyFill="1" applyBorder="1" applyAlignment="1" applyProtection="1">
      <alignment horizontal="left" vertical="center" wrapText="1"/>
    </xf>
    <xf numFmtId="49" fontId="3" fillId="0" borderId="11" xfId="0" applyNumberFormat="1" applyFont="1" applyFill="1" applyBorder="1" applyAlignment="1" applyProtection="1">
      <alignment horizontal="left" vertical="center" wrapText="1"/>
    </xf>
    <xf numFmtId="0" fontId="3" fillId="0" borderId="0" xfId="0" applyFont="1" applyFill="1" applyAlignment="1">
      <alignment horizontal="left" vertical="center" wrapText="1"/>
    </xf>
    <xf numFmtId="14" fontId="3" fillId="0" borderId="6" xfId="0" applyNumberFormat="1"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2" fillId="3" borderId="16" xfId="0" applyFont="1" applyFill="1" applyBorder="1" applyAlignment="1" applyProtection="1">
      <alignment horizontal="right" vertical="center" wrapText="1"/>
    </xf>
    <xf numFmtId="0" fontId="0" fillId="3" borderId="17" xfId="0" applyFill="1" applyBorder="1" applyAlignment="1">
      <alignment horizontal="right" vertical="center" wrapText="1"/>
    </xf>
    <xf numFmtId="0" fontId="0" fillId="3" borderId="18" xfId="0" applyFill="1" applyBorder="1" applyAlignment="1">
      <alignment horizontal="right" vertical="center" wrapText="1"/>
    </xf>
    <xf numFmtId="0" fontId="3" fillId="0" borderId="9" xfId="0" applyFont="1" applyBorder="1" applyAlignment="1">
      <alignment horizontal="left" vertical="center" wrapText="1"/>
    </xf>
    <xf numFmtId="0" fontId="3" fillId="0" borderId="19" xfId="0" applyFont="1" applyBorder="1" applyAlignment="1">
      <alignment horizontal="left" vertical="center" wrapText="1"/>
    </xf>
    <xf numFmtId="0" fontId="2" fillId="0" borderId="10" xfId="0" applyFont="1" applyFill="1" applyBorder="1" applyAlignment="1" applyProtection="1">
      <alignment horizontal="left" vertical="center" wrapText="1"/>
      <protection locked="0"/>
    </xf>
    <xf numFmtId="0" fontId="2" fillId="0" borderId="0" xfId="0"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11" xfId="0" applyNumberFormat="1" applyFont="1" applyFill="1" applyBorder="1" applyAlignment="1" applyProtection="1">
      <alignment horizontal="left" vertical="center" wrapText="1"/>
      <protection locked="0"/>
    </xf>
    <xf numFmtId="49" fontId="3" fillId="0" borderId="6" xfId="0" applyNumberFormat="1" applyFont="1" applyFill="1" applyBorder="1" applyAlignment="1" applyProtection="1">
      <alignment horizontal="left" vertical="center" wrapText="1"/>
    </xf>
    <xf numFmtId="49" fontId="3" fillId="0" borderId="12" xfId="0" applyNumberFormat="1" applyFont="1" applyFill="1" applyBorder="1" applyAlignment="1" applyProtection="1">
      <alignment horizontal="left" vertical="center" wrapText="1"/>
    </xf>
    <xf numFmtId="0" fontId="3" fillId="0" borderId="13" xfId="0" applyFont="1" applyFill="1" applyBorder="1" applyAlignment="1" applyProtection="1">
      <alignment horizontal="center" vertical="center" wrapText="1" shrinkToFit="1"/>
      <protection locked="0"/>
    </xf>
    <xf numFmtId="0" fontId="3" fillId="0" borderId="14" xfId="0" applyFont="1" applyFill="1" applyBorder="1" applyAlignment="1" applyProtection="1">
      <alignment horizontal="center" vertical="center" wrapText="1" shrinkToFit="1"/>
      <protection locked="0"/>
    </xf>
    <xf numFmtId="0" fontId="3" fillId="0" borderId="15" xfId="0" applyFont="1" applyFill="1" applyBorder="1" applyAlignment="1" applyProtection="1">
      <alignment horizontal="center" vertical="center" wrapText="1" shrinkToFit="1"/>
      <protection locked="0"/>
    </xf>
    <xf numFmtId="0" fontId="4" fillId="0" borderId="13" xfId="0" applyFont="1" applyFill="1" applyBorder="1" applyAlignment="1" applyProtection="1">
      <alignment horizontal="left" vertical="center" wrapText="1" shrinkToFit="1"/>
      <protection locked="0"/>
    </xf>
    <xf numFmtId="0" fontId="4" fillId="0" borderId="14" xfId="0" applyFont="1" applyFill="1" applyBorder="1" applyAlignment="1" applyProtection="1">
      <alignment horizontal="left" vertical="center" wrapText="1" shrinkToFit="1"/>
      <protection locked="0"/>
    </xf>
    <xf numFmtId="0" fontId="4" fillId="0" borderId="15" xfId="0" applyFont="1" applyFill="1" applyBorder="1" applyAlignment="1" applyProtection="1">
      <alignment horizontal="left" vertical="center" wrapText="1" shrinkToFit="1"/>
      <protection locked="0"/>
    </xf>
    <xf numFmtId="0" fontId="3" fillId="0" borderId="13" xfId="0" applyFont="1" applyFill="1" applyBorder="1" applyAlignment="1" applyProtection="1">
      <alignment horizontal="left" vertical="center" wrapText="1" shrinkToFit="1"/>
      <protection locked="0"/>
    </xf>
    <xf numFmtId="0" fontId="3" fillId="0" borderId="14" xfId="0" applyFont="1" applyFill="1" applyBorder="1" applyAlignment="1" applyProtection="1">
      <alignment horizontal="left" vertical="center" wrapText="1" shrinkToFit="1"/>
      <protection locked="0"/>
    </xf>
    <xf numFmtId="0" fontId="3" fillId="0" borderId="15" xfId="0" applyFont="1" applyFill="1" applyBorder="1" applyAlignment="1" applyProtection="1">
      <alignment horizontal="left" vertical="center" wrapText="1" shrinkToFit="1"/>
      <protection locked="0"/>
    </xf>
    <xf numFmtId="0" fontId="3" fillId="0" borderId="3" xfId="0" applyFont="1" applyFill="1" applyBorder="1" applyAlignment="1" applyProtection="1">
      <alignment vertical="center" shrinkToFit="1"/>
      <protection locked="0"/>
    </xf>
    <xf numFmtId="0" fontId="3" fillId="0" borderId="4" xfId="0" applyFont="1" applyFill="1" applyBorder="1" applyAlignment="1" applyProtection="1">
      <alignment vertical="center" shrinkToFit="1"/>
      <protection locked="0"/>
    </xf>
    <xf numFmtId="0" fontId="3" fillId="0" borderId="5" xfId="0" applyFont="1" applyFill="1" applyBorder="1" applyAlignment="1" applyProtection="1">
      <alignment vertical="center" shrinkToFit="1"/>
      <protection locked="0"/>
    </xf>
    <xf numFmtId="0" fontId="0" fillId="0" borderId="4" xfId="0" applyFont="1" applyFill="1" applyBorder="1" applyAlignment="1">
      <alignment horizontal="left" vertical="center" wrapText="1" shrinkToFit="1"/>
    </xf>
    <xf numFmtId="0" fontId="0" fillId="0" borderId="5" xfId="0" applyFont="1" applyFill="1" applyBorder="1" applyAlignment="1">
      <alignment horizontal="left" vertical="center" wrapText="1" shrinkToFit="1"/>
    </xf>
    <xf numFmtId="0" fontId="26" fillId="0" borderId="3" xfId="0" applyFont="1" applyFill="1" applyBorder="1" applyAlignment="1" applyProtection="1">
      <alignment horizontal="left" vertical="center" wrapText="1" shrinkToFit="1"/>
      <protection locked="0"/>
    </xf>
    <xf numFmtId="0" fontId="26" fillId="0" borderId="4" xfId="0" applyFont="1" applyFill="1" applyBorder="1" applyAlignment="1" applyProtection="1">
      <alignment horizontal="left" vertical="center" wrapText="1" shrinkToFit="1"/>
      <protection locked="0"/>
    </xf>
    <xf numFmtId="0" fontId="26" fillId="0" borderId="5" xfId="0" applyFont="1" applyFill="1" applyBorder="1" applyAlignment="1" applyProtection="1">
      <alignment horizontal="left" vertical="center" wrapText="1" shrinkToFit="1"/>
      <protection locked="0"/>
    </xf>
    <xf numFmtId="0" fontId="3" fillId="0" borderId="3" xfId="0" applyFont="1" applyFill="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0" fontId="3" fillId="0" borderId="25" xfId="0" applyFont="1" applyFill="1" applyBorder="1" applyAlignment="1" applyProtection="1">
      <alignment vertical="center" wrapText="1"/>
      <protection locked="0"/>
    </xf>
    <xf numFmtId="0" fontId="2" fillId="0" borderId="10" xfId="0" applyNumberFormat="1" applyFont="1" applyBorder="1" applyAlignment="1" applyProtection="1">
      <alignment horizontal="left"/>
    </xf>
    <xf numFmtId="0" fontId="2" fillId="0" borderId="0" xfId="0" applyNumberFormat="1" applyFont="1" applyBorder="1" applyAlignment="1" applyProtection="1">
      <alignment horizontal="left"/>
    </xf>
    <xf numFmtId="0" fontId="3" fillId="0" borderId="0" xfId="0" applyNumberFormat="1" applyFont="1" applyBorder="1" applyAlignment="1" applyProtection="1">
      <alignment horizontal="left" shrinkToFit="1"/>
    </xf>
    <xf numFmtId="0" fontId="0" fillId="0" borderId="0" xfId="0" applyNumberFormat="1" applyBorder="1" applyAlignment="1">
      <alignment horizontal="left" shrinkToFit="1"/>
    </xf>
    <xf numFmtId="0" fontId="0" fillId="0" borderId="11" xfId="0" applyNumberFormat="1" applyBorder="1" applyAlignment="1">
      <alignment horizontal="left" shrinkToFit="1"/>
    </xf>
    <xf numFmtId="0" fontId="2" fillId="0" borderId="10" xfId="137" applyNumberFormat="1" applyFont="1" applyBorder="1" applyAlignment="1" applyProtection="1">
      <alignment horizontal="left"/>
    </xf>
    <xf numFmtId="0" fontId="2" fillId="0" borderId="0" xfId="137" applyNumberFormat="1" applyFont="1" applyBorder="1" applyAlignment="1" applyProtection="1">
      <alignment horizontal="left"/>
    </xf>
    <xf numFmtId="49" fontId="3" fillId="0" borderId="0" xfId="137" applyNumberFormat="1" applyFont="1" applyBorder="1" applyAlignment="1" applyProtection="1">
      <alignment horizontal="left" shrinkToFit="1"/>
    </xf>
    <xf numFmtId="0" fontId="3" fillId="0" borderId="0" xfId="137" applyNumberFormat="1" applyFont="1" applyBorder="1" applyAlignment="1" applyProtection="1">
      <alignment horizontal="left" shrinkToFit="1"/>
    </xf>
    <xf numFmtId="0" fontId="3" fillId="0" borderId="11" xfId="137" applyNumberFormat="1" applyFont="1" applyBorder="1" applyAlignment="1" applyProtection="1">
      <alignment horizontal="left" shrinkToFit="1"/>
    </xf>
    <xf numFmtId="0" fontId="2" fillId="0" borderId="10" xfId="0" applyNumberFormat="1" applyFont="1" applyBorder="1" applyAlignment="1" applyProtection="1">
      <alignment horizontal="left"/>
      <protection locked="0"/>
    </xf>
    <xf numFmtId="0" fontId="2" fillId="0" borderId="0" xfId="0" applyNumberFormat="1" applyFont="1" applyBorder="1" applyAlignment="1" applyProtection="1">
      <alignment horizontal="left"/>
      <protection locked="0"/>
    </xf>
    <xf numFmtId="0" fontId="3" fillId="0" borderId="0" xfId="0" applyNumberFormat="1" applyFont="1" applyBorder="1" applyAlignment="1" applyProtection="1">
      <alignment horizontal="left"/>
      <protection locked="0"/>
    </xf>
    <xf numFmtId="0" fontId="3" fillId="0" borderId="11" xfId="0" applyNumberFormat="1" applyFont="1" applyBorder="1" applyAlignment="1" applyProtection="1">
      <alignment horizontal="left"/>
      <protection locked="0"/>
    </xf>
    <xf numFmtId="0" fontId="1" fillId="0" borderId="0" xfId="0" applyNumberFormat="1" applyFont="1" applyAlignment="1">
      <alignment horizontal="left" vertical="center"/>
    </xf>
    <xf numFmtId="0" fontId="1" fillId="0" borderId="6" xfId="0" applyNumberFormat="1" applyFont="1" applyBorder="1" applyAlignment="1">
      <alignment horizontal="left" vertical="center"/>
    </xf>
    <xf numFmtId="0" fontId="2" fillId="0" borderId="20" xfId="0" applyNumberFormat="1" applyFont="1" applyBorder="1" applyAlignment="1" applyProtection="1">
      <alignment horizontal="left"/>
    </xf>
    <xf numFmtId="0" fontId="2" fillId="0" borderId="9" xfId="0" applyNumberFormat="1" applyFont="1" applyBorder="1" applyAlignment="1" applyProtection="1">
      <alignment horizontal="left"/>
    </xf>
    <xf numFmtId="49" fontId="3" fillId="0" borderId="9" xfId="0" applyNumberFormat="1" applyFont="1" applyBorder="1" applyAlignment="1" applyProtection="1">
      <alignment horizontal="left" shrinkToFit="1"/>
    </xf>
    <xf numFmtId="0" fontId="0" fillId="0" borderId="9" xfId="0" applyNumberFormat="1" applyBorder="1" applyAlignment="1">
      <alignment horizontal="left" shrinkToFit="1"/>
    </xf>
    <xf numFmtId="0" fontId="0" fillId="0" borderId="21" xfId="0" applyNumberFormat="1" applyBorder="1" applyAlignment="1">
      <alignment horizontal="left" shrinkToFit="1"/>
    </xf>
    <xf numFmtId="0" fontId="2" fillId="0" borderId="20" xfId="137" applyNumberFormat="1" applyFont="1" applyBorder="1" applyAlignment="1" applyProtection="1">
      <alignment horizontal="left"/>
    </xf>
    <xf numFmtId="0" fontId="2" fillId="0" borderId="9" xfId="137" applyNumberFormat="1" applyFont="1" applyBorder="1" applyAlignment="1" applyProtection="1">
      <alignment horizontal="left"/>
    </xf>
    <xf numFmtId="49" fontId="3" fillId="0" borderId="9" xfId="137" applyNumberFormat="1" applyFont="1" applyBorder="1" applyAlignment="1" applyProtection="1">
      <alignment horizontal="left" shrinkToFit="1"/>
    </xf>
    <xf numFmtId="0" fontId="3" fillId="0" borderId="9" xfId="137" applyNumberFormat="1" applyFont="1" applyBorder="1" applyAlignment="1" applyProtection="1">
      <alignment horizontal="left" shrinkToFit="1"/>
    </xf>
    <xf numFmtId="0" fontId="3" fillId="0" borderId="21" xfId="137" applyNumberFormat="1" applyFont="1" applyBorder="1" applyAlignment="1" applyProtection="1">
      <alignment horizontal="left" shrinkToFit="1"/>
    </xf>
    <xf numFmtId="0" fontId="3" fillId="0" borderId="9" xfId="0" applyNumberFormat="1" applyFont="1" applyBorder="1" applyAlignment="1" applyProtection="1">
      <alignment horizontal="left"/>
    </xf>
    <xf numFmtId="0" fontId="3" fillId="0" borderId="21" xfId="0" applyNumberFormat="1" applyFont="1" applyBorder="1" applyAlignment="1" applyProtection="1">
      <alignment horizontal="left"/>
    </xf>
    <xf numFmtId="0" fontId="23" fillId="0" borderId="9" xfId="138" applyNumberFormat="1" applyFont="1" applyFill="1" applyBorder="1" applyAlignment="1" applyProtection="1">
      <alignment horizontal="left" vertical="center"/>
    </xf>
    <xf numFmtId="0" fontId="23" fillId="0" borderId="6" xfId="137" applyNumberFormat="1" applyFont="1" applyFill="1" applyBorder="1" applyAlignment="1" applyProtection="1">
      <alignment horizontal="left" shrinkToFit="1"/>
    </xf>
    <xf numFmtId="0" fontId="2" fillId="0" borderId="24" xfId="138" applyNumberFormat="1" applyFont="1" applyBorder="1" applyAlignment="1" applyProtection="1">
      <alignment horizontal="left" shrinkToFit="1"/>
      <protection locked="0"/>
    </xf>
    <xf numFmtId="0" fontId="2" fillId="0" borderId="8" xfId="138" applyNumberFormat="1" applyFont="1" applyBorder="1" applyAlignment="1" applyProtection="1">
      <alignment horizontal="left" shrinkToFit="1"/>
      <protection locked="0"/>
    </xf>
    <xf numFmtId="0" fontId="2" fillId="0" borderId="24" xfId="138" applyNumberFormat="1" applyFont="1" applyBorder="1" applyAlignment="1">
      <alignment horizontal="left" shrinkToFit="1"/>
    </xf>
    <xf numFmtId="0" fontId="2" fillId="0" borderId="7" xfId="138" applyNumberFormat="1" applyFont="1" applyBorder="1" applyAlignment="1">
      <alignment horizontal="left" shrinkToFit="1"/>
    </xf>
    <xf numFmtId="0" fontId="2" fillId="0" borderId="8" xfId="138" applyNumberFormat="1" applyFont="1" applyBorder="1" applyAlignment="1">
      <alignment horizontal="left" shrinkToFit="1"/>
    </xf>
    <xf numFmtId="0" fontId="2" fillId="0" borderId="24" xfId="138" applyNumberFormat="1" applyFont="1" applyFill="1" applyBorder="1" applyAlignment="1" applyProtection="1">
      <alignment horizontal="center" shrinkToFit="1"/>
      <protection locked="0"/>
    </xf>
    <xf numFmtId="0" fontId="2" fillId="0" borderId="8" xfId="138" applyNumberFormat="1" applyFont="1" applyFill="1" applyBorder="1" applyAlignment="1" applyProtection="1">
      <alignment horizontal="center" shrinkToFit="1"/>
      <protection locked="0"/>
    </xf>
    <xf numFmtId="0" fontId="2" fillId="0" borderId="24" xfId="138" applyNumberFormat="1" applyFont="1" applyFill="1" applyBorder="1" applyAlignment="1" applyProtection="1">
      <alignment horizontal="left" shrinkToFit="1"/>
      <protection locked="0"/>
    </xf>
    <xf numFmtId="0" fontId="2" fillId="0" borderId="7" xfId="138" applyNumberFormat="1" applyFont="1" applyFill="1" applyBorder="1" applyAlignment="1" applyProtection="1">
      <alignment horizontal="left" shrinkToFit="1"/>
      <protection locked="0"/>
    </xf>
    <xf numFmtId="0" fontId="2" fillId="0" borderId="31" xfId="138" applyNumberFormat="1" applyFont="1" applyFill="1" applyBorder="1" applyAlignment="1" applyProtection="1">
      <alignment horizontal="left" shrinkToFit="1"/>
      <protection locked="0"/>
    </xf>
    <xf numFmtId="0" fontId="2" fillId="0" borderId="22" xfId="0" applyNumberFormat="1" applyFont="1" applyBorder="1" applyAlignment="1" applyProtection="1">
      <alignment horizontal="left"/>
    </xf>
    <xf numFmtId="0" fontId="2" fillId="0" borderId="6" xfId="0" applyNumberFormat="1" applyFont="1" applyBorder="1" applyAlignment="1" applyProtection="1">
      <alignment horizontal="left"/>
    </xf>
    <xf numFmtId="0" fontId="3" fillId="0" borderId="6" xfId="0" applyNumberFormat="1" applyFont="1" applyBorder="1" applyAlignment="1" applyProtection="1">
      <alignment horizontal="left" shrinkToFit="1"/>
    </xf>
    <xf numFmtId="0" fontId="0" fillId="0" borderId="6" xfId="0" applyNumberFormat="1" applyBorder="1" applyAlignment="1">
      <alignment horizontal="left" shrinkToFit="1"/>
    </xf>
    <xf numFmtId="0" fontId="0" fillId="0" borderId="12" xfId="0" applyNumberFormat="1" applyBorder="1" applyAlignment="1">
      <alignment horizontal="left" shrinkToFit="1"/>
    </xf>
    <xf numFmtId="0" fontId="2" fillId="0" borderId="22" xfId="137" applyNumberFormat="1" applyFont="1" applyBorder="1" applyAlignment="1" applyProtection="1">
      <alignment horizontal="left"/>
    </xf>
    <xf numFmtId="0" fontId="2" fillId="0" borderId="6" xfId="137" applyNumberFormat="1" applyFont="1" applyBorder="1" applyAlignment="1" applyProtection="1">
      <alignment horizontal="left"/>
    </xf>
    <xf numFmtId="0" fontId="3" fillId="0" borderId="6" xfId="137" applyNumberFormat="1" applyFont="1" applyBorder="1" applyAlignment="1" applyProtection="1">
      <alignment horizontal="left" shrinkToFit="1"/>
    </xf>
    <xf numFmtId="0" fontId="3" fillId="0" borderId="12" xfId="137" applyNumberFormat="1" applyFont="1" applyBorder="1" applyAlignment="1" applyProtection="1">
      <alignment horizontal="left" shrinkToFit="1"/>
    </xf>
    <xf numFmtId="0" fontId="3" fillId="0" borderId="6" xfId="0" applyNumberFormat="1" applyFont="1" applyBorder="1" applyAlignment="1" applyProtection="1">
      <alignment horizontal="left"/>
      <protection locked="0"/>
    </xf>
    <xf numFmtId="0" fontId="3" fillId="0" borderId="12" xfId="0" applyNumberFormat="1" applyFont="1" applyBorder="1" applyAlignment="1" applyProtection="1">
      <alignment horizontal="left"/>
      <protection locked="0"/>
    </xf>
    <xf numFmtId="0" fontId="3" fillId="0" borderId="3" xfId="0" applyNumberFormat="1" applyFont="1" applyBorder="1" applyAlignment="1" applyProtection="1">
      <alignment horizontal="center" shrinkToFit="1"/>
      <protection locked="0"/>
    </xf>
    <xf numFmtId="0" fontId="3" fillId="0" borderId="5" xfId="0" applyNumberFormat="1" applyFont="1" applyBorder="1" applyAlignment="1" applyProtection="1">
      <alignment horizontal="center" shrinkToFit="1"/>
      <protection locked="0"/>
    </xf>
    <xf numFmtId="0" fontId="3" fillId="0" borderId="3" xfId="0" applyNumberFormat="1" applyFont="1" applyFill="1" applyBorder="1" applyAlignment="1">
      <alignment horizontal="left" shrinkToFit="1"/>
    </xf>
    <xf numFmtId="0" fontId="3" fillId="0" borderId="4" xfId="0" applyNumberFormat="1" applyFont="1" applyFill="1" applyBorder="1" applyAlignment="1">
      <alignment horizontal="left" shrinkToFit="1"/>
    </xf>
    <xf numFmtId="0" fontId="3" fillId="0" borderId="5" xfId="0" applyNumberFormat="1" applyFont="1" applyFill="1" applyBorder="1" applyAlignment="1">
      <alignment horizontal="left" shrinkToFit="1"/>
    </xf>
    <xf numFmtId="176" fontId="3" fillId="0" borderId="3" xfId="138" applyNumberFormat="1" applyFont="1" applyFill="1" applyBorder="1" applyAlignment="1" applyProtection="1">
      <alignment horizontal="center" shrinkToFit="1"/>
      <protection locked="0"/>
    </xf>
    <xf numFmtId="176" fontId="6" fillId="0" borderId="4" xfId="138" applyNumberFormat="1" applyFill="1" applyBorder="1" applyAlignment="1">
      <alignment horizontal="center" shrinkToFit="1"/>
    </xf>
    <xf numFmtId="0" fontId="3" fillId="0" borderId="3" xfId="138" applyNumberFormat="1" applyFont="1" applyFill="1" applyBorder="1" applyAlignment="1" applyProtection="1">
      <alignment horizontal="left" shrinkToFit="1"/>
      <protection locked="0"/>
    </xf>
    <xf numFmtId="0" fontId="3" fillId="0" borderId="4" xfId="138" applyNumberFormat="1" applyFont="1" applyFill="1" applyBorder="1" applyAlignment="1" applyProtection="1">
      <alignment horizontal="left" shrinkToFit="1"/>
      <protection locked="0"/>
    </xf>
    <xf numFmtId="0" fontId="3" fillId="0" borderId="5" xfId="138" applyNumberFormat="1" applyFont="1" applyFill="1" applyBorder="1" applyAlignment="1" applyProtection="1">
      <alignment horizontal="left" shrinkToFit="1"/>
      <protection locked="0"/>
    </xf>
    <xf numFmtId="0" fontId="3" fillId="0" borderId="13" xfId="0" applyNumberFormat="1" applyFont="1" applyBorder="1" applyAlignment="1" applyProtection="1">
      <alignment horizontal="center" shrinkToFit="1"/>
      <protection locked="0"/>
    </xf>
    <xf numFmtId="0" fontId="3" fillId="0" borderId="15" xfId="0" applyNumberFormat="1" applyFont="1" applyBorder="1" applyAlignment="1" applyProtection="1">
      <alignment horizontal="center" shrinkToFit="1"/>
      <protection locked="0"/>
    </xf>
    <xf numFmtId="0" fontId="3" fillId="0" borderId="13" xfId="0" applyNumberFormat="1" applyFont="1" applyFill="1" applyBorder="1" applyAlignment="1">
      <alignment horizontal="center" shrinkToFit="1"/>
    </xf>
    <xf numFmtId="0" fontId="3" fillId="0" borderId="14" xfId="0" applyNumberFormat="1" applyFont="1" applyFill="1" applyBorder="1" applyAlignment="1">
      <alignment horizontal="center" shrinkToFit="1"/>
    </xf>
    <xf numFmtId="0" fontId="3" fillId="0" borderId="15" xfId="0" applyNumberFormat="1" applyFont="1" applyFill="1" applyBorder="1" applyAlignment="1">
      <alignment horizontal="center" shrinkToFit="1"/>
    </xf>
    <xf numFmtId="0" fontId="3" fillId="0" borderId="13" xfId="138" applyNumberFormat="1" applyFont="1" applyFill="1" applyBorder="1" applyAlignment="1" applyProtection="1">
      <alignment horizontal="left" shrinkToFit="1"/>
      <protection locked="0"/>
    </xf>
    <xf numFmtId="0" fontId="3" fillId="0" borderId="14" xfId="138" applyNumberFormat="1" applyFont="1" applyFill="1" applyBorder="1" applyAlignment="1" applyProtection="1">
      <alignment horizontal="left" shrinkToFit="1"/>
      <protection locked="0"/>
    </xf>
    <xf numFmtId="0" fontId="3" fillId="0" borderId="15" xfId="138" applyNumberFormat="1" applyFont="1" applyFill="1" applyBorder="1" applyAlignment="1" applyProtection="1">
      <alignment horizontal="left" shrinkToFit="1"/>
      <protection locked="0"/>
    </xf>
    <xf numFmtId="0" fontId="2" fillId="0" borderId="3" xfId="0" applyNumberFormat="1" applyFont="1" applyFill="1" applyBorder="1" applyAlignment="1">
      <alignment horizontal="right" shrinkToFit="1"/>
    </xf>
    <xf numFmtId="0" fontId="2" fillId="0" borderId="4" xfId="0" applyNumberFormat="1" applyFont="1" applyFill="1" applyBorder="1" applyAlignment="1">
      <alignment horizontal="right" shrinkToFit="1"/>
    </xf>
    <xf numFmtId="0" fontId="2" fillId="0" borderId="5" xfId="0" applyNumberFormat="1" applyFont="1" applyFill="1" applyBorder="1" applyAlignment="1">
      <alignment horizontal="right" shrinkToFit="1"/>
    </xf>
    <xf numFmtId="0" fontId="3" fillId="0" borderId="3" xfId="0" applyNumberFormat="1" applyFont="1" applyBorder="1" applyAlignment="1" applyProtection="1">
      <alignment horizontal="left" shrinkToFit="1"/>
      <protection locked="0"/>
    </xf>
    <xf numFmtId="0" fontId="3" fillId="0" borderId="4" xfId="0" applyNumberFormat="1" applyFont="1" applyBorder="1" applyAlignment="1" applyProtection="1">
      <alignment horizontal="left" shrinkToFit="1"/>
      <protection locked="0"/>
    </xf>
    <xf numFmtId="0" fontId="3" fillId="0" borderId="5" xfId="0" applyNumberFormat="1" applyFont="1" applyBorder="1" applyAlignment="1" applyProtection="1">
      <alignment horizontal="left" shrinkToFit="1"/>
      <protection locked="0"/>
    </xf>
    <xf numFmtId="0" fontId="0" fillId="0" borderId="4" xfId="0" applyNumberFormat="1" applyFill="1" applyBorder="1" applyAlignment="1">
      <alignment horizontal="left" shrinkToFit="1"/>
    </xf>
    <xf numFmtId="0" fontId="0" fillId="0" borderId="5" xfId="0" applyNumberFormat="1" applyFill="1" applyBorder="1" applyAlignment="1">
      <alignment horizontal="left" shrinkToFit="1"/>
    </xf>
    <xf numFmtId="0" fontId="3" fillId="5" borderId="3" xfId="0" applyNumberFormat="1" applyFont="1" applyFill="1" applyBorder="1" applyAlignment="1" applyProtection="1">
      <alignment horizontal="center" shrinkToFit="1"/>
      <protection locked="0"/>
    </xf>
    <xf numFmtId="0" fontId="0" fillId="5" borderId="5" xfId="0" applyNumberFormat="1" applyFont="1" applyFill="1" applyBorder="1" applyAlignment="1">
      <alignment horizontal="center" shrinkToFit="1"/>
    </xf>
    <xf numFmtId="0" fontId="3" fillId="0" borderId="3" xfId="0" applyNumberFormat="1" applyFont="1" applyFill="1" applyBorder="1" applyAlignment="1" applyProtection="1">
      <alignment horizontal="center" shrinkToFit="1"/>
      <protection locked="0"/>
    </xf>
    <xf numFmtId="0" fontId="3" fillId="0" borderId="5" xfId="0" applyNumberFormat="1" applyFont="1" applyFill="1" applyBorder="1" applyAlignment="1" applyProtection="1">
      <alignment horizontal="center" shrinkToFit="1"/>
      <protection locked="0"/>
    </xf>
    <xf numFmtId="0" fontId="0" fillId="0" borderId="5" xfId="0" applyNumberFormat="1" applyBorder="1" applyAlignment="1">
      <alignment horizontal="center" shrinkToFit="1"/>
    </xf>
    <xf numFmtId="0" fontId="0" fillId="0" borderId="4" xfId="0" applyNumberFormat="1" applyBorder="1" applyAlignment="1">
      <alignment horizontal="left" shrinkToFit="1"/>
    </xf>
    <xf numFmtId="0" fontId="0" fillId="0" borderId="5" xfId="0" applyNumberFormat="1" applyBorder="1" applyAlignment="1">
      <alignment horizontal="left" shrinkToFit="1"/>
    </xf>
    <xf numFmtId="0" fontId="0" fillId="5" borderId="5" xfId="0" applyNumberFormat="1" applyFill="1" applyBorder="1" applyAlignment="1">
      <alignment horizontal="center" shrinkToFit="1"/>
    </xf>
    <xf numFmtId="0" fontId="0" fillId="0" borderId="5" xfId="0" applyNumberFormat="1" applyFill="1" applyBorder="1" applyAlignment="1">
      <alignment horizontal="center" shrinkToFit="1"/>
    </xf>
    <xf numFmtId="0" fontId="3" fillId="0" borderId="3" xfId="0" applyNumberFormat="1" applyFont="1" applyFill="1" applyBorder="1" applyAlignment="1" applyProtection="1">
      <alignment horizontal="left" wrapText="1" shrinkToFit="1"/>
      <protection locked="0"/>
    </xf>
    <xf numFmtId="0" fontId="0" fillId="0" borderId="4" xfId="0" applyNumberFormat="1" applyFill="1" applyBorder="1" applyAlignment="1">
      <alignment horizontal="left" wrapText="1" shrinkToFit="1"/>
    </xf>
    <xf numFmtId="0" fontId="0" fillId="0" borderId="5" xfId="0" applyNumberFormat="1" applyFill="1" applyBorder="1" applyAlignment="1">
      <alignment horizontal="left" wrapText="1" shrinkToFit="1"/>
    </xf>
    <xf numFmtId="0" fontId="0" fillId="0" borderId="5" xfId="0" applyNumberFormat="1" applyFont="1" applyFill="1" applyBorder="1" applyAlignment="1">
      <alignment horizontal="center" shrinkToFit="1"/>
    </xf>
    <xf numFmtId="0" fontId="0" fillId="0" borderId="4" xfId="0" applyNumberFormat="1" applyFill="1" applyBorder="1" applyAlignment="1">
      <alignment horizontal="center" shrinkToFit="1"/>
    </xf>
    <xf numFmtId="0" fontId="0" fillId="0" borderId="15" xfId="0" applyNumberFormat="1" applyBorder="1" applyAlignment="1">
      <alignment horizontal="center" shrinkToFit="1"/>
    </xf>
    <xf numFmtId="0" fontId="3" fillId="0" borderId="3" xfId="0" applyNumberFormat="1" applyFont="1" applyFill="1" applyBorder="1" applyAlignment="1">
      <alignment horizontal="left"/>
    </xf>
    <xf numFmtId="0" fontId="0" fillId="0" borderId="4" xfId="0" applyNumberFormat="1" applyFill="1" applyBorder="1" applyAlignment="1">
      <alignment horizontal="left"/>
    </xf>
    <xf numFmtId="0" fontId="0" fillId="0" borderId="5" xfId="0" applyNumberFormat="1" applyFill="1" applyBorder="1" applyAlignment="1">
      <alignment horizontal="left"/>
    </xf>
    <xf numFmtId="0" fontId="2" fillId="0" borderId="24" xfId="0" applyNumberFormat="1" applyFont="1" applyBorder="1" applyAlignment="1" applyProtection="1">
      <alignment horizontal="left" shrinkToFit="1"/>
      <protection locked="0"/>
    </xf>
    <xf numFmtId="0" fontId="2" fillId="0" borderId="8" xfId="0" applyNumberFormat="1" applyFont="1" applyBorder="1" applyAlignment="1" applyProtection="1">
      <alignment horizontal="left" shrinkToFit="1"/>
      <protection locked="0"/>
    </xf>
    <xf numFmtId="0" fontId="3" fillId="0" borderId="24" xfId="0" applyNumberFormat="1" applyFont="1" applyBorder="1" applyAlignment="1">
      <alignment horizontal="left" shrinkToFit="1"/>
    </xf>
    <xf numFmtId="0" fontId="3" fillId="0" borderId="7" xfId="0" applyNumberFormat="1" applyFont="1" applyBorder="1" applyAlignment="1">
      <alignment horizontal="left" shrinkToFit="1"/>
    </xf>
    <xf numFmtId="0" fontId="3" fillId="0" borderId="8" xfId="0" applyNumberFormat="1" applyFont="1" applyBorder="1" applyAlignment="1">
      <alignment horizontal="left" shrinkToFit="1"/>
    </xf>
    <xf numFmtId="0" fontId="2" fillId="0" borderId="24" xfId="0" applyNumberFormat="1" applyFont="1" applyFill="1" applyBorder="1" applyAlignment="1" applyProtection="1">
      <alignment horizontal="center" vertical="center"/>
      <protection locked="0"/>
    </xf>
    <xf numFmtId="0" fontId="0" fillId="0" borderId="8" xfId="0" applyNumberFormat="1" applyFill="1" applyBorder="1" applyAlignment="1">
      <alignment horizontal="center" vertical="center"/>
    </xf>
    <xf numFmtId="0" fontId="3" fillId="0" borderId="24" xfId="0" applyNumberFormat="1" applyFont="1" applyBorder="1" applyAlignment="1" applyProtection="1">
      <alignment horizontal="center" shrinkToFit="1"/>
      <protection locked="0"/>
    </xf>
    <xf numFmtId="0" fontId="3" fillId="0" borderId="8" xfId="0" applyNumberFormat="1" applyFont="1" applyBorder="1" applyAlignment="1" applyProtection="1">
      <alignment horizontal="center" shrinkToFit="1"/>
      <protection locked="0"/>
    </xf>
    <xf numFmtId="0" fontId="3" fillId="0" borderId="24" xfId="0" applyNumberFormat="1" applyFont="1" applyBorder="1" applyAlignment="1" applyProtection="1">
      <alignment horizontal="left" shrinkToFit="1"/>
      <protection locked="0"/>
    </xf>
    <xf numFmtId="0" fontId="3" fillId="0" borderId="7" xfId="0" applyNumberFormat="1" applyFont="1" applyBorder="1" applyAlignment="1" applyProtection="1">
      <alignment horizontal="left" shrinkToFit="1"/>
      <protection locked="0"/>
    </xf>
    <xf numFmtId="0" fontId="3" fillId="0" borderId="31" xfId="0" applyNumberFormat="1" applyFont="1" applyBorder="1" applyAlignment="1" applyProtection="1">
      <alignment horizontal="left" shrinkToFit="1"/>
      <protection locked="0"/>
    </xf>
    <xf numFmtId="0" fontId="3" fillId="0" borderId="13" xfId="0" applyNumberFormat="1" applyFont="1" applyFill="1" applyBorder="1" applyAlignment="1">
      <alignment horizontal="left" shrinkToFit="1"/>
    </xf>
    <xf numFmtId="0" fontId="0" fillId="0" borderId="14" xfId="0" applyNumberFormat="1" applyFill="1" applyBorder="1" applyAlignment="1">
      <alignment horizontal="left" shrinkToFit="1"/>
    </xf>
    <xf numFmtId="0" fontId="0" fillId="0" borderId="15" xfId="0" applyNumberFormat="1" applyFill="1" applyBorder="1" applyAlignment="1">
      <alignment horizontal="left" shrinkToFit="1"/>
    </xf>
    <xf numFmtId="0" fontId="3" fillId="0" borderId="13" xfId="0" applyNumberFormat="1" applyFont="1" applyFill="1" applyBorder="1" applyAlignment="1" applyProtection="1">
      <alignment horizontal="center" shrinkToFit="1"/>
      <protection locked="0"/>
    </xf>
    <xf numFmtId="0" fontId="0" fillId="0" borderId="15" xfId="0" applyNumberFormat="1" applyFill="1" applyBorder="1" applyAlignment="1">
      <alignment horizontal="center" shrinkToFit="1"/>
    </xf>
    <xf numFmtId="0" fontId="3" fillId="0" borderId="13" xfId="0" applyNumberFormat="1" applyFont="1" applyBorder="1" applyAlignment="1" applyProtection="1">
      <alignment horizontal="left" shrinkToFit="1"/>
      <protection locked="0"/>
    </xf>
    <xf numFmtId="0" fontId="0" fillId="0" borderId="14" xfId="0" applyNumberFormat="1" applyBorder="1" applyAlignment="1">
      <alignment horizontal="left" shrinkToFit="1"/>
    </xf>
    <xf numFmtId="0" fontId="0" fillId="0" borderId="15" xfId="0" applyNumberFormat="1" applyBorder="1" applyAlignment="1">
      <alignment horizontal="left" shrinkToFit="1"/>
    </xf>
    <xf numFmtId="0" fontId="3" fillId="0" borderId="23" xfId="0" applyNumberFormat="1" applyFont="1" applyBorder="1" applyAlignment="1" applyProtection="1">
      <alignment horizontal="center"/>
      <protection locked="0"/>
    </xf>
    <xf numFmtId="0" fontId="0" fillId="0" borderId="23" xfId="0" applyNumberFormat="1" applyBorder="1" applyAlignment="1"/>
    <xf numFmtId="0" fontId="2" fillId="0" borderId="24" xfId="0" applyNumberFormat="1" applyFont="1" applyBorder="1" applyAlignment="1">
      <alignment horizontal="left" vertical="center"/>
    </xf>
    <xf numFmtId="0" fontId="0" fillId="0" borderId="8" xfId="0" applyNumberFormat="1" applyBorder="1"/>
    <xf numFmtId="0" fontId="0" fillId="0" borderId="7" xfId="0" applyNumberFormat="1" applyBorder="1" applyAlignment="1">
      <alignment horizontal="left" vertical="center"/>
    </xf>
    <xf numFmtId="0" fontId="0" fillId="0" borderId="8" xfId="0" applyNumberFormat="1" applyBorder="1" applyAlignment="1">
      <alignment horizontal="left" vertical="center"/>
    </xf>
    <xf numFmtId="0" fontId="2" fillId="0" borderId="24" xfId="0" applyNumberFormat="1" applyFont="1" applyBorder="1" applyAlignment="1">
      <alignment horizontal="center" vertical="center"/>
    </xf>
    <xf numFmtId="0" fontId="0" fillId="0" borderId="8" xfId="0" applyNumberFormat="1" applyBorder="1" applyAlignment="1">
      <alignment horizontal="center" vertical="center"/>
    </xf>
    <xf numFmtId="0" fontId="2" fillId="0" borderId="24" xfId="0" applyNumberFormat="1" applyFont="1" applyBorder="1" applyAlignment="1" applyProtection="1">
      <alignment horizontal="center" vertical="center"/>
      <protection locked="0"/>
    </xf>
    <xf numFmtId="0" fontId="2" fillId="0" borderId="7" xfId="0" applyNumberFormat="1" applyFont="1" applyBorder="1" applyAlignment="1">
      <alignment horizontal="left" shrinkToFit="1"/>
    </xf>
    <xf numFmtId="0" fontId="0" fillId="0" borderId="7" xfId="0" applyNumberFormat="1" applyBorder="1" applyAlignment="1">
      <alignment horizontal="left" shrinkToFit="1"/>
    </xf>
    <xf numFmtId="0" fontId="0" fillId="0" borderId="8" xfId="0" applyNumberFormat="1" applyBorder="1" applyAlignment="1">
      <alignment horizontal="left" shrinkToFit="1"/>
    </xf>
    <xf numFmtId="0" fontId="3" fillId="0" borderId="24" xfId="0" applyNumberFormat="1" applyFont="1" applyBorder="1" applyAlignment="1" applyProtection="1">
      <alignment horizontal="center" vertical="center"/>
      <protection locked="0"/>
    </xf>
    <xf numFmtId="0" fontId="0" fillId="0" borderId="7" xfId="0" applyNumberFormat="1" applyBorder="1" applyAlignment="1">
      <alignment horizontal="center" vertical="center"/>
    </xf>
    <xf numFmtId="0" fontId="3" fillId="0" borderId="24" xfId="0" applyNumberFormat="1" applyFont="1" applyBorder="1" applyAlignment="1" applyProtection="1">
      <alignment vertical="center"/>
      <protection locked="0"/>
    </xf>
    <xf numFmtId="0" fontId="3" fillId="0" borderId="7" xfId="0" applyNumberFormat="1" applyFont="1" applyBorder="1" applyAlignment="1" applyProtection="1">
      <alignment vertical="center"/>
      <protection locked="0"/>
    </xf>
    <xf numFmtId="0" fontId="3" fillId="0" borderId="8" xfId="0" applyNumberFormat="1" applyFont="1" applyBorder="1" applyAlignment="1" applyProtection="1">
      <alignment vertical="center"/>
      <protection locked="0"/>
    </xf>
    <xf numFmtId="0" fontId="0" fillId="0" borderId="7" xfId="0" applyNumberFormat="1" applyBorder="1" applyAlignment="1">
      <alignment vertical="center"/>
    </xf>
    <xf numFmtId="0" fontId="0" fillId="0" borderId="8" xfId="0" applyNumberFormat="1" applyBorder="1" applyAlignment="1">
      <alignment vertical="center"/>
    </xf>
    <xf numFmtId="0" fontId="0" fillId="0" borderId="23" xfId="0" applyNumberFormat="1" applyBorder="1" applyAlignment="1">
      <alignment horizontal="center"/>
    </xf>
    <xf numFmtId="0" fontId="3" fillId="0" borderId="23" xfId="0" applyNumberFormat="1" applyFont="1" applyBorder="1" applyAlignment="1">
      <alignment horizontal="center"/>
    </xf>
    <xf numFmtId="0" fontId="23" fillId="0" borderId="0" xfId="138" applyNumberFormat="1" applyFont="1" applyFill="1" applyBorder="1" applyAlignment="1" applyProtection="1">
      <alignment horizontal="left" vertical="center"/>
    </xf>
    <xf numFmtId="14" fontId="3" fillId="0" borderId="23" xfId="0" applyNumberFormat="1" applyFont="1" applyBorder="1" applyAlignment="1" applyProtection="1">
      <alignment horizontal="center"/>
      <protection locked="0"/>
    </xf>
    <xf numFmtId="14" fontId="3" fillId="0" borderId="0" xfId="0" applyNumberFormat="1" applyFont="1" applyBorder="1" applyAlignment="1" applyProtection="1">
      <alignment horizontal="left"/>
      <protection locked="0"/>
    </xf>
    <xf numFmtId="49" fontId="3" fillId="0" borderId="0" xfId="0" applyNumberFormat="1" applyFont="1" applyBorder="1" applyAlignment="1" applyProtection="1">
      <alignment horizontal="left" shrinkToFit="1"/>
    </xf>
    <xf numFmtId="0" fontId="3" fillId="0" borderId="3" xfId="0" applyFont="1" applyFill="1" applyBorder="1" applyAlignment="1" applyProtection="1">
      <alignment horizontal="center" shrinkToFit="1"/>
      <protection locked="0"/>
    </xf>
    <xf numFmtId="0" fontId="3" fillId="0" borderId="25" xfId="0" applyFont="1" applyFill="1" applyBorder="1" applyAlignment="1" applyProtection="1">
      <alignment horizontal="center" shrinkToFit="1"/>
      <protection locked="0"/>
    </xf>
    <xf numFmtId="0" fontId="3" fillId="0" borderId="32" xfId="0" applyFont="1" applyFill="1" applyBorder="1" applyAlignment="1">
      <alignment horizontal="left" shrinkToFit="1"/>
    </xf>
    <xf numFmtId="0" fontId="3" fillId="0" borderId="4" xfId="0" applyFont="1" applyFill="1" applyBorder="1" applyAlignment="1">
      <alignment horizontal="left" shrinkToFit="1"/>
    </xf>
    <xf numFmtId="0" fontId="3" fillId="0" borderId="5" xfId="0" applyFont="1" applyFill="1" applyBorder="1" applyAlignment="1">
      <alignment horizontal="left" shrinkToFit="1"/>
    </xf>
    <xf numFmtId="0" fontId="14" fillId="0" borderId="0" xfId="0" applyNumberFormat="1" applyFont="1" applyAlignment="1">
      <alignment horizontal="left" vertical="center"/>
    </xf>
    <xf numFmtId="0" fontId="14" fillId="0" borderId="6" xfId="0" applyNumberFormat="1" applyFont="1" applyBorder="1" applyAlignment="1">
      <alignment horizontal="left" vertical="center"/>
    </xf>
    <xf numFmtId="0" fontId="3" fillId="0" borderId="9" xfId="0" applyNumberFormat="1" applyFont="1" applyBorder="1" applyAlignment="1" applyProtection="1">
      <alignment horizontal="left" shrinkToFit="1"/>
    </xf>
    <xf numFmtId="0" fontId="3" fillId="0" borderId="9" xfId="0" applyNumberFormat="1" applyFont="1" applyBorder="1" applyAlignment="1">
      <alignment horizontal="left"/>
    </xf>
    <xf numFmtId="0" fontId="3" fillId="0" borderId="21" xfId="0" applyNumberFormat="1" applyFont="1" applyBorder="1" applyAlignment="1">
      <alignment horizontal="left"/>
    </xf>
    <xf numFmtId="49" fontId="3" fillId="0" borderId="0" xfId="0" applyNumberFormat="1" applyFont="1" applyBorder="1" applyAlignment="1" applyProtection="1">
      <alignment horizontal="left" shrinkToFit="1"/>
      <protection locked="0"/>
    </xf>
    <xf numFmtId="0" fontId="3" fillId="0" borderId="0" xfId="0" applyNumberFormat="1" applyFont="1" applyBorder="1" applyAlignment="1" applyProtection="1">
      <alignment horizontal="left" shrinkToFit="1"/>
      <protection locked="0"/>
    </xf>
    <xf numFmtId="0" fontId="3" fillId="0" borderId="11" xfId="0" applyNumberFormat="1" applyFont="1" applyBorder="1" applyAlignment="1" applyProtection="1">
      <alignment horizontal="left" shrinkToFit="1"/>
      <protection locked="0"/>
    </xf>
    <xf numFmtId="0" fontId="0" fillId="0" borderId="0" xfId="0" applyNumberFormat="1" applyBorder="1" applyAlignment="1">
      <alignment horizontal="left"/>
    </xf>
    <xf numFmtId="0" fontId="2" fillId="3" borderId="10" xfId="0" applyNumberFormat="1" applyFont="1" applyFill="1" applyBorder="1" applyAlignment="1" applyProtection="1">
      <alignment horizontal="left"/>
    </xf>
    <xf numFmtId="0" fontId="2" fillId="3" borderId="0" xfId="0" applyNumberFormat="1" applyFont="1" applyFill="1" applyBorder="1" applyAlignment="1" applyProtection="1">
      <alignment horizontal="left"/>
    </xf>
    <xf numFmtId="49" fontId="3" fillId="3" borderId="0" xfId="0" applyNumberFormat="1" applyFont="1" applyFill="1" applyBorder="1" applyAlignment="1" applyProtection="1">
      <alignment horizontal="left" shrinkToFit="1"/>
    </xf>
    <xf numFmtId="0" fontId="0" fillId="3" borderId="0" xfId="0" applyNumberFormat="1" applyFill="1" applyBorder="1" applyAlignment="1">
      <alignment horizontal="left" shrinkToFit="1"/>
    </xf>
    <xf numFmtId="0" fontId="0" fillId="3" borderId="11" xfId="0" applyNumberFormat="1" applyFill="1" applyBorder="1" applyAlignment="1">
      <alignment horizontal="left" shrinkToFit="1"/>
    </xf>
    <xf numFmtId="0" fontId="3" fillId="0" borderId="11" xfId="0" applyNumberFormat="1" applyFont="1" applyBorder="1" applyAlignment="1" applyProtection="1">
      <alignment horizontal="left" shrinkToFit="1"/>
    </xf>
    <xf numFmtId="0" fontId="3" fillId="0" borderId="0" xfId="0" applyNumberFormat="1" applyFont="1" applyBorder="1" applyAlignment="1">
      <alignment horizontal="left"/>
    </xf>
    <xf numFmtId="0" fontId="3" fillId="0" borderId="11" xfId="0" applyNumberFormat="1" applyFont="1" applyBorder="1" applyAlignment="1">
      <alignment horizontal="left"/>
    </xf>
    <xf numFmtId="0" fontId="3" fillId="0" borderId="12" xfId="0" applyNumberFormat="1" applyFont="1" applyBorder="1" applyAlignment="1" applyProtection="1">
      <alignment horizontal="left" shrinkToFit="1"/>
    </xf>
    <xf numFmtId="0" fontId="2" fillId="0" borderId="23" xfId="0" applyNumberFormat="1" applyFont="1" applyBorder="1" applyAlignment="1">
      <alignment horizontal="center" vertical="center"/>
    </xf>
    <xf numFmtId="0" fontId="2" fillId="3" borderId="24" xfId="0" applyNumberFormat="1" applyFont="1" applyFill="1" applyBorder="1" applyAlignment="1" applyProtection="1">
      <alignment horizontal="center" vertical="center"/>
      <protection locked="0"/>
    </xf>
    <xf numFmtId="0" fontId="0" fillId="3" borderId="8" xfId="0" applyNumberFormat="1" applyFill="1" applyBorder="1" applyAlignment="1">
      <alignment horizontal="center" vertical="center"/>
    </xf>
    <xf numFmtId="0" fontId="2" fillId="0" borderId="24" xfId="0" applyNumberFormat="1" applyFont="1" applyFill="1" applyBorder="1" applyAlignment="1">
      <alignment horizontal="center" vertical="center"/>
    </xf>
    <xf numFmtId="0" fontId="0" fillId="0" borderId="8" xfId="0" applyNumberFormat="1" applyFill="1" applyBorder="1" applyAlignment="1"/>
    <xf numFmtId="0" fontId="3" fillId="0" borderId="15" xfId="0" applyNumberFormat="1" applyFont="1" applyFill="1" applyBorder="1" applyAlignment="1" applyProtection="1">
      <alignment horizontal="center" shrinkToFit="1"/>
      <protection locked="0"/>
    </xf>
    <xf numFmtId="0" fontId="3" fillId="0" borderId="20" xfId="0" applyNumberFormat="1" applyFont="1" applyFill="1" applyBorder="1" applyAlignment="1" applyProtection="1">
      <alignment horizontal="center" shrinkToFit="1"/>
      <protection locked="0"/>
    </xf>
    <xf numFmtId="0" fontId="3" fillId="0" borderId="21" xfId="0" applyNumberFormat="1" applyFont="1" applyFill="1" applyBorder="1" applyAlignment="1" applyProtection="1">
      <alignment horizontal="center" shrinkToFit="1"/>
      <protection locked="0"/>
    </xf>
    <xf numFmtId="0" fontId="3" fillId="0" borderId="3" xfId="0" applyNumberFormat="1" applyFont="1" applyFill="1" applyBorder="1" applyAlignment="1" applyProtection="1">
      <alignment horizontal="left" shrinkToFit="1"/>
      <protection locked="0"/>
    </xf>
    <xf numFmtId="0" fontId="6" fillId="0" borderId="5" xfId="0" applyNumberFormat="1" applyFont="1" applyFill="1" applyBorder="1" applyAlignment="1">
      <alignment horizontal="center" shrinkToFit="1"/>
    </xf>
    <xf numFmtId="0" fontId="0" fillId="0" borderId="5" xfId="0" applyNumberFormat="1" applyFill="1" applyBorder="1"/>
    <xf numFmtId="0" fontId="3" fillId="0" borderId="3" xfId="0" applyNumberFormat="1" applyFont="1" applyFill="1" applyBorder="1" applyAlignment="1">
      <alignment horizontal="center" vertical="center"/>
    </xf>
    <xf numFmtId="0" fontId="6" fillId="0" borderId="5" xfId="0" applyNumberFormat="1" applyFont="1" applyFill="1" applyBorder="1" applyAlignment="1">
      <alignment horizontal="center" vertical="center"/>
    </xf>
    <xf numFmtId="0" fontId="3" fillId="0" borderId="4" xfId="0" applyNumberFormat="1" applyFont="1" applyFill="1" applyBorder="1" applyAlignment="1" applyProtection="1">
      <alignment horizontal="left" shrinkToFit="1"/>
      <protection locked="0"/>
    </xf>
    <xf numFmtId="0" fontId="3" fillId="0" borderId="33" xfId="0" applyNumberFormat="1" applyFont="1" applyFill="1" applyBorder="1" applyAlignment="1" applyProtection="1">
      <alignment horizontal="center" shrinkToFit="1"/>
      <protection locked="0"/>
    </xf>
    <xf numFmtId="0" fontId="6" fillId="0" borderId="34" xfId="0" applyNumberFormat="1" applyFont="1" applyFill="1" applyBorder="1" applyAlignment="1">
      <alignment horizontal="center" shrinkToFit="1"/>
    </xf>
    <xf numFmtId="0" fontId="3" fillId="0" borderId="26" xfId="0" applyNumberFormat="1" applyFont="1" applyFill="1" applyBorder="1" applyAlignment="1" applyProtection="1">
      <alignment horizontal="center" shrinkToFit="1"/>
      <protection locked="0"/>
    </xf>
    <xf numFmtId="0" fontId="6" fillId="0" borderId="27" xfId="0" applyNumberFormat="1" applyFont="1" applyFill="1" applyBorder="1" applyAlignment="1">
      <alignment horizontal="center" shrinkToFit="1"/>
    </xf>
    <xf numFmtId="0" fontId="3" fillId="0" borderId="3" xfId="0" applyNumberFormat="1" applyFont="1" applyFill="1" applyBorder="1" applyAlignment="1">
      <alignment horizontal="center"/>
    </xf>
    <xf numFmtId="0" fontId="3" fillId="0" borderId="5" xfId="0" applyNumberFormat="1" applyFont="1" applyFill="1" applyBorder="1" applyAlignment="1">
      <alignment horizontal="center"/>
    </xf>
    <xf numFmtId="49" fontId="3" fillId="0" borderId="3" xfId="0" applyNumberFormat="1" applyFont="1" applyFill="1" applyBorder="1" applyAlignment="1">
      <alignment horizontal="left" shrinkToFit="1"/>
    </xf>
    <xf numFmtId="49" fontId="3" fillId="0" borderId="4" xfId="0" applyNumberFormat="1" applyFont="1" applyFill="1" applyBorder="1" applyAlignment="1">
      <alignment horizontal="left" shrinkToFit="1"/>
    </xf>
    <xf numFmtId="49" fontId="3" fillId="0" borderId="5" xfId="0" applyNumberFormat="1" applyFont="1" applyFill="1" applyBorder="1" applyAlignment="1">
      <alignment horizontal="left" shrinkToFit="1"/>
    </xf>
    <xf numFmtId="0" fontId="6" fillId="0" borderId="0" xfId="130" applyFont="1" applyBorder="1" applyAlignment="1">
      <alignment horizontal="left" vertical="center" wrapText="1"/>
    </xf>
    <xf numFmtId="0" fontId="6" fillId="0" borderId="3" xfId="130" applyFont="1" applyBorder="1" applyAlignment="1">
      <alignment horizontal="left" vertical="center" wrapText="1"/>
    </xf>
    <xf numFmtId="0" fontId="6" fillId="0" borderId="4" xfId="130" applyFont="1" applyBorder="1" applyAlignment="1">
      <alignment horizontal="left" vertical="center" wrapText="1"/>
    </xf>
    <xf numFmtId="0" fontId="6" fillId="0" borderId="5" xfId="130" applyFont="1" applyBorder="1" applyAlignment="1">
      <alignment horizontal="left" vertical="center" wrapText="1"/>
    </xf>
    <xf numFmtId="0" fontId="18" fillId="6" borderId="24" xfId="130" applyFont="1" applyFill="1" applyBorder="1" applyAlignment="1">
      <alignment horizontal="center" vertical="center" wrapText="1"/>
    </xf>
    <xf numFmtId="0" fontId="18" fillId="6" borderId="7" xfId="130" applyFont="1" applyFill="1" applyBorder="1" applyAlignment="1">
      <alignment horizontal="center" vertical="center" wrapText="1"/>
    </xf>
    <xf numFmtId="0" fontId="18" fillId="6" borderId="8" xfId="130" applyFont="1" applyFill="1" applyBorder="1" applyAlignment="1">
      <alignment horizontal="center" vertical="center" wrapText="1"/>
    </xf>
    <xf numFmtId="0" fontId="6" fillId="0" borderId="13" xfId="130" applyFont="1" applyBorder="1" applyAlignment="1">
      <alignment horizontal="left" vertical="center" wrapText="1"/>
    </xf>
    <xf numFmtId="0" fontId="6" fillId="0" borderId="14" xfId="130" applyFont="1" applyBorder="1" applyAlignment="1">
      <alignment horizontal="left" vertical="center" wrapText="1"/>
    </xf>
    <xf numFmtId="0" fontId="6" fillId="0" borderId="15" xfId="130" applyFont="1" applyBorder="1" applyAlignment="1">
      <alignment horizontal="left" vertical="center" wrapText="1"/>
    </xf>
    <xf numFmtId="0" fontId="6" fillId="0" borderId="28" xfId="130" applyFont="1" applyBorder="1" applyAlignment="1">
      <alignment horizontal="left" vertical="center" wrapText="1"/>
    </xf>
    <xf numFmtId="0" fontId="6" fillId="0" borderId="29" xfId="130" applyFont="1" applyBorder="1" applyAlignment="1">
      <alignment horizontal="left" vertical="center" wrapText="1"/>
    </xf>
    <xf numFmtId="0" fontId="6" fillId="0" borderId="30" xfId="130" applyFont="1" applyBorder="1" applyAlignment="1">
      <alignment horizontal="left" vertical="center" wrapText="1"/>
    </xf>
    <xf numFmtId="0" fontId="22" fillId="0" borderId="24" xfId="130" applyFont="1" applyFill="1" applyBorder="1" applyAlignment="1">
      <alignment horizontal="center" wrapText="1"/>
    </xf>
    <xf numFmtId="0" fontId="22" fillId="0" borderId="7" xfId="130" applyFont="1" applyFill="1" applyBorder="1" applyAlignment="1">
      <alignment horizontal="center" wrapText="1"/>
    </xf>
    <xf numFmtId="0" fontId="22" fillId="0" borderId="8" xfId="130" applyFont="1" applyFill="1" applyBorder="1" applyAlignment="1">
      <alignment horizontal="center" wrapText="1"/>
    </xf>
    <xf numFmtId="0" fontId="15" fillId="4" borderId="24" xfId="130" applyFont="1" applyFill="1" applyBorder="1" applyAlignment="1">
      <alignment vertical="center" wrapText="1"/>
    </xf>
    <xf numFmtId="0" fontId="15" fillId="4" borderId="8" xfId="130" applyFont="1" applyFill="1" applyBorder="1" applyAlignment="1">
      <alignment vertical="center" wrapText="1"/>
    </xf>
    <xf numFmtId="49" fontId="16" fillId="8" borderId="24" xfId="130" applyNumberFormat="1" applyFont="1" applyFill="1" applyBorder="1" applyAlignment="1">
      <alignment horizontal="left" vertical="center" wrapText="1"/>
    </xf>
    <xf numFmtId="0" fontId="16" fillId="8" borderId="7" xfId="130" applyFont="1" applyFill="1" applyBorder="1" applyAlignment="1">
      <alignment horizontal="left" vertical="center" wrapText="1"/>
    </xf>
    <xf numFmtId="0" fontId="16" fillId="8" borderId="8" xfId="130" applyFont="1" applyFill="1" applyBorder="1" applyAlignment="1">
      <alignment horizontal="left" vertical="center" wrapText="1"/>
    </xf>
    <xf numFmtId="0" fontId="18" fillId="4" borderId="24" xfId="130" applyFont="1" applyFill="1" applyBorder="1" applyAlignment="1">
      <alignment horizontal="left" vertical="center" wrapText="1"/>
    </xf>
    <xf numFmtId="0" fontId="18" fillId="4" borderId="7" xfId="130" applyFont="1" applyFill="1" applyBorder="1" applyAlignment="1">
      <alignment horizontal="left" vertical="center" wrapText="1"/>
    </xf>
    <xf numFmtId="0" fontId="18" fillId="4" borderId="8" xfId="130" applyFont="1" applyFill="1" applyBorder="1" applyAlignment="1">
      <alignment horizontal="left" vertical="center" wrapText="1"/>
    </xf>
    <xf numFmtId="0" fontId="18" fillId="4" borderId="7" xfId="130" applyFont="1" applyFill="1" applyBorder="1" applyAlignment="1">
      <alignment horizontal="right" vertical="center" wrapText="1"/>
    </xf>
    <xf numFmtId="49" fontId="16" fillId="9" borderId="24" xfId="130" applyNumberFormat="1" applyFont="1" applyFill="1" applyBorder="1" applyAlignment="1">
      <alignment horizontal="left" vertical="center" wrapText="1"/>
    </xf>
    <xf numFmtId="0" fontId="16" fillId="9" borderId="7" xfId="130" applyFont="1" applyFill="1" applyBorder="1" applyAlignment="1">
      <alignment horizontal="left" vertical="center" wrapText="1"/>
    </xf>
    <xf numFmtId="0" fontId="16" fillId="9" borderId="8" xfId="130" applyFont="1" applyFill="1" applyBorder="1" applyAlignment="1">
      <alignment horizontal="left" vertical="center" wrapText="1"/>
    </xf>
    <xf numFmtId="49" fontId="16" fillId="10" borderId="24" xfId="130" applyNumberFormat="1" applyFont="1" applyFill="1" applyBorder="1" applyAlignment="1">
      <alignment horizontal="left" vertical="center" wrapText="1"/>
    </xf>
    <xf numFmtId="0" fontId="16" fillId="10" borderId="7" xfId="130" applyFont="1" applyFill="1" applyBorder="1" applyAlignment="1">
      <alignment horizontal="left" vertical="center" wrapText="1"/>
    </xf>
    <xf numFmtId="0" fontId="16" fillId="10" borderId="8" xfId="130" applyFont="1" applyFill="1" applyBorder="1" applyAlignment="1">
      <alignment horizontal="left" vertical="center" wrapText="1"/>
    </xf>
    <xf numFmtId="0" fontId="22" fillId="7" borderId="24" xfId="130" applyFont="1" applyFill="1" applyBorder="1" applyAlignment="1">
      <alignment horizontal="center" wrapText="1"/>
    </xf>
    <xf numFmtId="0" fontId="22" fillId="7" borderId="7" xfId="130" applyFont="1" applyFill="1" applyBorder="1" applyAlignment="1">
      <alignment horizontal="center" wrapText="1"/>
    </xf>
    <xf numFmtId="0" fontId="22" fillId="7" borderId="8" xfId="130" applyFont="1" applyFill="1" applyBorder="1" applyAlignment="1">
      <alignment horizontal="center" wrapText="1"/>
    </xf>
    <xf numFmtId="49" fontId="16" fillId="11" borderId="24" xfId="130" applyNumberFormat="1" applyFont="1" applyFill="1" applyBorder="1" applyAlignment="1">
      <alignment horizontal="left" vertical="center" wrapText="1"/>
    </xf>
    <xf numFmtId="0" fontId="16" fillId="11" borderId="7" xfId="130" applyFont="1" applyFill="1" applyBorder="1" applyAlignment="1">
      <alignment horizontal="left" vertical="center" wrapText="1"/>
    </xf>
    <xf numFmtId="0" fontId="16" fillId="11" borderId="8" xfId="130" applyFont="1" applyFill="1" applyBorder="1" applyAlignment="1">
      <alignment horizontal="left" vertical="center" wrapText="1"/>
    </xf>
  </cellXfs>
  <cellStyles count="361">
    <cellStyle name="Normal 2" xfId="35"/>
    <cellStyle name="Normal 2 2" xfId="157"/>
    <cellStyle name="Normal_M SPECTRE JKT FAB.xls" xfId="240"/>
    <cellStyle name="Normal_m-alloy.pant.dim.xls_w.dominion.pnt.xls" xfId="130"/>
    <cellStyle name="Normal_M's Enumclaw pnt.xls" xfId="138"/>
    <cellStyle name="Normal_M's Locksmith Jkt.xls" xfId="137"/>
    <cellStyle name="Standard_m legacy jkt dim" xfId="1"/>
    <cellStyle name="一般" xfId="0" builtinId="0"/>
    <cellStyle name="已瀏覽過的超連結" xfId="4" builtinId="9" hidden="1"/>
    <cellStyle name="已瀏覽過的超連結" xfId="6" builtinId="9" hidden="1"/>
    <cellStyle name="已瀏覽過的超連結" xfId="8" builtinId="9" hidden="1"/>
    <cellStyle name="已瀏覽過的超連結" xfId="10" builtinId="9" hidden="1"/>
    <cellStyle name="已瀏覽過的超連結" xfId="12" builtinId="9" hidden="1"/>
    <cellStyle name="已瀏覽過的超連結" xfId="14" builtinId="9" hidden="1"/>
    <cellStyle name="已瀏覽過的超連結" xfId="16" builtinId="9" hidden="1"/>
    <cellStyle name="已瀏覽過的超連結" xfId="18" builtinId="9" hidden="1"/>
    <cellStyle name="已瀏覽過的超連結" xfId="20" builtinId="9" hidden="1"/>
    <cellStyle name="已瀏覽過的超連結" xfId="22" builtinId="9" hidden="1"/>
    <cellStyle name="已瀏覽過的超連結" xfId="24" builtinId="9" hidden="1"/>
    <cellStyle name="已瀏覽過的超連結" xfId="26" builtinId="9" hidden="1"/>
    <cellStyle name="已瀏覽過的超連結" xfId="28" builtinId="9" hidden="1"/>
    <cellStyle name="已瀏覽過的超連結" xfId="30" builtinId="9" hidden="1"/>
    <cellStyle name="已瀏覽過的超連結" xfId="32" builtinId="9" hidden="1"/>
    <cellStyle name="已瀏覽過的超連結" xfId="34" builtinId="9" hidden="1"/>
    <cellStyle name="已瀏覽過的超連結" xfId="37" builtinId="9" hidden="1"/>
    <cellStyle name="已瀏覽過的超連結" xfId="39" builtinId="9" hidden="1"/>
    <cellStyle name="已瀏覽過的超連結" xfId="41" builtinId="9" hidden="1"/>
    <cellStyle name="已瀏覽過的超連結" xfId="43" builtinId="9" hidden="1"/>
    <cellStyle name="已瀏覽過的超連結" xfId="45" builtinId="9" hidden="1"/>
    <cellStyle name="已瀏覽過的超連結" xfId="47" builtinId="9" hidden="1"/>
    <cellStyle name="已瀏覽過的超連結" xfId="49" builtinId="9" hidden="1"/>
    <cellStyle name="已瀏覽過的超連結" xfId="51" builtinId="9" hidden="1"/>
    <cellStyle name="已瀏覽過的超連結" xfId="53" builtinId="9" hidden="1"/>
    <cellStyle name="已瀏覽過的超連結" xfId="55" builtinId="9" hidden="1"/>
    <cellStyle name="已瀏覽過的超連結" xfId="57" builtinId="9" hidden="1"/>
    <cellStyle name="已瀏覽過的超連結" xfId="59" builtinId="9" hidden="1"/>
    <cellStyle name="已瀏覽過的超連結" xfId="61" builtinId="9" hidden="1"/>
    <cellStyle name="已瀏覽過的超連結" xfId="63" builtinId="9" hidden="1"/>
    <cellStyle name="已瀏覽過的超連結" xfId="65" builtinId="9" hidden="1"/>
    <cellStyle name="已瀏覽過的超連結" xfId="67" builtinId="9" hidden="1"/>
    <cellStyle name="已瀏覽過的超連結" xfId="69" builtinId="9" hidden="1"/>
    <cellStyle name="已瀏覽過的超連結" xfId="71" builtinId="9" hidden="1"/>
    <cellStyle name="已瀏覽過的超連結" xfId="73" builtinId="9" hidden="1"/>
    <cellStyle name="已瀏覽過的超連結" xfId="75" builtinId="9" hidden="1"/>
    <cellStyle name="已瀏覽過的超連結" xfId="77" builtinId="9" hidden="1"/>
    <cellStyle name="已瀏覽過的超連結" xfId="79" builtinId="9" hidden="1"/>
    <cellStyle name="已瀏覽過的超連結" xfId="81" builtinId="9" hidden="1"/>
    <cellStyle name="已瀏覽過的超連結" xfId="83" builtinId="9" hidden="1"/>
    <cellStyle name="已瀏覽過的超連結" xfId="85" builtinId="9" hidden="1"/>
    <cellStyle name="已瀏覽過的超連結" xfId="87" builtinId="9" hidden="1"/>
    <cellStyle name="已瀏覽過的超連結" xfId="89" builtinId="9" hidden="1"/>
    <cellStyle name="已瀏覽過的超連結" xfId="91" builtinId="9" hidden="1"/>
    <cellStyle name="已瀏覽過的超連結" xfId="93" builtinId="9" hidden="1"/>
    <cellStyle name="已瀏覽過的超連結" xfId="95" builtinId="9" hidden="1"/>
    <cellStyle name="已瀏覽過的超連結" xfId="97" builtinId="9" hidden="1"/>
    <cellStyle name="已瀏覽過的超連結" xfId="99" builtinId="9" hidden="1"/>
    <cellStyle name="已瀏覽過的超連結" xfId="101" builtinId="9" hidden="1"/>
    <cellStyle name="已瀏覽過的超連結" xfId="103" builtinId="9" hidden="1"/>
    <cellStyle name="已瀏覽過的超連結" xfId="105" builtinId="9" hidden="1"/>
    <cellStyle name="已瀏覽過的超連結" xfId="107" builtinId="9" hidden="1"/>
    <cellStyle name="已瀏覽過的超連結" xfId="109" builtinId="9" hidden="1"/>
    <cellStyle name="已瀏覽過的超連結" xfId="111" builtinId="9" hidden="1"/>
    <cellStyle name="已瀏覽過的超連結" xfId="113" builtinId="9" hidden="1"/>
    <cellStyle name="已瀏覽過的超連結" xfId="115" builtinId="9" hidden="1"/>
    <cellStyle name="已瀏覽過的超連結" xfId="117" builtinId="9" hidden="1"/>
    <cellStyle name="已瀏覽過的超連結" xfId="119" builtinId="9" hidden="1"/>
    <cellStyle name="已瀏覽過的超連結" xfId="121" builtinId="9" hidden="1"/>
    <cellStyle name="已瀏覽過的超連結" xfId="123" builtinId="9" hidden="1"/>
    <cellStyle name="已瀏覽過的超連結" xfId="125" builtinId="9" hidden="1"/>
    <cellStyle name="已瀏覽過的超連結" xfId="127" builtinId="9" hidden="1"/>
    <cellStyle name="已瀏覽過的超連結" xfId="129" builtinId="9" hidden="1"/>
    <cellStyle name="已瀏覽過的超連結" xfId="132" builtinId="9" hidden="1"/>
    <cellStyle name="已瀏覽過的超連結" xfId="134" builtinId="9" hidden="1"/>
    <cellStyle name="已瀏覽過的超連結" xfId="136" builtinId="9" hidden="1"/>
    <cellStyle name="已瀏覽過的超連結" xfId="140" builtinId="9" hidden="1"/>
    <cellStyle name="已瀏覽過的超連結" xfId="142" builtinId="9" hidden="1"/>
    <cellStyle name="已瀏覽過的超連結" xfId="144" builtinId="9" hidden="1"/>
    <cellStyle name="已瀏覽過的超連結" xfId="146" builtinId="9" hidden="1"/>
    <cellStyle name="已瀏覽過的超連結" xfId="148" builtinId="9" hidden="1"/>
    <cellStyle name="已瀏覽過的超連結" xfId="150" builtinId="9" hidden="1"/>
    <cellStyle name="已瀏覽過的超連結" xfId="152" builtinId="9" hidden="1"/>
    <cellStyle name="已瀏覽過的超連結" xfId="154" builtinId="9" hidden="1"/>
    <cellStyle name="已瀏覽過的超連結" xfId="156" builtinId="9" hidden="1"/>
    <cellStyle name="已瀏覽過的超連結" xfId="159" builtinId="9" hidden="1"/>
    <cellStyle name="已瀏覽過的超連結" xfId="161" builtinId="9" hidden="1"/>
    <cellStyle name="已瀏覽過的超連結" xfId="163" builtinId="9" hidden="1"/>
    <cellStyle name="已瀏覽過的超連結" xfId="165" builtinId="9" hidden="1"/>
    <cellStyle name="已瀏覽過的超連結" xfId="167" builtinId="9" hidden="1"/>
    <cellStyle name="已瀏覽過的超連結" xfId="169" builtinId="9" hidden="1"/>
    <cellStyle name="已瀏覽過的超連結" xfId="171" builtinId="9" hidden="1"/>
    <cellStyle name="已瀏覽過的超連結" xfId="173" builtinId="9" hidden="1"/>
    <cellStyle name="已瀏覽過的超連結" xfId="175" builtinId="9" hidden="1"/>
    <cellStyle name="已瀏覽過的超連結" xfId="177" builtinId="9" hidden="1"/>
    <cellStyle name="已瀏覽過的超連結" xfId="179" builtinId="9" hidden="1"/>
    <cellStyle name="已瀏覽過的超連結" xfId="181" builtinId="9" hidden="1"/>
    <cellStyle name="已瀏覽過的超連結" xfId="183" builtinId="9" hidden="1"/>
    <cellStyle name="已瀏覽過的超連結" xfId="185" builtinId="9" hidden="1"/>
    <cellStyle name="已瀏覽過的超連結" xfId="187" builtinId="9" hidden="1"/>
    <cellStyle name="已瀏覽過的超連結" xfId="189" builtinId="9" hidden="1"/>
    <cellStyle name="已瀏覽過的超連結" xfId="191" builtinId="9" hidden="1"/>
    <cellStyle name="已瀏覽過的超連結" xfId="193" builtinId="9" hidden="1"/>
    <cellStyle name="已瀏覽過的超連結" xfId="195" builtinId="9" hidden="1"/>
    <cellStyle name="已瀏覽過的超連結" xfId="197" builtinId="9" hidden="1"/>
    <cellStyle name="已瀏覽過的超連結" xfId="199" builtinId="9" hidden="1"/>
    <cellStyle name="已瀏覽過的超連結" xfId="201" builtinId="9" hidden="1"/>
    <cellStyle name="已瀏覽過的超連結" xfId="203" builtinId="9" hidden="1"/>
    <cellStyle name="已瀏覽過的超連結" xfId="205" builtinId="9" hidden="1"/>
    <cellStyle name="已瀏覽過的超連結" xfId="207" builtinId="9" hidden="1"/>
    <cellStyle name="已瀏覽過的超連結" xfId="209" builtinId="9" hidden="1"/>
    <cellStyle name="已瀏覽過的超連結" xfId="211" builtinId="9" hidden="1"/>
    <cellStyle name="已瀏覽過的超連結" xfId="213" builtinId="9" hidden="1"/>
    <cellStyle name="已瀏覽過的超連結" xfId="215" builtinId="9" hidden="1"/>
    <cellStyle name="已瀏覽過的超連結" xfId="217" builtinId="9" hidden="1"/>
    <cellStyle name="已瀏覽過的超連結" xfId="219" builtinId="9" hidden="1"/>
    <cellStyle name="已瀏覽過的超連結" xfId="221" builtinId="9" hidden="1"/>
    <cellStyle name="已瀏覽過的超連結" xfId="223" builtinId="9" hidden="1"/>
    <cellStyle name="已瀏覽過的超連結" xfId="225" builtinId="9" hidden="1"/>
    <cellStyle name="已瀏覽過的超連結" xfId="227" builtinId="9" hidden="1"/>
    <cellStyle name="已瀏覽過的超連結" xfId="229" builtinId="9" hidden="1"/>
    <cellStyle name="已瀏覽過的超連結" xfId="231" builtinId="9" hidden="1"/>
    <cellStyle name="已瀏覽過的超連結" xfId="233" builtinId="9" hidden="1"/>
    <cellStyle name="已瀏覽過的超連結" xfId="235" builtinId="9" hidden="1"/>
    <cellStyle name="已瀏覽過的超連結" xfId="237" builtinId="9" hidden="1"/>
    <cellStyle name="已瀏覽過的超連結" xfId="239" builtinId="9" hidden="1"/>
    <cellStyle name="已瀏覽過的超連結" xfId="242" builtinId="9" hidden="1"/>
    <cellStyle name="已瀏覽過的超連結" xfId="244" builtinId="9" hidden="1"/>
    <cellStyle name="已瀏覽過的超連結" xfId="246" builtinId="9" hidden="1"/>
    <cellStyle name="已瀏覽過的超連結" xfId="248" builtinId="9" hidden="1"/>
    <cellStyle name="已瀏覽過的超連結" xfId="250" builtinId="9" hidden="1"/>
    <cellStyle name="已瀏覽過的超連結" xfId="252" builtinId="9" hidden="1"/>
    <cellStyle name="已瀏覽過的超連結" xfId="254" builtinId="9" hidden="1"/>
    <cellStyle name="已瀏覽過的超連結" xfId="256" builtinId="9" hidden="1"/>
    <cellStyle name="已瀏覽過的超連結" xfId="258" builtinId="9" hidden="1"/>
    <cellStyle name="已瀏覽過的超連結" xfId="260" builtinId="9" hidden="1"/>
    <cellStyle name="已瀏覽過的超連結" xfId="262" builtinId="9" hidden="1"/>
    <cellStyle name="已瀏覽過的超連結" xfId="264" builtinId="9" hidden="1"/>
    <cellStyle name="已瀏覽過的超連結" xfId="266" builtinId="9" hidden="1"/>
    <cellStyle name="已瀏覽過的超連結" xfId="268" builtinId="9" hidden="1"/>
    <cellStyle name="已瀏覽過的超連結" xfId="270" builtinId="9" hidden="1"/>
    <cellStyle name="已瀏覽過的超連結" xfId="272" builtinId="9" hidden="1"/>
    <cellStyle name="已瀏覽過的超連結" xfId="274" builtinId="9" hidden="1"/>
    <cellStyle name="已瀏覽過的超連結" xfId="276" builtinId="9" hidden="1"/>
    <cellStyle name="已瀏覽過的超連結" xfId="278" builtinId="9" hidden="1"/>
    <cellStyle name="已瀏覽過的超連結" xfId="280" builtinId="9" hidden="1"/>
    <cellStyle name="已瀏覽過的超連結" xfId="282" builtinId="9" hidden="1"/>
    <cellStyle name="已瀏覽過的超連結" xfId="284" builtinId="9" hidden="1"/>
    <cellStyle name="已瀏覽過的超連結" xfId="286" builtinId="9" hidden="1"/>
    <cellStyle name="已瀏覽過的超連結" xfId="288" builtinId="9" hidden="1"/>
    <cellStyle name="已瀏覽過的超連結" xfId="290" builtinId="9" hidden="1"/>
    <cellStyle name="已瀏覽過的超連結" xfId="292" builtinId="9" hidden="1"/>
    <cellStyle name="已瀏覽過的超連結" xfId="294" builtinId="9" hidden="1"/>
    <cellStyle name="已瀏覽過的超連結" xfId="296" builtinId="9" hidden="1"/>
    <cellStyle name="已瀏覽過的超連結" xfId="298" builtinId="9" hidden="1"/>
    <cellStyle name="已瀏覽過的超連結" xfId="300" builtinId="9" hidden="1"/>
    <cellStyle name="已瀏覽過的超連結" xfId="302" builtinId="9" hidden="1"/>
    <cellStyle name="已瀏覽過的超連結" xfId="304" builtinId="9" hidden="1"/>
    <cellStyle name="已瀏覽過的超連結" xfId="306" builtinId="9" hidden="1"/>
    <cellStyle name="已瀏覽過的超連結" xfId="308" builtinId="9" hidden="1"/>
    <cellStyle name="已瀏覽過的超連結" xfId="310" builtinId="9" hidden="1"/>
    <cellStyle name="已瀏覽過的超連結" xfId="312" builtinId="9" hidden="1"/>
    <cellStyle name="已瀏覽過的超連結" xfId="314" builtinId="9" hidden="1"/>
    <cellStyle name="已瀏覽過的超連結" xfId="316" builtinId="9" hidden="1"/>
    <cellStyle name="已瀏覽過的超連結" xfId="318" builtinId="9" hidden="1"/>
    <cellStyle name="已瀏覽過的超連結" xfId="320" builtinId="9" hidden="1"/>
    <cellStyle name="已瀏覽過的超連結" xfId="322" builtinId="9" hidden="1"/>
    <cellStyle name="已瀏覽過的超連結" xfId="324" builtinId="9" hidden="1"/>
    <cellStyle name="已瀏覽過的超連結" xfId="326" builtinId="9" hidden="1"/>
    <cellStyle name="已瀏覽過的超連結" xfId="328" builtinId="9" hidden="1"/>
    <cellStyle name="已瀏覽過的超連結" xfId="330" builtinId="9" hidden="1"/>
    <cellStyle name="已瀏覽過的超連結" xfId="332" builtinId="9" hidden="1"/>
    <cellStyle name="已瀏覽過的超連結" xfId="334" builtinId="9" hidden="1"/>
    <cellStyle name="已瀏覽過的超連結" xfId="336" builtinId="9" hidden="1"/>
    <cellStyle name="已瀏覽過的超連結" xfId="338" builtinId="9" hidden="1"/>
    <cellStyle name="已瀏覽過的超連結" xfId="340" builtinId="9" hidden="1"/>
    <cellStyle name="已瀏覽過的超連結" xfId="342" builtinId="9" hidden="1"/>
    <cellStyle name="已瀏覽過的超連結" xfId="344" builtinId="9" hidden="1"/>
    <cellStyle name="已瀏覽過的超連結" xfId="346" builtinId="9" hidden="1"/>
    <cellStyle name="已瀏覽過的超連結" xfId="348" builtinId="9" hidden="1"/>
    <cellStyle name="已瀏覽過的超連結" xfId="350" builtinId="9" hidden="1"/>
    <cellStyle name="已瀏覽過的超連結" xfId="352" builtinId="9" hidden="1"/>
    <cellStyle name="已瀏覽過的超連結" xfId="354" builtinId="9" hidden="1"/>
    <cellStyle name="已瀏覽過的超連結" xfId="356" builtinId="9" hidden="1"/>
    <cellStyle name="已瀏覽過的超連結" xfId="358" builtinId="9" hidden="1"/>
    <cellStyle name="已瀏覽過的超連結" xfId="360" builtinId="9" hidden="1"/>
    <cellStyle name="超連結" xfId="3" builtinId="8" hidden="1"/>
    <cellStyle name="超連結" xfId="5" builtinId="8" hidden="1"/>
    <cellStyle name="超連結" xfId="7" builtinId="8" hidden="1"/>
    <cellStyle name="超連結" xfId="9" builtinId="8" hidden="1"/>
    <cellStyle name="超連結" xfId="11" builtinId="8" hidden="1"/>
    <cellStyle name="超連結" xfId="13" builtinId="8" hidden="1"/>
    <cellStyle name="超連結" xfId="15" builtinId="8" hidden="1"/>
    <cellStyle name="超連結" xfId="17" builtinId="8" hidden="1"/>
    <cellStyle name="超連結" xfId="19" builtinId="8" hidden="1"/>
    <cellStyle name="超連結" xfId="21" builtinId="8" hidden="1"/>
    <cellStyle name="超連結" xfId="23" builtinId="8" hidden="1"/>
    <cellStyle name="超連結" xfId="25" builtinId="8" hidden="1"/>
    <cellStyle name="超連結" xfId="27" builtinId="8" hidden="1"/>
    <cellStyle name="超連結" xfId="29" builtinId="8" hidden="1"/>
    <cellStyle name="超連結" xfId="31" builtinId="8" hidden="1"/>
    <cellStyle name="超連結" xfId="33" builtinId="8" hidden="1"/>
    <cellStyle name="超連結" xfId="36" builtinId="8" hidden="1"/>
    <cellStyle name="超連結" xfId="38" builtinId="8" hidden="1"/>
    <cellStyle name="超連結" xfId="40" builtinId="8" hidden="1"/>
    <cellStyle name="超連結" xfId="42" builtinId="8" hidden="1"/>
    <cellStyle name="超連結" xfId="44" builtinId="8" hidden="1"/>
    <cellStyle name="超連結" xfId="46" builtinId="8" hidden="1"/>
    <cellStyle name="超連結" xfId="48" builtinId="8" hidden="1"/>
    <cellStyle name="超連結" xfId="50" builtinId="8" hidden="1"/>
    <cellStyle name="超連結" xfId="52" builtinId="8" hidden="1"/>
    <cellStyle name="超連結" xfId="54" builtinId="8" hidden="1"/>
    <cellStyle name="超連結" xfId="56" builtinId="8" hidden="1"/>
    <cellStyle name="超連結" xfId="58" builtinId="8" hidden="1"/>
    <cellStyle name="超連結" xfId="60" builtinId="8" hidden="1"/>
    <cellStyle name="超連結" xfId="62" builtinId="8" hidden="1"/>
    <cellStyle name="超連結" xfId="64" builtinId="8" hidden="1"/>
    <cellStyle name="超連結" xfId="66" builtinId="8" hidden="1"/>
    <cellStyle name="超連結" xfId="68" builtinId="8" hidden="1"/>
    <cellStyle name="超連結" xfId="70" builtinId="8" hidden="1"/>
    <cellStyle name="超連結" xfId="72" builtinId="8" hidden="1"/>
    <cellStyle name="超連結" xfId="74" builtinId="8" hidden="1"/>
    <cellStyle name="超連結" xfId="76" builtinId="8" hidden="1"/>
    <cellStyle name="超連結" xfId="78" builtinId="8" hidden="1"/>
    <cellStyle name="超連結" xfId="80" builtinId="8" hidden="1"/>
    <cellStyle name="超連結" xfId="82" builtinId="8" hidden="1"/>
    <cellStyle name="超連結" xfId="84" builtinId="8" hidden="1"/>
    <cellStyle name="超連結" xfId="86" builtinId="8" hidden="1"/>
    <cellStyle name="超連結" xfId="88" builtinId="8" hidden="1"/>
    <cellStyle name="超連結" xfId="90" builtinId="8" hidden="1"/>
    <cellStyle name="超連結" xfId="92" builtinId="8" hidden="1"/>
    <cellStyle name="超連結" xfId="94" builtinId="8" hidden="1"/>
    <cellStyle name="超連結" xfId="96" builtinId="8" hidden="1"/>
    <cellStyle name="超連結" xfId="98" builtinId="8" hidden="1"/>
    <cellStyle name="超連結" xfId="100" builtinId="8" hidden="1"/>
    <cellStyle name="超連結" xfId="102" builtinId="8" hidden="1"/>
    <cellStyle name="超連結" xfId="104" builtinId="8" hidden="1"/>
    <cellStyle name="超連結" xfId="106" builtinId="8" hidden="1"/>
    <cellStyle name="超連結" xfId="108" builtinId="8" hidden="1"/>
    <cellStyle name="超連結" xfId="110" builtinId="8" hidden="1"/>
    <cellStyle name="超連結" xfId="112" builtinId="8" hidden="1"/>
    <cellStyle name="超連結" xfId="114" builtinId="8" hidden="1"/>
    <cellStyle name="超連結" xfId="116" builtinId="8" hidden="1"/>
    <cellStyle name="超連結" xfId="118" builtinId="8" hidden="1"/>
    <cellStyle name="超連結" xfId="120" builtinId="8" hidden="1"/>
    <cellStyle name="超連結" xfId="122" builtinId="8" hidden="1"/>
    <cellStyle name="超連結" xfId="124" builtinId="8" hidden="1"/>
    <cellStyle name="超連結" xfId="126" builtinId="8" hidden="1"/>
    <cellStyle name="超連結" xfId="128" builtinId="8" hidden="1"/>
    <cellStyle name="超連結" xfId="131" builtinId="8" hidden="1"/>
    <cellStyle name="超連結" xfId="133" builtinId="8" hidden="1"/>
    <cellStyle name="超連結" xfId="135" builtinId="8" hidden="1"/>
    <cellStyle name="超連結" xfId="139" builtinId="8" hidden="1"/>
    <cellStyle name="超連結" xfId="141" builtinId="8" hidden="1"/>
    <cellStyle name="超連結" xfId="143" builtinId="8" hidden="1"/>
    <cellStyle name="超連結" xfId="145" builtinId="8" hidden="1"/>
    <cellStyle name="超連結" xfId="147" builtinId="8" hidden="1"/>
    <cellStyle name="超連結" xfId="149" builtinId="8" hidden="1"/>
    <cellStyle name="超連結" xfId="151" builtinId="8" hidden="1"/>
    <cellStyle name="超連結" xfId="153" builtinId="8" hidden="1"/>
    <cellStyle name="超連結" xfId="155" builtinId="8" hidden="1"/>
    <cellStyle name="超連結" xfId="158" builtinId="8" hidden="1"/>
    <cellStyle name="超連結" xfId="160" builtinId="8" hidden="1"/>
    <cellStyle name="超連結" xfId="162" builtinId="8" hidden="1"/>
    <cellStyle name="超連結" xfId="164" builtinId="8" hidden="1"/>
    <cellStyle name="超連結" xfId="166" builtinId="8" hidden="1"/>
    <cellStyle name="超連結" xfId="168" builtinId="8" hidden="1"/>
    <cellStyle name="超連結" xfId="170" builtinId="8" hidden="1"/>
    <cellStyle name="超連結" xfId="172" builtinId="8" hidden="1"/>
    <cellStyle name="超連結" xfId="174" builtinId="8" hidden="1"/>
    <cellStyle name="超連結" xfId="176" builtinId="8" hidden="1"/>
    <cellStyle name="超連結" xfId="178" builtinId="8" hidden="1"/>
    <cellStyle name="超連結" xfId="180" builtinId="8" hidden="1"/>
    <cellStyle name="超連結" xfId="182" builtinId="8" hidden="1"/>
    <cellStyle name="超連結" xfId="184" builtinId="8" hidden="1"/>
    <cellStyle name="超連結" xfId="186" builtinId="8" hidden="1"/>
    <cellStyle name="超連結" xfId="188" builtinId="8" hidden="1"/>
    <cellStyle name="超連結" xfId="190" builtinId="8" hidden="1"/>
    <cellStyle name="超連結" xfId="192" builtinId="8" hidden="1"/>
    <cellStyle name="超連結" xfId="194" builtinId="8" hidden="1"/>
    <cellStyle name="超連結" xfId="196" builtinId="8" hidden="1"/>
    <cellStyle name="超連結" xfId="198" builtinId="8" hidden="1"/>
    <cellStyle name="超連結" xfId="200" builtinId="8" hidden="1"/>
    <cellStyle name="超連結" xfId="202" builtinId="8" hidden="1"/>
    <cellStyle name="超連結" xfId="204" builtinId="8" hidden="1"/>
    <cellStyle name="超連結" xfId="206" builtinId="8" hidden="1"/>
    <cellStyle name="超連結" xfId="208" builtinId="8" hidden="1"/>
    <cellStyle name="超連結" xfId="210" builtinId="8" hidden="1"/>
    <cellStyle name="超連結" xfId="212" builtinId="8" hidden="1"/>
    <cellStyle name="超連結" xfId="214" builtinId="8" hidden="1"/>
    <cellStyle name="超連結" xfId="216" builtinId="8" hidden="1"/>
    <cellStyle name="超連結" xfId="218" builtinId="8" hidden="1"/>
    <cellStyle name="超連結" xfId="220" builtinId="8" hidden="1"/>
    <cellStyle name="超連結" xfId="222" builtinId="8" hidden="1"/>
    <cellStyle name="超連結" xfId="224" builtinId="8" hidden="1"/>
    <cellStyle name="超連結" xfId="226" builtinId="8" hidden="1"/>
    <cellStyle name="超連結" xfId="228" builtinId="8" hidden="1"/>
    <cellStyle name="超連結" xfId="230" builtinId="8" hidden="1"/>
    <cellStyle name="超連結" xfId="232" builtinId="8" hidden="1"/>
    <cellStyle name="超連結" xfId="234" builtinId="8" hidden="1"/>
    <cellStyle name="超連結" xfId="236" builtinId="8" hidden="1"/>
    <cellStyle name="超連結" xfId="238" builtinId="8" hidden="1"/>
    <cellStyle name="超連結" xfId="241" builtinId="8" hidden="1"/>
    <cellStyle name="超連結" xfId="243" builtinId="8" hidden="1"/>
    <cellStyle name="超連結" xfId="245" builtinId="8" hidden="1"/>
    <cellStyle name="超連結" xfId="247" builtinId="8" hidden="1"/>
    <cellStyle name="超連結" xfId="249" builtinId="8" hidden="1"/>
    <cellStyle name="超連結" xfId="251" builtinId="8" hidden="1"/>
    <cellStyle name="超連結" xfId="253" builtinId="8" hidden="1"/>
    <cellStyle name="超連結" xfId="255" builtinId="8" hidden="1"/>
    <cellStyle name="超連結" xfId="257" builtinId="8" hidden="1"/>
    <cellStyle name="超連結" xfId="259" builtinId="8" hidden="1"/>
    <cellStyle name="超連結" xfId="261" builtinId="8" hidden="1"/>
    <cellStyle name="超連結" xfId="263" builtinId="8" hidden="1"/>
    <cellStyle name="超連結" xfId="265" builtinId="8" hidden="1"/>
    <cellStyle name="超連結" xfId="267" builtinId="8" hidden="1"/>
    <cellStyle name="超連結" xfId="269" builtinId="8" hidden="1"/>
    <cellStyle name="超連結" xfId="271" builtinId="8" hidden="1"/>
    <cellStyle name="超連結" xfId="273" builtinId="8" hidden="1"/>
    <cellStyle name="超連結" xfId="275" builtinId="8" hidden="1"/>
    <cellStyle name="超連結" xfId="277" builtinId="8" hidden="1"/>
    <cellStyle name="超連結" xfId="279" builtinId="8" hidden="1"/>
    <cellStyle name="超連結" xfId="281" builtinId="8" hidden="1"/>
    <cellStyle name="超連結" xfId="283" builtinId="8" hidden="1"/>
    <cellStyle name="超連結" xfId="285" builtinId="8" hidden="1"/>
    <cellStyle name="超連結" xfId="287" builtinId="8" hidden="1"/>
    <cellStyle name="超連結" xfId="289" builtinId="8" hidden="1"/>
    <cellStyle name="超連結" xfId="291" builtinId="8" hidden="1"/>
    <cellStyle name="超連結" xfId="293" builtinId="8" hidden="1"/>
    <cellStyle name="超連結" xfId="295" builtinId="8" hidden="1"/>
    <cellStyle name="超連結" xfId="297" builtinId="8" hidden="1"/>
    <cellStyle name="超連結" xfId="299" builtinId="8" hidden="1"/>
    <cellStyle name="超連結" xfId="301" builtinId="8" hidden="1"/>
    <cellStyle name="超連結" xfId="303" builtinId="8" hidden="1"/>
    <cellStyle name="超連結" xfId="305" builtinId="8" hidden="1"/>
    <cellStyle name="超連結" xfId="307" builtinId="8" hidden="1"/>
    <cellStyle name="超連結" xfId="309" builtinId="8" hidden="1"/>
    <cellStyle name="超連結" xfId="311" builtinId="8" hidden="1"/>
    <cellStyle name="超連結" xfId="313" builtinId="8" hidden="1"/>
    <cellStyle name="超連結" xfId="315" builtinId="8" hidden="1"/>
    <cellStyle name="超連結" xfId="317" builtinId="8" hidden="1"/>
    <cellStyle name="超連結" xfId="319" builtinId="8" hidden="1"/>
    <cellStyle name="超連結" xfId="321" builtinId="8" hidden="1"/>
    <cellStyle name="超連結" xfId="323" builtinId="8" hidden="1"/>
    <cellStyle name="超連結" xfId="325" builtinId="8" hidden="1"/>
    <cellStyle name="超連結" xfId="327" builtinId="8" hidden="1"/>
    <cellStyle name="超連結" xfId="329" builtinId="8" hidden="1"/>
    <cellStyle name="超連結" xfId="331" builtinId="8" hidden="1"/>
    <cellStyle name="超連結" xfId="333" builtinId="8" hidden="1"/>
    <cellStyle name="超連結" xfId="335" builtinId="8" hidden="1"/>
    <cellStyle name="超連結" xfId="337" builtinId="8" hidden="1"/>
    <cellStyle name="超連結" xfId="339" builtinId="8" hidden="1"/>
    <cellStyle name="超連結" xfId="341" builtinId="8" hidden="1"/>
    <cellStyle name="超連結" xfId="343" builtinId="8" hidden="1"/>
    <cellStyle name="超連結" xfId="345" builtinId="8" hidden="1"/>
    <cellStyle name="超連結" xfId="347" builtinId="8" hidden="1"/>
    <cellStyle name="超連結" xfId="349" builtinId="8" hidden="1"/>
    <cellStyle name="超連結" xfId="351" builtinId="8" hidden="1"/>
    <cellStyle name="超連結" xfId="353" builtinId="8" hidden="1"/>
    <cellStyle name="超連結" xfId="355" builtinId="8" hidden="1"/>
    <cellStyle name="超連結" xfId="357" builtinId="8" hidden="1"/>
    <cellStyle name="超連結" xfId="359" builtinId="8" hidden="1"/>
    <cellStyle name="표준_Book2" xfId="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46</xdr:col>
      <xdr:colOff>165100</xdr:colOff>
      <xdr:row>0</xdr:row>
      <xdr:rowOff>0</xdr:rowOff>
    </xdr:from>
    <xdr:to>
      <xdr:col>51</xdr:col>
      <xdr:colOff>168275</xdr:colOff>
      <xdr:row>1</xdr:row>
      <xdr:rowOff>127000</xdr:rowOff>
    </xdr:to>
    <xdr:pic>
      <xdr:nvPicPr>
        <xdr:cNvPr id="1205" name="Picture 2" descr="NEW ICON.png"/>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918700" y="0"/>
          <a:ext cx="10287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114300</xdr:colOff>
      <xdr:row>0</xdr:row>
      <xdr:rowOff>0</xdr:rowOff>
    </xdr:from>
    <xdr:to>
      <xdr:col>33</xdr:col>
      <xdr:colOff>101600</xdr:colOff>
      <xdr:row>1</xdr:row>
      <xdr:rowOff>101600</xdr:rowOff>
    </xdr:to>
    <xdr:pic>
      <xdr:nvPicPr>
        <xdr:cNvPr id="2" name="Picture 1" descr="NEW ICON.png"/>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4749800" y="0"/>
          <a:ext cx="9779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114300</xdr:colOff>
      <xdr:row>0</xdr:row>
      <xdr:rowOff>0</xdr:rowOff>
    </xdr:from>
    <xdr:to>
      <xdr:col>32</xdr:col>
      <xdr:colOff>254000</xdr:colOff>
      <xdr:row>1</xdr:row>
      <xdr:rowOff>101600</xdr:rowOff>
    </xdr:to>
    <xdr:pic>
      <xdr:nvPicPr>
        <xdr:cNvPr id="2" name="Picture 1" descr="NEW ICON.png"/>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5080000" y="0"/>
          <a:ext cx="1028700" cy="2159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22</xdr:col>
      <xdr:colOff>215900</xdr:colOff>
      <xdr:row>0</xdr:row>
      <xdr:rowOff>12700</xdr:rowOff>
    </xdr:from>
    <xdr:to>
      <xdr:col>27</xdr:col>
      <xdr:colOff>38100</xdr:colOff>
      <xdr:row>1</xdr:row>
      <xdr:rowOff>101600</xdr:rowOff>
    </xdr:to>
    <xdr:pic>
      <xdr:nvPicPr>
        <xdr:cNvPr id="2" name="Picture 2" descr="NEW ICON.png"/>
        <xdr:cNvPicPr>
          <a:picLocks noChangeAspect="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5181600" y="12700"/>
          <a:ext cx="901700" cy="2286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tinalienenlueke/Desktop/01.FILE%20MANAGER/F03%20DEV%20MASTER/Groups/Fusion/OB-125-W/W-turbinepant.di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OTT/Users/christinalienenlueke/Desktop/01.FILE%20MANAGER/F03%20DEV%20MASTER/Groups/Fusion/OB-125-W/W-turbinepant.dim.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imensions"/>
      <sheetName val="2nd evaluation"/>
      <sheetName val="3rd evaluation"/>
      <sheetName val="sales smpl evaluation"/>
      <sheetName val="pre-production evaluation"/>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imensions"/>
      <sheetName val="2nd evaluation"/>
      <sheetName val="3rd evaluation"/>
      <sheetName val="sales smpl evaluation"/>
      <sheetName val="pre-production evaluation"/>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AZ84"/>
  <sheetViews>
    <sheetView tabSelected="1" topLeftCell="M1" zoomScale="175" zoomScaleNormal="175" zoomScalePageLayoutView="150" workbookViewId="0">
      <selection activeCell="AU35" sqref="AU35:AZ35"/>
    </sheetView>
  </sheetViews>
  <sheetFormatPr defaultColWidth="9.875" defaultRowHeight="12.75"/>
  <cols>
    <col min="1" max="17" width="2.25" style="3" customWidth="1"/>
    <col min="18" max="20" width="1.625" style="3" customWidth="1"/>
    <col min="21" max="24" width="2.25" style="3" customWidth="1"/>
    <col min="25" max="30" width="1.625" style="3" customWidth="1"/>
    <col min="31" max="32" width="1.875" style="12" customWidth="1"/>
    <col min="33" max="34" width="2.75" style="3" customWidth="1"/>
    <col min="35" max="46" width="2.875" style="3" customWidth="1"/>
    <col min="47" max="52" width="2.25" style="3" customWidth="1"/>
    <col min="53" max="16384" width="9.875" style="3"/>
  </cols>
  <sheetData>
    <row r="1" spans="1:52" ht="7.5" customHeight="1">
      <c r="A1" s="150" t="s">
        <v>25</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6"/>
      <c r="AE1" s="13"/>
      <c r="AF1" s="13"/>
      <c r="AG1" s="16"/>
      <c r="AH1" s="16"/>
      <c r="AI1" s="16"/>
      <c r="AJ1" s="16"/>
      <c r="AK1" s="16"/>
      <c r="AL1" s="16"/>
      <c r="AM1" s="16"/>
      <c r="AN1" s="16"/>
    </row>
    <row r="2" spans="1:52">
      <c r="A2" s="151"/>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2"/>
      <c r="AD2" s="16"/>
      <c r="AE2" s="13"/>
      <c r="AF2" s="13"/>
      <c r="AG2" s="16"/>
      <c r="AH2" s="16"/>
      <c r="AI2" s="16"/>
      <c r="AJ2" s="16"/>
      <c r="AK2" s="16"/>
      <c r="AL2" s="16"/>
      <c r="AM2" s="16"/>
      <c r="AN2" s="16"/>
    </row>
    <row r="3" spans="1:52" s="17" customFormat="1" ht="9" customHeight="1">
      <c r="A3" s="153" t="s">
        <v>15</v>
      </c>
      <c r="B3" s="154"/>
      <c r="C3" s="154"/>
      <c r="D3" s="154"/>
      <c r="E3" s="155" t="s">
        <v>261</v>
      </c>
      <c r="F3" s="155"/>
      <c r="G3" s="155"/>
      <c r="H3" s="155"/>
      <c r="I3" s="155"/>
      <c r="J3" s="155"/>
      <c r="K3" s="155"/>
      <c r="L3" s="155"/>
      <c r="M3" s="155"/>
      <c r="N3" s="155"/>
      <c r="O3" s="155"/>
      <c r="P3" s="155"/>
      <c r="Q3" s="155"/>
      <c r="R3" s="155"/>
      <c r="S3" s="155"/>
      <c r="T3" s="155"/>
      <c r="U3" s="156"/>
      <c r="V3" s="153" t="s">
        <v>16</v>
      </c>
      <c r="W3" s="154"/>
      <c r="X3" s="154"/>
      <c r="Y3" s="154"/>
      <c r="Z3" s="154"/>
      <c r="AA3" s="157" t="s">
        <v>132</v>
      </c>
      <c r="AB3" s="157"/>
      <c r="AC3" s="157"/>
      <c r="AD3" s="157"/>
      <c r="AE3" s="157"/>
      <c r="AF3" s="157"/>
      <c r="AG3" s="157"/>
      <c r="AH3" s="157"/>
      <c r="AI3" s="157"/>
      <c r="AJ3" s="157"/>
      <c r="AK3" s="157"/>
      <c r="AL3" s="157"/>
      <c r="AM3" s="157"/>
      <c r="AN3" s="158"/>
      <c r="AO3" s="153" t="s">
        <v>26</v>
      </c>
      <c r="AP3" s="159"/>
      <c r="AQ3" s="159"/>
      <c r="AR3" s="159"/>
      <c r="AS3" s="180" t="s">
        <v>133</v>
      </c>
      <c r="AT3" s="180"/>
      <c r="AU3" s="180"/>
      <c r="AV3" s="180"/>
      <c r="AW3" s="180"/>
      <c r="AX3" s="180"/>
      <c r="AY3" s="180"/>
      <c r="AZ3" s="181"/>
    </row>
    <row r="4" spans="1:52" s="17" customFormat="1" ht="9" customHeight="1">
      <c r="A4" s="160" t="s">
        <v>17</v>
      </c>
      <c r="B4" s="149"/>
      <c r="C4" s="149"/>
      <c r="D4" s="149"/>
      <c r="E4" s="169" t="s">
        <v>110</v>
      </c>
      <c r="F4" s="169"/>
      <c r="G4" s="169"/>
      <c r="H4" s="169"/>
      <c r="I4" s="169"/>
      <c r="J4" s="169"/>
      <c r="K4" s="169"/>
      <c r="L4" s="169"/>
      <c r="M4" s="169"/>
      <c r="N4" s="169"/>
      <c r="O4" s="169"/>
      <c r="P4" s="169"/>
      <c r="Q4" s="169"/>
      <c r="R4" s="169"/>
      <c r="S4" s="169"/>
      <c r="T4" s="169"/>
      <c r="U4" s="170"/>
      <c r="V4" s="182"/>
      <c r="W4" s="183"/>
      <c r="X4" s="183"/>
      <c r="Y4" s="183"/>
      <c r="Z4" s="183"/>
      <c r="AA4" s="184"/>
      <c r="AB4" s="184"/>
      <c r="AC4" s="184"/>
      <c r="AD4" s="184"/>
      <c r="AE4" s="184"/>
      <c r="AF4" s="184"/>
      <c r="AG4" s="184"/>
      <c r="AH4" s="184"/>
      <c r="AI4" s="184"/>
      <c r="AJ4" s="184"/>
      <c r="AK4" s="184"/>
      <c r="AL4" s="184"/>
      <c r="AM4" s="184"/>
      <c r="AN4" s="185"/>
      <c r="AO4" s="182"/>
      <c r="AP4" s="161"/>
      <c r="AQ4" s="161"/>
      <c r="AR4" s="161"/>
      <c r="AS4" s="161"/>
      <c r="AT4" s="161"/>
      <c r="AU4" s="161"/>
      <c r="AV4" s="161"/>
      <c r="AW4" s="161"/>
      <c r="AX4" s="161"/>
      <c r="AY4" s="161"/>
      <c r="AZ4" s="164"/>
    </row>
    <row r="5" spans="1:52" s="17" customFormat="1" ht="9" customHeight="1">
      <c r="A5" s="160" t="s">
        <v>18</v>
      </c>
      <c r="B5" s="149"/>
      <c r="C5" s="149"/>
      <c r="D5" s="149"/>
      <c r="E5" s="169" t="s">
        <v>43</v>
      </c>
      <c r="F5" s="169"/>
      <c r="G5" s="169"/>
      <c r="H5" s="169"/>
      <c r="I5" s="169"/>
      <c r="J5" s="169"/>
      <c r="K5" s="169"/>
      <c r="L5" s="169"/>
      <c r="M5" s="169"/>
      <c r="N5" s="169"/>
      <c r="O5" s="169"/>
      <c r="P5" s="169"/>
      <c r="Q5" s="169"/>
      <c r="R5" s="169"/>
      <c r="S5" s="169"/>
      <c r="T5" s="169"/>
      <c r="U5" s="170"/>
      <c r="V5" s="160" t="s">
        <v>19</v>
      </c>
      <c r="W5" s="149"/>
      <c r="X5" s="149"/>
      <c r="Y5" s="149"/>
      <c r="Z5" s="149"/>
      <c r="AA5" s="171"/>
      <c r="AB5" s="171"/>
      <c r="AC5" s="171"/>
      <c r="AD5" s="171"/>
      <c r="AE5" s="171"/>
      <c r="AF5" s="171"/>
      <c r="AG5" s="171"/>
      <c r="AH5" s="171"/>
      <c r="AI5" s="171"/>
      <c r="AJ5" s="171"/>
      <c r="AK5" s="171"/>
      <c r="AL5" s="171"/>
      <c r="AM5" s="171"/>
      <c r="AN5" s="172"/>
      <c r="AO5" s="160" t="s">
        <v>27</v>
      </c>
      <c r="AP5" s="161"/>
      <c r="AQ5" s="161"/>
      <c r="AR5" s="161"/>
      <c r="AS5" s="173" t="s">
        <v>134</v>
      </c>
      <c r="AT5" s="161"/>
      <c r="AU5" s="161"/>
      <c r="AV5" s="161"/>
      <c r="AW5" s="161"/>
      <c r="AX5" s="161"/>
      <c r="AY5" s="161"/>
      <c r="AZ5" s="164"/>
    </row>
    <row r="6" spans="1:52" s="17" customFormat="1" ht="9" customHeight="1" thickBot="1">
      <c r="A6" s="160" t="s">
        <v>28</v>
      </c>
      <c r="B6" s="149"/>
      <c r="C6" s="149"/>
      <c r="D6" s="149"/>
      <c r="E6" s="169"/>
      <c r="F6" s="169"/>
      <c r="G6" s="169"/>
      <c r="H6" s="169"/>
      <c r="I6" s="169"/>
      <c r="J6" s="169"/>
      <c r="K6" s="169"/>
      <c r="L6" s="169"/>
      <c r="M6" s="169"/>
      <c r="N6" s="169"/>
      <c r="O6" s="169"/>
      <c r="P6" s="169"/>
      <c r="Q6" s="169"/>
      <c r="R6" s="169"/>
      <c r="S6" s="169"/>
      <c r="T6" s="169"/>
      <c r="U6" s="170"/>
      <c r="V6" s="160" t="s">
        <v>20</v>
      </c>
      <c r="W6" s="149"/>
      <c r="X6" s="149"/>
      <c r="Y6" s="149"/>
      <c r="Z6" s="149"/>
      <c r="AA6" s="171"/>
      <c r="AB6" s="171"/>
      <c r="AC6" s="171"/>
      <c r="AD6" s="171"/>
      <c r="AE6" s="171"/>
      <c r="AF6" s="171"/>
      <c r="AG6" s="171"/>
      <c r="AH6" s="171"/>
      <c r="AI6" s="171"/>
      <c r="AJ6" s="171"/>
      <c r="AK6" s="171"/>
      <c r="AL6" s="171"/>
      <c r="AM6" s="171"/>
      <c r="AN6" s="172"/>
      <c r="AO6" s="160" t="s">
        <v>0</v>
      </c>
      <c r="AP6" s="161"/>
      <c r="AQ6" s="161"/>
      <c r="AR6" s="161"/>
      <c r="AS6" s="163">
        <v>40835</v>
      </c>
      <c r="AT6" s="161"/>
      <c r="AU6" s="161"/>
      <c r="AV6" s="161"/>
      <c r="AW6" s="161"/>
      <c r="AX6" s="161"/>
      <c r="AY6" s="161"/>
      <c r="AZ6" s="164"/>
    </row>
    <row r="7" spans="1:52" s="17" customFormat="1" ht="9" customHeight="1" thickBot="1">
      <c r="A7" s="165" t="s">
        <v>21</v>
      </c>
      <c r="B7" s="166"/>
      <c r="C7" s="166"/>
      <c r="D7" s="166"/>
      <c r="E7" s="167" t="s">
        <v>204</v>
      </c>
      <c r="F7" s="167"/>
      <c r="G7" s="167"/>
      <c r="H7" s="167"/>
      <c r="I7" s="167"/>
      <c r="J7" s="167"/>
      <c r="K7" s="167"/>
      <c r="L7" s="167"/>
      <c r="M7" s="167"/>
      <c r="N7" s="167"/>
      <c r="O7" s="167"/>
      <c r="P7" s="167"/>
      <c r="Q7" s="167"/>
      <c r="R7" s="167"/>
      <c r="S7" s="167"/>
      <c r="T7" s="167"/>
      <c r="U7" s="168"/>
      <c r="V7" s="165" t="s">
        <v>22</v>
      </c>
      <c r="W7" s="166"/>
      <c r="X7" s="166"/>
      <c r="Y7" s="166"/>
      <c r="Z7" s="166"/>
      <c r="AA7" s="186"/>
      <c r="AB7" s="186"/>
      <c r="AC7" s="186"/>
      <c r="AD7" s="186"/>
      <c r="AE7" s="186"/>
      <c r="AF7" s="186"/>
      <c r="AG7" s="186"/>
      <c r="AH7" s="186"/>
      <c r="AI7" s="186"/>
      <c r="AJ7" s="186"/>
      <c r="AK7" s="186"/>
      <c r="AL7" s="186"/>
      <c r="AM7" s="186"/>
      <c r="AN7" s="187"/>
      <c r="AO7" s="177" t="s">
        <v>42</v>
      </c>
      <c r="AP7" s="178"/>
      <c r="AQ7" s="178"/>
      <c r="AR7" s="179"/>
      <c r="AS7" s="174"/>
      <c r="AT7" s="175"/>
      <c r="AU7" s="175"/>
      <c r="AV7" s="175"/>
      <c r="AW7" s="175"/>
      <c r="AX7" s="175"/>
      <c r="AY7" s="175"/>
      <c r="AZ7" s="176"/>
    </row>
    <row r="8" spans="1:52" ht="3.7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row>
    <row r="9" spans="1:52" ht="7.5" customHeight="1">
      <c r="A9" s="149" t="s">
        <v>1</v>
      </c>
      <c r="B9" s="149"/>
      <c r="C9" s="149"/>
      <c r="D9" s="149"/>
      <c r="E9" s="149"/>
      <c r="F9" s="148" t="s">
        <v>41</v>
      </c>
      <c r="G9" s="148"/>
      <c r="H9" s="148"/>
      <c r="I9" s="147" t="s">
        <v>2</v>
      </c>
      <c r="J9" s="147"/>
      <c r="K9" s="147"/>
      <c r="L9" s="147"/>
      <c r="M9" s="147"/>
      <c r="N9" s="147"/>
      <c r="O9" s="147"/>
      <c r="P9" s="147"/>
      <c r="Q9" s="147" t="s">
        <v>3</v>
      </c>
      <c r="R9" s="147"/>
      <c r="S9" s="147"/>
      <c r="T9" s="147"/>
      <c r="U9" s="147"/>
      <c r="V9" s="147"/>
      <c r="W9" s="147"/>
      <c r="X9" s="147"/>
      <c r="Y9" s="147"/>
      <c r="Z9" s="147"/>
      <c r="AA9" s="147"/>
      <c r="AB9" s="1" t="s">
        <v>5</v>
      </c>
      <c r="AC9" s="148" t="s">
        <v>4</v>
      </c>
      <c r="AD9" s="148"/>
      <c r="AE9" s="162" t="s">
        <v>39</v>
      </c>
      <c r="AF9" s="162"/>
      <c r="AG9" s="162" t="s">
        <v>40</v>
      </c>
      <c r="AH9" s="162"/>
      <c r="AI9" s="147" t="s">
        <v>6</v>
      </c>
      <c r="AJ9" s="147"/>
      <c r="AK9" s="147"/>
      <c r="AL9" s="147" t="s">
        <v>7</v>
      </c>
      <c r="AM9" s="147"/>
      <c r="AN9" s="147"/>
      <c r="AO9" s="147" t="s">
        <v>8</v>
      </c>
      <c r="AP9" s="147"/>
      <c r="AQ9" s="147"/>
      <c r="AR9" s="147" t="s">
        <v>9</v>
      </c>
      <c r="AS9" s="147"/>
      <c r="AT9" s="147"/>
      <c r="AU9" s="147" t="s">
        <v>24</v>
      </c>
      <c r="AV9" s="147"/>
      <c r="AW9" s="147"/>
      <c r="AX9" s="147"/>
      <c r="AY9" s="147"/>
      <c r="AZ9" s="147"/>
    </row>
    <row r="10" spans="1:52" ht="3"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5"/>
      <c r="AH10" s="15"/>
      <c r="AI10" s="19"/>
      <c r="AJ10" s="19"/>
      <c r="AK10" s="19"/>
      <c r="AL10" s="19"/>
      <c r="AM10" s="19"/>
      <c r="AN10" s="19"/>
      <c r="AO10" s="19"/>
      <c r="AP10" s="19"/>
    </row>
    <row r="11" spans="1:52" ht="9" customHeight="1">
      <c r="A11" s="191" t="s">
        <v>10</v>
      </c>
      <c r="B11" s="192"/>
      <c r="C11" s="192"/>
      <c r="D11" s="192"/>
      <c r="E11" s="193"/>
      <c r="F11" s="191"/>
      <c r="G11" s="192"/>
      <c r="H11" s="193"/>
      <c r="I11" s="194"/>
      <c r="J11" s="195"/>
      <c r="K11" s="195"/>
      <c r="L11" s="195"/>
      <c r="M11" s="195"/>
      <c r="N11" s="195"/>
      <c r="O11" s="195"/>
      <c r="P11" s="195"/>
      <c r="Q11" s="195"/>
      <c r="R11" s="195"/>
      <c r="S11" s="195"/>
      <c r="T11" s="195"/>
      <c r="U11" s="195"/>
      <c r="V11" s="195"/>
      <c r="W11" s="195"/>
      <c r="X11" s="195"/>
      <c r="Y11" s="195"/>
      <c r="Z11" s="195"/>
      <c r="AA11" s="196"/>
      <c r="AB11" s="2"/>
      <c r="AC11" s="188"/>
      <c r="AD11" s="190"/>
      <c r="AE11" s="145"/>
      <c r="AF11" s="146"/>
      <c r="AG11" s="145"/>
      <c r="AH11" s="146"/>
      <c r="AI11" s="188"/>
      <c r="AJ11" s="189"/>
      <c r="AK11" s="190"/>
      <c r="AL11" s="188"/>
      <c r="AM11" s="189"/>
      <c r="AN11" s="190"/>
      <c r="AO11" s="188"/>
      <c r="AP11" s="189"/>
      <c r="AQ11" s="190"/>
      <c r="AR11" s="188"/>
      <c r="AS11" s="189"/>
      <c r="AT11" s="190"/>
      <c r="AU11" s="188"/>
      <c r="AV11" s="189"/>
      <c r="AW11" s="189"/>
      <c r="AX11" s="189"/>
      <c r="AY11" s="189"/>
      <c r="AZ11" s="190"/>
    </row>
    <row r="12" spans="1:52" ht="48.75" customHeight="1">
      <c r="A12" s="54" t="s">
        <v>179</v>
      </c>
      <c r="B12" s="55"/>
      <c r="C12" s="55"/>
      <c r="D12" s="55"/>
      <c r="E12" s="56"/>
      <c r="F12" s="54" t="s">
        <v>178</v>
      </c>
      <c r="G12" s="55"/>
      <c r="H12" s="56"/>
      <c r="I12" s="54" t="s">
        <v>215</v>
      </c>
      <c r="J12" s="55"/>
      <c r="K12" s="55"/>
      <c r="L12" s="55"/>
      <c r="M12" s="55"/>
      <c r="N12" s="55"/>
      <c r="O12" s="55"/>
      <c r="P12" s="55"/>
      <c r="Q12" s="55"/>
      <c r="R12" s="55"/>
      <c r="S12" s="55"/>
      <c r="T12" s="55"/>
      <c r="U12" s="55"/>
      <c r="V12" s="55"/>
      <c r="W12" s="55"/>
      <c r="X12" s="55"/>
      <c r="Y12" s="55"/>
      <c r="Z12" s="55"/>
      <c r="AA12" s="56"/>
      <c r="AB12" s="41">
        <v>1</v>
      </c>
      <c r="AC12" s="57"/>
      <c r="AD12" s="58"/>
      <c r="AE12" s="75">
        <v>5</v>
      </c>
      <c r="AF12" s="76"/>
      <c r="AG12" s="59" t="s">
        <v>131</v>
      </c>
      <c r="AH12" s="60"/>
      <c r="AI12" s="57" t="s">
        <v>205</v>
      </c>
      <c r="AJ12" s="61"/>
      <c r="AK12" s="58"/>
      <c r="AL12" s="57" t="s">
        <v>206</v>
      </c>
      <c r="AM12" s="61"/>
      <c r="AN12" s="58"/>
      <c r="AO12" s="57" t="s">
        <v>207</v>
      </c>
      <c r="AP12" s="61"/>
      <c r="AQ12" s="58"/>
      <c r="AR12" s="100"/>
      <c r="AS12" s="101"/>
      <c r="AT12" s="102"/>
      <c r="AU12" s="57"/>
      <c r="AV12" s="61"/>
      <c r="AW12" s="61"/>
      <c r="AX12" s="61"/>
      <c r="AY12" s="61"/>
      <c r="AZ12" s="58"/>
    </row>
    <row r="13" spans="1:52" ht="40.5" customHeight="1">
      <c r="A13" s="54" t="s">
        <v>143</v>
      </c>
      <c r="B13" s="55"/>
      <c r="C13" s="55"/>
      <c r="D13" s="55"/>
      <c r="E13" s="56"/>
      <c r="F13" s="54" t="s">
        <v>144</v>
      </c>
      <c r="G13" s="55"/>
      <c r="H13" s="56"/>
      <c r="I13" s="54" t="s">
        <v>216</v>
      </c>
      <c r="J13" s="55"/>
      <c r="K13" s="55"/>
      <c r="L13" s="55"/>
      <c r="M13" s="55"/>
      <c r="N13" s="55"/>
      <c r="O13" s="55"/>
      <c r="P13" s="55"/>
      <c r="Q13" s="55"/>
      <c r="R13" s="55"/>
      <c r="S13" s="55"/>
      <c r="T13" s="55"/>
      <c r="U13" s="55"/>
      <c r="V13" s="55"/>
      <c r="W13" s="55"/>
      <c r="X13" s="55"/>
      <c r="Y13" s="55"/>
      <c r="Z13" s="55"/>
      <c r="AA13" s="56"/>
      <c r="AB13" s="41">
        <v>1</v>
      </c>
      <c r="AC13" s="57"/>
      <c r="AD13" s="58"/>
      <c r="AE13" s="75">
        <v>3</v>
      </c>
      <c r="AF13" s="76"/>
      <c r="AG13" s="59" t="s">
        <v>131</v>
      </c>
      <c r="AH13" s="60"/>
      <c r="AI13" s="100"/>
      <c r="AJ13" s="101"/>
      <c r="AK13" s="102"/>
      <c r="AL13" s="100"/>
      <c r="AM13" s="101"/>
      <c r="AN13" s="102"/>
      <c r="AO13" s="100"/>
      <c r="AP13" s="101"/>
      <c r="AQ13" s="102"/>
      <c r="AR13" s="57" t="s">
        <v>208</v>
      </c>
      <c r="AS13" s="61"/>
      <c r="AT13" s="58"/>
      <c r="AU13" s="57"/>
      <c r="AV13" s="61"/>
      <c r="AW13" s="61"/>
      <c r="AX13" s="61"/>
      <c r="AY13" s="61"/>
      <c r="AZ13" s="58"/>
    </row>
    <row r="14" spans="1:52" ht="9" customHeight="1">
      <c r="A14" s="54" t="s">
        <v>179</v>
      </c>
      <c r="B14" s="55"/>
      <c r="C14" s="55"/>
      <c r="D14" s="55"/>
      <c r="E14" s="56"/>
      <c r="F14" s="54" t="s">
        <v>178</v>
      </c>
      <c r="G14" s="55"/>
      <c r="H14" s="56"/>
      <c r="I14" s="54" t="s">
        <v>217</v>
      </c>
      <c r="J14" s="55"/>
      <c r="K14" s="55"/>
      <c r="L14" s="55"/>
      <c r="M14" s="55"/>
      <c r="N14" s="55"/>
      <c r="O14" s="55"/>
      <c r="P14" s="55"/>
      <c r="Q14" s="55"/>
      <c r="R14" s="55"/>
      <c r="S14" s="55"/>
      <c r="T14" s="55"/>
      <c r="U14" s="55"/>
      <c r="V14" s="55"/>
      <c r="W14" s="55"/>
      <c r="X14" s="55"/>
      <c r="Y14" s="55"/>
      <c r="Z14" s="55"/>
      <c r="AA14" s="56"/>
      <c r="AB14" s="41">
        <v>2</v>
      </c>
      <c r="AC14" s="57"/>
      <c r="AD14" s="58"/>
      <c r="AE14" s="75">
        <v>5</v>
      </c>
      <c r="AF14" s="76"/>
      <c r="AG14" s="59" t="s">
        <v>131</v>
      </c>
      <c r="AH14" s="60"/>
      <c r="AI14" s="57" t="s">
        <v>206</v>
      </c>
      <c r="AJ14" s="61"/>
      <c r="AK14" s="58"/>
      <c r="AL14" s="57" t="s">
        <v>206</v>
      </c>
      <c r="AM14" s="61"/>
      <c r="AN14" s="58"/>
      <c r="AO14" s="57" t="s">
        <v>207</v>
      </c>
      <c r="AP14" s="61"/>
      <c r="AQ14" s="58"/>
      <c r="AR14" s="100"/>
      <c r="AS14" s="101"/>
      <c r="AT14" s="102"/>
      <c r="AU14" s="57"/>
      <c r="AV14" s="61"/>
      <c r="AW14" s="61"/>
      <c r="AX14" s="61"/>
      <c r="AY14" s="61"/>
      <c r="AZ14" s="58"/>
    </row>
    <row r="15" spans="1:52" ht="18" customHeight="1">
      <c r="A15" s="54" t="s">
        <v>143</v>
      </c>
      <c r="B15" s="55"/>
      <c r="C15" s="55"/>
      <c r="D15" s="55"/>
      <c r="E15" s="56"/>
      <c r="F15" s="54" t="s">
        <v>144</v>
      </c>
      <c r="G15" s="55"/>
      <c r="H15" s="56"/>
      <c r="I15" s="54" t="s">
        <v>217</v>
      </c>
      <c r="J15" s="55"/>
      <c r="K15" s="55"/>
      <c r="L15" s="55"/>
      <c r="M15" s="55"/>
      <c r="N15" s="55"/>
      <c r="O15" s="55"/>
      <c r="P15" s="55"/>
      <c r="Q15" s="55"/>
      <c r="R15" s="55"/>
      <c r="S15" s="55"/>
      <c r="T15" s="55"/>
      <c r="U15" s="55"/>
      <c r="V15" s="55"/>
      <c r="W15" s="55"/>
      <c r="X15" s="55"/>
      <c r="Y15" s="55"/>
      <c r="Z15" s="55"/>
      <c r="AA15" s="56"/>
      <c r="AB15" s="41">
        <v>2</v>
      </c>
      <c r="AC15" s="57"/>
      <c r="AD15" s="58"/>
      <c r="AE15" s="75">
        <v>3</v>
      </c>
      <c r="AF15" s="76"/>
      <c r="AG15" s="59" t="s">
        <v>131</v>
      </c>
      <c r="AH15" s="60"/>
      <c r="AI15" s="100"/>
      <c r="AJ15" s="101"/>
      <c r="AK15" s="102"/>
      <c r="AL15" s="100"/>
      <c r="AM15" s="101"/>
      <c r="AN15" s="102"/>
      <c r="AO15" s="100"/>
      <c r="AP15" s="101"/>
      <c r="AQ15" s="102"/>
      <c r="AR15" s="57" t="s">
        <v>208</v>
      </c>
      <c r="AS15" s="61"/>
      <c r="AT15" s="58"/>
      <c r="AU15" s="57"/>
      <c r="AV15" s="61"/>
      <c r="AW15" s="61"/>
      <c r="AX15" s="61"/>
      <c r="AY15" s="61"/>
      <c r="AZ15" s="58"/>
    </row>
    <row r="16" spans="1:52" ht="9" customHeight="1">
      <c r="A16" s="54" t="s">
        <v>145</v>
      </c>
      <c r="B16" s="55"/>
      <c r="C16" s="55"/>
      <c r="D16" s="55"/>
      <c r="E16" s="56"/>
      <c r="F16" s="54" t="s">
        <v>146</v>
      </c>
      <c r="G16" s="55"/>
      <c r="H16" s="56"/>
      <c r="I16" s="54" t="s">
        <v>218</v>
      </c>
      <c r="J16" s="55"/>
      <c r="K16" s="55"/>
      <c r="L16" s="55"/>
      <c r="M16" s="55"/>
      <c r="N16" s="55"/>
      <c r="O16" s="55"/>
      <c r="P16" s="55"/>
      <c r="Q16" s="55"/>
      <c r="R16" s="55"/>
      <c r="S16" s="55"/>
      <c r="T16" s="55"/>
      <c r="U16" s="55"/>
      <c r="V16" s="55"/>
      <c r="W16" s="55"/>
      <c r="X16" s="55"/>
      <c r="Y16" s="55"/>
      <c r="Z16" s="55"/>
      <c r="AA16" s="56"/>
      <c r="AB16" s="41">
        <v>3</v>
      </c>
      <c r="AC16" s="57"/>
      <c r="AD16" s="58"/>
      <c r="AE16" s="75">
        <v>4.8</v>
      </c>
      <c r="AF16" s="76"/>
      <c r="AG16" s="59" t="s">
        <v>131</v>
      </c>
      <c r="AH16" s="60"/>
      <c r="AI16" s="57" t="s">
        <v>209</v>
      </c>
      <c r="AJ16" s="61"/>
      <c r="AK16" s="58"/>
      <c r="AL16" s="57" t="s">
        <v>209</v>
      </c>
      <c r="AM16" s="61"/>
      <c r="AN16" s="58"/>
      <c r="AO16" s="57" t="s">
        <v>209</v>
      </c>
      <c r="AP16" s="61"/>
      <c r="AQ16" s="58"/>
      <c r="AR16" s="57" t="s">
        <v>209</v>
      </c>
      <c r="AS16" s="61"/>
      <c r="AT16" s="58"/>
      <c r="AU16" s="57"/>
      <c r="AV16" s="61"/>
      <c r="AW16" s="61"/>
      <c r="AX16" s="61"/>
      <c r="AY16" s="61"/>
      <c r="AZ16" s="58"/>
    </row>
    <row r="17" spans="1:52" ht="9" customHeight="1">
      <c r="A17" s="54"/>
      <c r="B17" s="55"/>
      <c r="C17" s="55"/>
      <c r="D17" s="55"/>
      <c r="E17" s="56"/>
      <c r="F17" s="54"/>
      <c r="G17" s="55"/>
      <c r="H17" s="56"/>
      <c r="I17" s="54"/>
      <c r="J17" s="55"/>
      <c r="K17" s="55"/>
      <c r="L17" s="55"/>
      <c r="M17" s="55"/>
      <c r="N17" s="55"/>
      <c r="O17" s="55"/>
      <c r="P17" s="55"/>
      <c r="Q17" s="55"/>
      <c r="R17" s="55"/>
      <c r="S17" s="55"/>
      <c r="T17" s="55"/>
      <c r="U17" s="55"/>
      <c r="V17" s="55"/>
      <c r="W17" s="55"/>
      <c r="X17" s="55"/>
      <c r="Y17" s="55"/>
      <c r="Z17" s="55"/>
      <c r="AA17" s="56"/>
      <c r="AB17" s="41"/>
      <c r="AC17" s="57"/>
      <c r="AD17" s="58"/>
      <c r="AE17" s="75"/>
      <c r="AF17" s="76"/>
      <c r="AG17" s="59"/>
      <c r="AH17" s="60"/>
      <c r="AI17" s="57"/>
      <c r="AJ17" s="61"/>
      <c r="AK17" s="58"/>
      <c r="AL17" s="57"/>
      <c r="AM17" s="61"/>
      <c r="AN17" s="58"/>
      <c r="AO17" s="57"/>
      <c r="AP17" s="61"/>
      <c r="AQ17" s="58"/>
      <c r="AR17" s="57"/>
      <c r="AS17" s="61"/>
      <c r="AT17" s="58"/>
      <c r="AU17" s="57"/>
      <c r="AV17" s="61"/>
      <c r="AW17" s="61"/>
      <c r="AX17" s="61"/>
      <c r="AY17" s="61"/>
      <c r="AZ17" s="58"/>
    </row>
    <row r="18" spans="1:52" ht="9" customHeight="1">
      <c r="A18" s="113" t="s">
        <v>11</v>
      </c>
      <c r="B18" s="114"/>
      <c r="C18" s="114"/>
      <c r="D18" s="114"/>
      <c r="E18" s="115"/>
      <c r="F18" s="54"/>
      <c r="G18" s="55"/>
      <c r="H18" s="56"/>
      <c r="I18" s="54"/>
      <c r="J18" s="55"/>
      <c r="K18" s="55"/>
      <c r="L18" s="55"/>
      <c r="M18" s="55"/>
      <c r="N18" s="55"/>
      <c r="O18" s="55"/>
      <c r="P18" s="55"/>
      <c r="Q18" s="54"/>
      <c r="R18" s="55"/>
      <c r="S18" s="55"/>
      <c r="T18" s="55"/>
      <c r="U18" s="55"/>
      <c r="V18" s="55"/>
      <c r="W18" s="55"/>
      <c r="X18" s="55"/>
      <c r="Y18" s="55"/>
      <c r="Z18" s="55"/>
      <c r="AA18" s="56"/>
      <c r="AB18" s="41"/>
      <c r="AC18" s="57"/>
      <c r="AD18" s="58"/>
      <c r="AE18" s="75"/>
      <c r="AF18" s="76"/>
      <c r="AG18" s="75"/>
      <c r="AH18" s="76"/>
      <c r="AI18" s="57"/>
      <c r="AJ18" s="61"/>
      <c r="AK18" s="58"/>
      <c r="AL18" s="57"/>
      <c r="AM18" s="61"/>
      <c r="AN18" s="58"/>
      <c r="AO18" s="57"/>
      <c r="AP18" s="61"/>
      <c r="AQ18" s="58"/>
      <c r="AR18" s="57"/>
      <c r="AS18" s="61"/>
      <c r="AT18" s="58"/>
      <c r="AU18" s="57"/>
      <c r="AV18" s="61"/>
      <c r="AW18" s="61"/>
      <c r="AX18" s="61"/>
      <c r="AY18" s="61"/>
      <c r="AZ18" s="58"/>
    </row>
    <row r="19" spans="1:52" ht="9" customHeight="1">
      <c r="A19" s="54" t="s">
        <v>147</v>
      </c>
      <c r="B19" s="55"/>
      <c r="C19" s="55"/>
      <c r="D19" s="55"/>
      <c r="E19" s="56"/>
      <c r="F19" s="54" t="s">
        <v>148</v>
      </c>
      <c r="G19" s="55"/>
      <c r="H19" s="56"/>
      <c r="I19" s="54" t="s">
        <v>219</v>
      </c>
      <c r="J19" s="55"/>
      <c r="K19" s="55"/>
      <c r="L19" s="55"/>
      <c r="M19" s="55"/>
      <c r="N19" s="55"/>
      <c r="O19" s="55"/>
      <c r="P19" s="55"/>
      <c r="Q19" s="54" t="s">
        <v>220</v>
      </c>
      <c r="R19" s="55"/>
      <c r="S19" s="55"/>
      <c r="T19" s="55"/>
      <c r="U19" s="55"/>
      <c r="V19" s="55"/>
      <c r="W19" s="55"/>
      <c r="X19" s="55"/>
      <c r="Y19" s="55"/>
      <c r="Z19" s="55"/>
      <c r="AA19" s="56"/>
      <c r="AB19" s="41"/>
      <c r="AC19" s="57"/>
      <c r="AD19" s="58"/>
      <c r="AE19" s="75">
        <v>0.1</v>
      </c>
      <c r="AF19" s="76"/>
      <c r="AG19" s="59" t="s">
        <v>149</v>
      </c>
      <c r="AH19" s="60"/>
      <c r="AI19" s="57" t="s">
        <v>210</v>
      </c>
      <c r="AJ19" s="61"/>
      <c r="AK19" s="58"/>
      <c r="AL19" s="57" t="s">
        <v>210</v>
      </c>
      <c r="AM19" s="61"/>
      <c r="AN19" s="58"/>
      <c r="AO19" s="57" t="s">
        <v>210</v>
      </c>
      <c r="AP19" s="61"/>
      <c r="AQ19" s="58"/>
      <c r="AR19" s="57" t="s">
        <v>210</v>
      </c>
      <c r="AS19" s="61"/>
      <c r="AT19" s="58"/>
      <c r="AU19" s="57"/>
      <c r="AV19" s="61"/>
      <c r="AW19" s="61"/>
      <c r="AX19" s="61"/>
      <c r="AY19" s="61"/>
      <c r="AZ19" s="58"/>
    </row>
    <row r="20" spans="1:52" s="4" customFormat="1" ht="9" customHeight="1">
      <c r="A20" s="110" t="s">
        <v>196</v>
      </c>
      <c r="B20" s="111"/>
      <c r="C20" s="111"/>
      <c r="D20" s="111"/>
      <c r="E20" s="112"/>
      <c r="F20" s="54" t="s">
        <v>38</v>
      </c>
      <c r="G20" s="55"/>
      <c r="H20" s="56"/>
      <c r="I20" s="54" t="s">
        <v>221</v>
      </c>
      <c r="J20" s="55"/>
      <c r="K20" s="55"/>
      <c r="L20" s="55"/>
      <c r="M20" s="55"/>
      <c r="N20" s="55"/>
      <c r="O20" s="55"/>
      <c r="P20" s="55"/>
      <c r="Q20" s="54" t="s">
        <v>222</v>
      </c>
      <c r="R20" s="55"/>
      <c r="S20" s="55"/>
      <c r="T20" s="55"/>
      <c r="U20" s="55"/>
      <c r="V20" s="55"/>
      <c r="W20" s="55"/>
      <c r="X20" s="55"/>
      <c r="Y20" s="55"/>
      <c r="Z20" s="55"/>
      <c r="AA20" s="56"/>
      <c r="AB20" s="47"/>
      <c r="AC20" s="57"/>
      <c r="AD20" s="58"/>
      <c r="AE20" s="59">
        <v>2.7</v>
      </c>
      <c r="AF20" s="60"/>
      <c r="AG20" s="59" t="s">
        <v>131</v>
      </c>
      <c r="AH20" s="60"/>
      <c r="AI20" s="57" t="s">
        <v>212</v>
      </c>
      <c r="AJ20" s="61"/>
      <c r="AK20" s="58"/>
      <c r="AL20" s="57" t="s">
        <v>212</v>
      </c>
      <c r="AM20" s="61"/>
      <c r="AN20" s="58"/>
      <c r="AO20" s="57" t="s">
        <v>212</v>
      </c>
      <c r="AP20" s="61"/>
      <c r="AQ20" s="58"/>
      <c r="AR20" s="57" t="s">
        <v>212</v>
      </c>
      <c r="AS20" s="61"/>
      <c r="AT20" s="58"/>
      <c r="AU20" s="57"/>
      <c r="AV20" s="61"/>
      <c r="AW20" s="61"/>
      <c r="AX20" s="61"/>
      <c r="AY20" s="61"/>
      <c r="AZ20" s="58"/>
    </row>
    <row r="21" spans="1:52" s="4" customFormat="1" ht="9" customHeight="1">
      <c r="A21" s="54"/>
      <c r="B21" s="55"/>
      <c r="C21" s="55"/>
      <c r="D21" s="55"/>
      <c r="E21" s="56"/>
      <c r="F21" s="54"/>
      <c r="G21" s="55"/>
      <c r="H21" s="56"/>
      <c r="I21" s="54"/>
      <c r="J21" s="55"/>
      <c r="K21" s="55"/>
      <c r="L21" s="55"/>
      <c r="M21" s="55"/>
      <c r="N21" s="55"/>
      <c r="O21" s="55"/>
      <c r="P21" s="55"/>
      <c r="Q21" s="54"/>
      <c r="R21" s="55"/>
      <c r="S21" s="55"/>
      <c r="T21" s="55"/>
      <c r="U21" s="55"/>
      <c r="V21" s="55"/>
      <c r="W21" s="55"/>
      <c r="X21" s="55"/>
      <c r="Y21" s="55"/>
      <c r="Z21" s="55"/>
      <c r="AA21" s="56"/>
      <c r="AB21" s="41"/>
      <c r="AC21" s="57"/>
      <c r="AD21" s="58"/>
      <c r="AE21" s="75"/>
      <c r="AF21" s="76"/>
      <c r="AG21" s="59"/>
      <c r="AH21" s="60"/>
      <c r="AI21" s="57"/>
      <c r="AJ21" s="61"/>
      <c r="AK21" s="58"/>
      <c r="AL21" s="57"/>
      <c r="AM21" s="61"/>
      <c r="AN21" s="58"/>
      <c r="AO21" s="57"/>
      <c r="AP21" s="61"/>
      <c r="AQ21" s="58"/>
      <c r="AR21" s="57"/>
      <c r="AS21" s="61"/>
      <c r="AT21" s="58"/>
      <c r="AU21" s="57"/>
      <c r="AV21" s="61"/>
      <c r="AW21" s="61"/>
      <c r="AX21" s="61"/>
      <c r="AY21" s="61"/>
      <c r="AZ21" s="58"/>
    </row>
    <row r="22" spans="1:52" ht="9" customHeight="1">
      <c r="A22" s="113" t="s">
        <v>12</v>
      </c>
      <c r="B22" s="114"/>
      <c r="C22" s="114"/>
      <c r="D22" s="114"/>
      <c r="E22" s="115"/>
      <c r="F22" s="54"/>
      <c r="G22" s="55"/>
      <c r="H22" s="56"/>
      <c r="I22" s="54"/>
      <c r="J22" s="55"/>
      <c r="K22" s="55"/>
      <c r="L22" s="55"/>
      <c r="M22" s="55"/>
      <c r="N22" s="55"/>
      <c r="O22" s="55"/>
      <c r="P22" s="55"/>
      <c r="Q22" s="54"/>
      <c r="R22" s="55"/>
      <c r="S22" s="55"/>
      <c r="T22" s="55"/>
      <c r="U22" s="55"/>
      <c r="V22" s="55"/>
      <c r="W22" s="55"/>
      <c r="X22" s="55"/>
      <c r="Y22" s="55"/>
      <c r="Z22" s="55"/>
      <c r="AA22" s="56"/>
      <c r="AB22" s="41"/>
      <c r="AC22" s="57"/>
      <c r="AD22" s="58"/>
      <c r="AE22" s="75"/>
      <c r="AF22" s="76"/>
      <c r="AG22" s="75"/>
      <c r="AH22" s="76"/>
      <c r="AI22" s="57"/>
      <c r="AJ22" s="61"/>
      <c r="AK22" s="58"/>
      <c r="AL22" s="57"/>
      <c r="AM22" s="61"/>
      <c r="AN22" s="58"/>
      <c r="AO22" s="57"/>
      <c r="AP22" s="61"/>
      <c r="AQ22" s="58"/>
      <c r="AR22" s="57"/>
      <c r="AS22" s="61"/>
      <c r="AT22" s="58"/>
      <c r="AU22" s="57"/>
      <c r="AV22" s="61"/>
      <c r="AW22" s="61"/>
      <c r="AX22" s="61"/>
      <c r="AY22" s="61"/>
      <c r="AZ22" s="58"/>
    </row>
    <row r="23" spans="1:52" ht="18.75" customHeight="1">
      <c r="A23" s="54" t="s">
        <v>258</v>
      </c>
      <c r="B23" s="55"/>
      <c r="C23" s="55"/>
      <c r="D23" s="55"/>
      <c r="E23" s="56"/>
      <c r="F23" s="54" t="s">
        <v>150</v>
      </c>
      <c r="G23" s="55"/>
      <c r="H23" s="56"/>
      <c r="I23" s="54" t="s">
        <v>259</v>
      </c>
      <c r="J23" s="55"/>
      <c r="K23" s="55"/>
      <c r="L23" s="55"/>
      <c r="M23" s="55"/>
      <c r="N23" s="55"/>
      <c r="O23" s="55"/>
      <c r="P23" s="55"/>
      <c r="Q23" s="54" t="s">
        <v>223</v>
      </c>
      <c r="R23" s="55"/>
      <c r="S23" s="55"/>
      <c r="T23" s="55"/>
      <c r="U23" s="55"/>
      <c r="V23" s="55"/>
      <c r="W23" s="55"/>
      <c r="X23" s="55"/>
      <c r="Y23" s="55"/>
      <c r="Z23" s="55"/>
      <c r="AA23" s="56"/>
      <c r="AB23" s="47"/>
      <c r="AC23" s="57">
        <v>1</v>
      </c>
      <c r="AD23" s="58"/>
      <c r="AE23" s="75"/>
      <c r="AF23" s="76"/>
      <c r="AG23" s="59">
        <f t="shared" ref="AG23:AG24" si="0">AC23*AE23</f>
        <v>0</v>
      </c>
      <c r="AH23" s="60"/>
      <c r="AI23" s="116" t="s">
        <v>177</v>
      </c>
      <c r="AJ23" s="117"/>
      <c r="AK23" s="118"/>
      <c r="AL23" s="116" t="s">
        <v>213</v>
      </c>
      <c r="AM23" s="117"/>
      <c r="AN23" s="118"/>
      <c r="AO23" s="116" t="s">
        <v>207</v>
      </c>
      <c r="AP23" s="117"/>
      <c r="AQ23" s="118"/>
      <c r="AR23" s="116" t="s">
        <v>212</v>
      </c>
      <c r="AS23" s="117"/>
      <c r="AT23" s="118"/>
      <c r="AU23" s="57"/>
      <c r="AV23" s="61"/>
      <c r="AW23" s="61"/>
      <c r="AX23" s="61"/>
      <c r="AY23" s="61"/>
      <c r="AZ23" s="58"/>
    </row>
    <row r="24" spans="1:52" ht="18" customHeight="1">
      <c r="A24" s="54" t="s">
        <v>260</v>
      </c>
      <c r="B24" s="55"/>
      <c r="C24" s="55"/>
      <c r="D24" s="55"/>
      <c r="E24" s="56"/>
      <c r="F24" s="54" t="s">
        <v>150</v>
      </c>
      <c r="G24" s="55"/>
      <c r="H24" s="56"/>
      <c r="I24" s="54" t="s">
        <v>224</v>
      </c>
      <c r="J24" s="55"/>
      <c r="K24" s="55"/>
      <c r="L24" s="55"/>
      <c r="M24" s="55"/>
      <c r="N24" s="55"/>
      <c r="O24" s="55"/>
      <c r="P24" s="55"/>
      <c r="Q24" s="54" t="s">
        <v>225</v>
      </c>
      <c r="R24" s="55"/>
      <c r="S24" s="55"/>
      <c r="T24" s="55"/>
      <c r="U24" s="55"/>
      <c r="V24" s="55"/>
      <c r="W24" s="55"/>
      <c r="X24" s="55"/>
      <c r="Y24" s="55"/>
      <c r="Z24" s="55"/>
      <c r="AA24" s="56"/>
      <c r="AB24" s="47"/>
      <c r="AC24" s="57">
        <v>1</v>
      </c>
      <c r="AD24" s="58"/>
      <c r="AE24" s="75"/>
      <c r="AF24" s="76"/>
      <c r="AG24" s="59">
        <f t="shared" si="0"/>
        <v>0</v>
      </c>
      <c r="AH24" s="60"/>
      <c r="AI24" s="116" t="s">
        <v>177</v>
      </c>
      <c r="AJ24" s="117"/>
      <c r="AK24" s="118"/>
      <c r="AL24" s="116" t="s">
        <v>213</v>
      </c>
      <c r="AM24" s="117"/>
      <c r="AN24" s="118"/>
      <c r="AO24" s="116" t="s">
        <v>207</v>
      </c>
      <c r="AP24" s="117"/>
      <c r="AQ24" s="118"/>
      <c r="AR24" s="116" t="s">
        <v>212</v>
      </c>
      <c r="AS24" s="117"/>
      <c r="AT24" s="118"/>
      <c r="AU24" s="57"/>
      <c r="AV24" s="61"/>
      <c r="AW24" s="61"/>
      <c r="AX24" s="61"/>
      <c r="AY24" s="61"/>
      <c r="AZ24" s="58"/>
    </row>
    <row r="25" spans="1:52" ht="9" customHeight="1">
      <c r="A25" s="54"/>
      <c r="B25" s="55"/>
      <c r="C25" s="55"/>
      <c r="D25" s="55"/>
      <c r="E25" s="56"/>
      <c r="F25" s="54"/>
      <c r="G25" s="55"/>
      <c r="H25" s="56"/>
      <c r="I25" s="54"/>
      <c r="J25" s="55"/>
      <c r="K25" s="55"/>
      <c r="L25" s="55"/>
      <c r="M25" s="55"/>
      <c r="N25" s="55"/>
      <c r="O25" s="55"/>
      <c r="P25" s="55"/>
      <c r="Q25" s="54"/>
      <c r="R25" s="55"/>
      <c r="S25" s="55"/>
      <c r="T25" s="55"/>
      <c r="U25" s="55"/>
      <c r="V25" s="55"/>
      <c r="W25" s="55"/>
      <c r="X25" s="55"/>
      <c r="Y25" s="55"/>
      <c r="Z25" s="55"/>
      <c r="AA25" s="56"/>
      <c r="AB25" s="41"/>
      <c r="AC25" s="57"/>
      <c r="AD25" s="58"/>
      <c r="AE25" s="75"/>
      <c r="AF25" s="76"/>
      <c r="AG25" s="75"/>
      <c r="AH25" s="76"/>
      <c r="AI25" s="57"/>
      <c r="AJ25" s="139"/>
      <c r="AK25" s="140"/>
      <c r="AL25" s="57"/>
      <c r="AM25" s="61"/>
      <c r="AN25" s="58"/>
      <c r="AO25" s="57"/>
      <c r="AP25" s="61"/>
      <c r="AQ25" s="58"/>
      <c r="AR25" s="57"/>
      <c r="AS25" s="61"/>
      <c r="AT25" s="58"/>
      <c r="AU25" s="57"/>
      <c r="AV25" s="61"/>
      <c r="AW25" s="61"/>
      <c r="AX25" s="61"/>
      <c r="AY25" s="61"/>
      <c r="AZ25" s="58"/>
    </row>
    <row r="26" spans="1:52" ht="9" customHeight="1">
      <c r="A26" s="113" t="s">
        <v>111</v>
      </c>
      <c r="B26" s="114"/>
      <c r="C26" s="114"/>
      <c r="D26" s="114"/>
      <c r="E26" s="115"/>
      <c r="F26" s="54"/>
      <c r="G26" s="55"/>
      <c r="H26" s="56"/>
      <c r="I26" s="54"/>
      <c r="J26" s="55"/>
      <c r="K26" s="55"/>
      <c r="L26" s="55"/>
      <c r="M26" s="55"/>
      <c r="N26" s="55"/>
      <c r="O26" s="55"/>
      <c r="P26" s="55"/>
      <c r="Q26" s="54"/>
      <c r="R26" s="55"/>
      <c r="S26" s="55"/>
      <c r="T26" s="55"/>
      <c r="U26" s="55"/>
      <c r="V26" s="55"/>
      <c r="W26" s="55"/>
      <c r="X26" s="55"/>
      <c r="Y26" s="55"/>
      <c r="Z26" s="55"/>
      <c r="AA26" s="56"/>
      <c r="AB26" s="41"/>
      <c r="AC26" s="57"/>
      <c r="AD26" s="58"/>
      <c r="AE26" s="75"/>
      <c r="AF26" s="76"/>
      <c r="AG26" s="75"/>
      <c r="AH26" s="76"/>
      <c r="AI26" s="57"/>
      <c r="AJ26" s="61"/>
      <c r="AK26" s="58"/>
      <c r="AL26" s="57"/>
      <c r="AM26" s="61"/>
      <c r="AN26" s="58"/>
      <c r="AO26" s="57"/>
      <c r="AP26" s="61"/>
      <c r="AQ26" s="58"/>
      <c r="AR26" s="57"/>
      <c r="AS26" s="61"/>
      <c r="AT26" s="58"/>
      <c r="AU26" s="57"/>
      <c r="AV26" s="61"/>
      <c r="AW26" s="61"/>
      <c r="AX26" s="61"/>
      <c r="AY26" s="61"/>
      <c r="AZ26" s="58"/>
    </row>
    <row r="27" spans="1:52" ht="9" customHeight="1">
      <c r="A27" s="105" t="s">
        <v>191</v>
      </c>
      <c r="B27" s="106"/>
      <c r="C27" s="106"/>
      <c r="D27" s="106"/>
      <c r="E27" s="107"/>
      <c r="F27" s="85" t="s">
        <v>191</v>
      </c>
      <c r="G27" s="86"/>
      <c r="H27" s="93"/>
      <c r="I27" s="54" t="s">
        <v>226</v>
      </c>
      <c r="J27" s="55"/>
      <c r="K27" s="55"/>
      <c r="L27" s="55"/>
      <c r="M27" s="55"/>
      <c r="N27" s="55"/>
      <c r="O27" s="55"/>
      <c r="P27" s="55"/>
      <c r="Q27" s="54" t="s">
        <v>233</v>
      </c>
      <c r="R27" s="55"/>
      <c r="S27" s="55"/>
      <c r="T27" s="55"/>
      <c r="U27" s="55"/>
      <c r="V27" s="55"/>
      <c r="W27" s="55"/>
      <c r="X27" s="55"/>
      <c r="Y27" s="55"/>
      <c r="Z27" s="55"/>
      <c r="AA27" s="56"/>
      <c r="AB27" s="47"/>
      <c r="AC27" s="57">
        <v>1</v>
      </c>
      <c r="AD27" s="58"/>
      <c r="AE27" s="143">
        <v>0.35</v>
      </c>
      <c r="AF27" s="144"/>
      <c r="AG27" s="59" t="s">
        <v>131</v>
      </c>
      <c r="AH27" s="60"/>
      <c r="AI27" s="57" t="s">
        <v>151</v>
      </c>
      <c r="AJ27" s="61"/>
      <c r="AK27" s="58"/>
      <c r="AL27" s="57" t="s">
        <v>151</v>
      </c>
      <c r="AM27" s="61"/>
      <c r="AN27" s="58"/>
      <c r="AO27" s="57" t="s">
        <v>151</v>
      </c>
      <c r="AP27" s="61"/>
      <c r="AQ27" s="58"/>
      <c r="AR27" s="57" t="s">
        <v>151</v>
      </c>
      <c r="AS27" s="61"/>
      <c r="AT27" s="58"/>
      <c r="AU27" s="57"/>
      <c r="AV27" s="61"/>
      <c r="AW27" s="61"/>
      <c r="AX27" s="61"/>
      <c r="AY27" s="61"/>
      <c r="AZ27" s="58"/>
    </row>
    <row r="28" spans="1:52" s="4" customFormat="1" ht="9" customHeight="1">
      <c r="A28" s="69" t="s">
        <v>152</v>
      </c>
      <c r="B28" s="70"/>
      <c r="C28" s="70"/>
      <c r="D28" s="70"/>
      <c r="E28" s="71"/>
      <c r="F28" s="54" t="s">
        <v>153</v>
      </c>
      <c r="G28" s="55"/>
      <c r="H28" s="56"/>
      <c r="I28" s="62" t="s">
        <v>228</v>
      </c>
      <c r="J28" s="63"/>
      <c r="K28" s="63"/>
      <c r="L28" s="63"/>
      <c r="M28" s="63"/>
      <c r="N28" s="63"/>
      <c r="O28" s="63"/>
      <c r="P28" s="63"/>
      <c r="Q28" s="69" t="s">
        <v>229</v>
      </c>
      <c r="R28" s="108"/>
      <c r="S28" s="108"/>
      <c r="T28" s="108"/>
      <c r="U28" s="108"/>
      <c r="V28" s="108"/>
      <c r="W28" s="108"/>
      <c r="X28" s="108"/>
      <c r="Y28" s="108"/>
      <c r="Z28" s="108"/>
      <c r="AA28" s="109"/>
      <c r="AB28" s="42"/>
      <c r="AC28" s="103"/>
      <c r="AD28" s="104"/>
      <c r="AE28" s="141">
        <v>5.6000000000000001E-2</v>
      </c>
      <c r="AF28" s="142"/>
      <c r="AG28" s="59" t="s">
        <v>131</v>
      </c>
      <c r="AH28" s="60"/>
      <c r="AI28" s="57" t="s">
        <v>210</v>
      </c>
      <c r="AJ28" s="61"/>
      <c r="AK28" s="58"/>
      <c r="AL28" s="57" t="s">
        <v>210</v>
      </c>
      <c r="AM28" s="61"/>
      <c r="AN28" s="58"/>
      <c r="AO28" s="57" t="s">
        <v>210</v>
      </c>
      <c r="AP28" s="61"/>
      <c r="AQ28" s="58"/>
      <c r="AR28" s="57" t="s">
        <v>210</v>
      </c>
      <c r="AS28" s="61"/>
      <c r="AT28" s="58"/>
      <c r="AU28" s="57"/>
      <c r="AV28" s="61"/>
      <c r="AW28" s="61"/>
      <c r="AX28" s="61"/>
      <c r="AY28" s="61"/>
      <c r="AZ28" s="58"/>
    </row>
    <row r="29" spans="1:52" s="11" customFormat="1" ht="9" customHeight="1">
      <c r="A29" s="69" t="s">
        <v>197</v>
      </c>
      <c r="B29" s="70"/>
      <c r="C29" s="70"/>
      <c r="D29" s="70"/>
      <c r="E29" s="71"/>
      <c r="F29" s="54" t="s">
        <v>153</v>
      </c>
      <c r="G29" s="55"/>
      <c r="H29" s="56"/>
      <c r="I29" s="62" t="s">
        <v>227</v>
      </c>
      <c r="J29" s="63"/>
      <c r="K29" s="63"/>
      <c r="L29" s="63"/>
      <c r="M29" s="63"/>
      <c r="N29" s="63"/>
      <c r="O29" s="63"/>
      <c r="P29" s="63"/>
      <c r="Q29" s="69" t="s">
        <v>230</v>
      </c>
      <c r="R29" s="108"/>
      <c r="S29" s="108"/>
      <c r="T29" s="108"/>
      <c r="U29" s="108"/>
      <c r="V29" s="108"/>
      <c r="W29" s="108"/>
      <c r="X29" s="108"/>
      <c r="Y29" s="108"/>
      <c r="Z29" s="108"/>
      <c r="AA29" s="109"/>
      <c r="AB29" s="43"/>
      <c r="AC29" s="45"/>
      <c r="AD29" s="46"/>
      <c r="AE29" s="141"/>
      <c r="AF29" s="142"/>
      <c r="AG29" s="59" t="s">
        <v>131</v>
      </c>
      <c r="AH29" s="60"/>
      <c r="AI29" s="116" t="s">
        <v>211</v>
      </c>
      <c r="AJ29" s="117"/>
      <c r="AK29" s="118"/>
      <c r="AL29" s="116" t="s">
        <v>211</v>
      </c>
      <c r="AM29" s="117"/>
      <c r="AN29" s="118"/>
      <c r="AO29" s="116" t="s">
        <v>211</v>
      </c>
      <c r="AP29" s="117"/>
      <c r="AQ29" s="118"/>
      <c r="AR29" s="116" t="s">
        <v>211</v>
      </c>
      <c r="AS29" s="117"/>
      <c r="AT29" s="118"/>
      <c r="AU29" s="57"/>
      <c r="AV29" s="61"/>
      <c r="AW29" s="61"/>
      <c r="AX29" s="61"/>
      <c r="AY29" s="61"/>
      <c r="AZ29" s="58"/>
    </row>
    <row r="30" spans="1:52" s="11" customFormat="1" ht="9" customHeight="1">
      <c r="A30" s="62" t="s">
        <v>181</v>
      </c>
      <c r="B30" s="63"/>
      <c r="C30" s="63"/>
      <c r="D30" s="63"/>
      <c r="E30" s="89"/>
      <c r="F30" s="54" t="s">
        <v>182</v>
      </c>
      <c r="G30" s="55"/>
      <c r="H30" s="56"/>
      <c r="I30" s="54" t="s">
        <v>231</v>
      </c>
      <c r="J30" s="55"/>
      <c r="K30" s="55"/>
      <c r="L30" s="55"/>
      <c r="M30" s="55"/>
      <c r="N30" s="55"/>
      <c r="O30" s="55"/>
      <c r="P30" s="55"/>
      <c r="Q30" s="62" t="s">
        <v>232</v>
      </c>
      <c r="R30" s="63"/>
      <c r="S30" s="63"/>
      <c r="T30" s="63"/>
      <c r="U30" s="63"/>
      <c r="V30" s="63"/>
      <c r="W30" s="63"/>
      <c r="X30" s="63"/>
      <c r="Y30" s="63"/>
      <c r="Z30" s="63"/>
      <c r="AA30" s="89"/>
      <c r="AB30" s="47"/>
      <c r="AC30" s="57">
        <v>1</v>
      </c>
      <c r="AD30" s="58"/>
      <c r="AE30" s="75">
        <v>5.8000000000000003E-2</v>
      </c>
      <c r="AF30" s="76"/>
      <c r="AG30" s="59">
        <f t="shared" ref="AG30" si="1">AC30*AE30</f>
        <v>5.8000000000000003E-2</v>
      </c>
      <c r="AH30" s="60"/>
      <c r="AI30" s="57" t="s">
        <v>212</v>
      </c>
      <c r="AJ30" s="61"/>
      <c r="AK30" s="58"/>
      <c r="AL30" s="57" t="s">
        <v>212</v>
      </c>
      <c r="AM30" s="61"/>
      <c r="AN30" s="58"/>
      <c r="AO30" s="57" t="s">
        <v>212</v>
      </c>
      <c r="AP30" s="61"/>
      <c r="AQ30" s="58"/>
      <c r="AR30" s="57" t="s">
        <v>212</v>
      </c>
      <c r="AS30" s="61"/>
      <c r="AT30" s="58"/>
      <c r="AU30" s="57"/>
      <c r="AV30" s="61"/>
      <c r="AW30" s="61"/>
      <c r="AX30" s="61"/>
      <c r="AY30" s="61"/>
      <c r="AZ30" s="58"/>
    </row>
    <row r="31" spans="1:52" s="11" customFormat="1" ht="20.100000000000001" customHeight="1">
      <c r="A31" s="110" t="s">
        <v>183</v>
      </c>
      <c r="B31" s="111"/>
      <c r="C31" s="111"/>
      <c r="D31" s="111"/>
      <c r="E31" s="112"/>
      <c r="F31" s="54" t="s">
        <v>184</v>
      </c>
      <c r="G31" s="55"/>
      <c r="H31" s="56"/>
      <c r="I31" s="54" t="s">
        <v>234</v>
      </c>
      <c r="J31" s="55"/>
      <c r="K31" s="55"/>
      <c r="L31" s="55"/>
      <c r="M31" s="55"/>
      <c r="N31" s="55"/>
      <c r="O31" s="55"/>
      <c r="P31" s="55"/>
      <c r="Q31" s="54" t="s">
        <v>235</v>
      </c>
      <c r="R31" s="55"/>
      <c r="S31" s="55"/>
      <c r="T31" s="55"/>
      <c r="U31" s="55"/>
      <c r="V31" s="55"/>
      <c r="W31" s="55"/>
      <c r="X31" s="55"/>
      <c r="Y31" s="55"/>
      <c r="Z31" s="55"/>
      <c r="AA31" s="56"/>
      <c r="AB31" s="47"/>
      <c r="AC31" s="57"/>
      <c r="AD31" s="58"/>
      <c r="AE31" s="75">
        <v>0.05</v>
      </c>
      <c r="AF31" s="76"/>
      <c r="AG31" s="59" t="s">
        <v>131</v>
      </c>
      <c r="AH31" s="60"/>
      <c r="AI31" s="57" t="s">
        <v>212</v>
      </c>
      <c r="AJ31" s="61"/>
      <c r="AK31" s="58"/>
      <c r="AL31" s="57" t="s">
        <v>212</v>
      </c>
      <c r="AM31" s="61"/>
      <c r="AN31" s="58"/>
      <c r="AO31" s="57" t="s">
        <v>212</v>
      </c>
      <c r="AP31" s="61"/>
      <c r="AQ31" s="58"/>
      <c r="AR31" s="57" t="s">
        <v>212</v>
      </c>
      <c r="AS31" s="61"/>
      <c r="AT31" s="58"/>
      <c r="AU31" s="57"/>
      <c r="AV31" s="61"/>
      <c r="AW31" s="61"/>
      <c r="AX31" s="61"/>
      <c r="AY31" s="61"/>
      <c r="AZ31" s="58"/>
    </row>
    <row r="32" spans="1:52" s="11" customFormat="1" ht="9" customHeight="1">
      <c r="A32" s="105" t="s">
        <v>185</v>
      </c>
      <c r="B32" s="134"/>
      <c r="C32" s="134"/>
      <c r="D32" s="134"/>
      <c r="E32" s="135"/>
      <c r="F32" s="54" t="s">
        <v>153</v>
      </c>
      <c r="G32" s="55"/>
      <c r="H32" s="56"/>
      <c r="I32" s="62" t="s">
        <v>236</v>
      </c>
      <c r="J32" s="63"/>
      <c r="K32" s="63"/>
      <c r="L32" s="63"/>
      <c r="M32" s="63"/>
      <c r="N32" s="63"/>
      <c r="O32" s="63"/>
      <c r="P32" s="63"/>
      <c r="Q32" s="62" t="s">
        <v>237</v>
      </c>
      <c r="R32" s="63"/>
      <c r="S32" s="63"/>
      <c r="T32" s="63"/>
      <c r="U32" s="63"/>
      <c r="V32" s="63"/>
      <c r="W32" s="63"/>
      <c r="X32" s="63"/>
      <c r="Y32" s="63"/>
      <c r="Z32" s="63"/>
      <c r="AA32" s="89"/>
      <c r="AB32" s="47"/>
      <c r="AC32" s="57"/>
      <c r="AD32" s="68"/>
      <c r="AE32" s="59">
        <v>0.11</v>
      </c>
      <c r="AF32" s="60"/>
      <c r="AG32" s="59" t="s">
        <v>131</v>
      </c>
      <c r="AH32" s="60"/>
      <c r="AI32" s="57" t="s">
        <v>177</v>
      </c>
      <c r="AJ32" s="61"/>
      <c r="AK32" s="58"/>
      <c r="AL32" s="57" t="s">
        <v>213</v>
      </c>
      <c r="AM32" s="61"/>
      <c r="AN32" s="58"/>
      <c r="AO32" s="57" t="s">
        <v>189</v>
      </c>
      <c r="AP32" s="61"/>
      <c r="AQ32" s="58"/>
      <c r="AR32" s="57" t="s">
        <v>212</v>
      </c>
      <c r="AS32" s="61"/>
      <c r="AT32" s="58"/>
      <c r="AU32" s="57"/>
      <c r="AV32" s="61"/>
      <c r="AW32" s="61"/>
      <c r="AX32" s="61"/>
      <c r="AY32" s="61"/>
      <c r="AZ32" s="58"/>
    </row>
    <row r="33" spans="1:52" s="11" customFormat="1" ht="9" customHeight="1">
      <c r="A33" s="54" t="s">
        <v>186</v>
      </c>
      <c r="B33" s="55"/>
      <c r="C33" s="55"/>
      <c r="D33" s="55"/>
      <c r="E33" s="56"/>
      <c r="F33" s="54" t="s">
        <v>187</v>
      </c>
      <c r="G33" s="55"/>
      <c r="H33" s="56"/>
      <c r="I33" s="54" t="s">
        <v>238</v>
      </c>
      <c r="J33" s="55"/>
      <c r="K33" s="55"/>
      <c r="L33" s="55"/>
      <c r="M33" s="55"/>
      <c r="N33" s="55"/>
      <c r="O33" s="55"/>
      <c r="P33" s="55"/>
      <c r="Q33" s="54" t="s">
        <v>239</v>
      </c>
      <c r="R33" s="55"/>
      <c r="S33" s="55"/>
      <c r="T33" s="55"/>
      <c r="U33" s="55"/>
      <c r="V33" s="55"/>
      <c r="W33" s="55"/>
      <c r="X33" s="55"/>
      <c r="Y33" s="55"/>
      <c r="Z33" s="55"/>
      <c r="AA33" s="56"/>
      <c r="AB33" s="47"/>
      <c r="AC33" s="57">
        <v>1</v>
      </c>
      <c r="AD33" s="58"/>
      <c r="AE33" s="75"/>
      <c r="AF33" s="76"/>
      <c r="AG33" s="59" t="s">
        <v>131</v>
      </c>
      <c r="AH33" s="60"/>
      <c r="AI33" s="57" t="s">
        <v>206</v>
      </c>
      <c r="AJ33" s="61"/>
      <c r="AK33" s="58"/>
      <c r="AL33" s="57" t="s">
        <v>206</v>
      </c>
      <c r="AM33" s="61"/>
      <c r="AN33" s="58"/>
      <c r="AO33" s="57" t="s">
        <v>207</v>
      </c>
      <c r="AP33" s="61"/>
      <c r="AQ33" s="58"/>
      <c r="AR33" s="57" t="s">
        <v>212</v>
      </c>
      <c r="AS33" s="61"/>
      <c r="AT33" s="58"/>
      <c r="AU33" s="57"/>
      <c r="AV33" s="61"/>
      <c r="AW33" s="61"/>
      <c r="AX33" s="61"/>
      <c r="AY33" s="61"/>
      <c r="AZ33" s="58"/>
    </row>
    <row r="34" spans="1:52" s="11" customFormat="1" ht="24" customHeight="1">
      <c r="A34" s="54" t="s">
        <v>201</v>
      </c>
      <c r="B34" s="55"/>
      <c r="C34" s="55"/>
      <c r="D34" s="55"/>
      <c r="E34" s="56"/>
      <c r="F34" s="85" t="s">
        <v>202</v>
      </c>
      <c r="G34" s="86"/>
      <c r="H34" s="93"/>
      <c r="I34" s="54" t="s">
        <v>241</v>
      </c>
      <c r="J34" s="55"/>
      <c r="K34" s="55"/>
      <c r="L34" s="55"/>
      <c r="M34" s="55"/>
      <c r="N34" s="55"/>
      <c r="O34" s="55"/>
      <c r="P34" s="55"/>
      <c r="Q34" s="54" t="s">
        <v>240</v>
      </c>
      <c r="R34" s="55"/>
      <c r="S34" s="55"/>
      <c r="T34" s="55"/>
      <c r="U34" s="55"/>
      <c r="V34" s="55"/>
      <c r="W34" s="55"/>
      <c r="X34" s="55"/>
      <c r="Y34" s="55"/>
      <c r="Z34" s="55"/>
      <c r="AA34" s="56"/>
      <c r="AB34" s="47"/>
      <c r="AC34" s="57"/>
      <c r="AD34" s="58"/>
      <c r="AE34" s="75"/>
      <c r="AF34" s="76"/>
      <c r="AG34" s="59" t="s">
        <v>131</v>
      </c>
      <c r="AH34" s="60"/>
      <c r="AI34" s="57" t="s">
        <v>190</v>
      </c>
      <c r="AJ34" s="61"/>
      <c r="AK34" s="58"/>
      <c r="AL34" s="57" t="s">
        <v>190</v>
      </c>
      <c r="AM34" s="61"/>
      <c r="AN34" s="58"/>
      <c r="AO34" s="57" t="s">
        <v>190</v>
      </c>
      <c r="AP34" s="61"/>
      <c r="AQ34" s="58"/>
      <c r="AR34" s="57" t="s">
        <v>190</v>
      </c>
      <c r="AS34" s="61"/>
      <c r="AT34" s="58"/>
      <c r="AU34" s="202" t="s">
        <v>262</v>
      </c>
      <c r="AV34" s="203"/>
      <c r="AW34" s="203"/>
      <c r="AX34" s="203"/>
      <c r="AY34" s="203"/>
      <c r="AZ34" s="204"/>
    </row>
    <row r="35" spans="1:52" s="11" customFormat="1" ht="9" customHeight="1">
      <c r="A35" s="54"/>
      <c r="B35" s="55"/>
      <c r="C35" s="55"/>
      <c r="D35" s="55"/>
      <c r="E35" s="56"/>
      <c r="F35" s="54"/>
      <c r="G35" s="55"/>
      <c r="H35" s="56"/>
      <c r="I35" s="54"/>
      <c r="J35" s="55"/>
      <c r="K35" s="55"/>
      <c r="L35" s="55"/>
      <c r="M35" s="55"/>
      <c r="N35" s="55"/>
      <c r="O35" s="55"/>
      <c r="P35" s="56"/>
      <c r="Q35" s="54"/>
      <c r="R35" s="55"/>
      <c r="S35" s="55"/>
      <c r="T35" s="55"/>
      <c r="U35" s="55"/>
      <c r="V35" s="55"/>
      <c r="W35" s="55"/>
      <c r="X35" s="55"/>
      <c r="Y35" s="55"/>
      <c r="Z35" s="55"/>
      <c r="AA35" s="56"/>
      <c r="AB35" s="47"/>
      <c r="AC35" s="57"/>
      <c r="AD35" s="58"/>
      <c r="AE35" s="75"/>
      <c r="AF35" s="76"/>
      <c r="AG35" s="59"/>
      <c r="AH35" s="60"/>
      <c r="AI35" s="57"/>
      <c r="AJ35" s="61"/>
      <c r="AK35" s="58"/>
      <c r="AL35" s="57"/>
      <c r="AM35" s="61"/>
      <c r="AN35" s="58"/>
      <c r="AO35" s="57"/>
      <c r="AP35" s="61"/>
      <c r="AQ35" s="58"/>
      <c r="AR35" s="57"/>
      <c r="AS35" s="61"/>
      <c r="AT35" s="58"/>
      <c r="AU35" s="57"/>
      <c r="AV35" s="61"/>
      <c r="AW35" s="61"/>
      <c r="AX35" s="61"/>
      <c r="AY35" s="61"/>
      <c r="AZ35" s="58"/>
    </row>
    <row r="36" spans="1:52" s="11" customFormat="1" ht="9" customHeight="1">
      <c r="A36" s="6" t="s">
        <v>29</v>
      </c>
      <c r="B36" s="7"/>
      <c r="C36" s="7"/>
      <c r="D36" s="7"/>
      <c r="E36" s="8"/>
      <c r="F36" s="18"/>
      <c r="G36" s="18"/>
      <c r="H36" s="18"/>
      <c r="I36" s="9"/>
      <c r="J36" s="10"/>
      <c r="K36" s="10"/>
      <c r="L36" s="10"/>
      <c r="M36" s="10"/>
      <c r="N36" s="10"/>
      <c r="O36" s="10"/>
      <c r="P36" s="10"/>
      <c r="Q36" s="54"/>
      <c r="R36" s="55"/>
      <c r="S36" s="55"/>
      <c r="T36" s="55"/>
      <c r="U36" s="55"/>
      <c r="V36" s="55"/>
      <c r="W36" s="55"/>
      <c r="X36" s="55"/>
      <c r="Y36" s="55"/>
      <c r="Z36" s="55"/>
      <c r="AA36" s="56"/>
      <c r="AB36" s="41"/>
      <c r="AC36" s="57"/>
      <c r="AD36" s="58"/>
      <c r="AE36" s="59"/>
      <c r="AF36" s="60"/>
      <c r="AG36" s="59"/>
      <c r="AH36" s="60"/>
      <c r="AI36" s="57"/>
      <c r="AJ36" s="61"/>
      <c r="AK36" s="58"/>
      <c r="AL36" s="57"/>
      <c r="AM36" s="61"/>
      <c r="AN36" s="58"/>
      <c r="AO36" s="57"/>
      <c r="AP36" s="61"/>
      <c r="AQ36" s="58"/>
      <c r="AR36" s="57"/>
      <c r="AS36" s="61"/>
      <c r="AT36" s="58"/>
      <c r="AU36" s="57"/>
      <c r="AV36" s="61"/>
      <c r="AW36" s="61"/>
      <c r="AX36" s="61"/>
      <c r="AY36" s="61"/>
      <c r="AZ36" s="58"/>
    </row>
    <row r="37" spans="1:52" s="4" customFormat="1" ht="18" customHeight="1">
      <c r="A37" s="54" t="s">
        <v>154</v>
      </c>
      <c r="B37" s="126"/>
      <c r="C37" s="126"/>
      <c r="D37" s="126"/>
      <c r="E37" s="127"/>
      <c r="F37" s="128" t="s">
        <v>191</v>
      </c>
      <c r="G37" s="129"/>
      <c r="H37" s="130"/>
      <c r="I37" s="54" t="s">
        <v>242</v>
      </c>
      <c r="J37" s="55"/>
      <c r="K37" s="55"/>
      <c r="L37" s="55"/>
      <c r="M37" s="55"/>
      <c r="N37" s="55"/>
      <c r="O37" s="55"/>
      <c r="P37" s="55"/>
      <c r="Q37" s="54" t="s">
        <v>243</v>
      </c>
      <c r="R37" s="55"/>
      <c r="S37" s="55"/>
      <c r="T37" s="55"/>
      <c r="U37" s="55"/>
      <c r="V37" s="55"/>
      <c r="W37" s="55"/>
      <c r="X37" s="55"/>
      <c r="Y37" s="55"/>
      <c r="Z37" s="55"/>
      <c r="AA37" s="56"/>
      <c r="AB37" s="41"/>
      <c r="AC37" s="57">
        <v>1</v>
      </c>
      <c r="AD37" s="58"/>
      <c r="AE37" s="59">
        <v>0.44</v>
      </c>
      <c r="AF37" s="79"/>
      <c r="AG37" s="59">
        <f t="shared" ref="AG37:AG39" si="2">AC37*AE37</f>
        <v>0.44</v>
      </c>
      <c r="AH37" s="60"/>
      <c r="AI37" s="57" t="s">
        <v>193</v>
      </c>
      <c r="AJ37" s="61"/>
      <c r="AK37" s="58"/>
      <c r="AL37" s="57" t="s">
        <v>214</v>
      </c>
      <c r="AM37" s="61"/>
      <c r="AN37" s="58"/>
      <c r="AO37" s="57" t="s">
        <v>192</v>
      </c>
      <c r="AP37" s="61"/>
      <c r="AQ37" s="58"/>
      <c r="AR37" s="57" t="s">
        <v>151</v>
      </c>
      <c r="AS37" s="61"/>
      <c r="AT37" s="58"/>
      <c r="AU37" s="57"/>
      <c r="AV37" s="61"/>
      <c r="AW37" s="61"/>
      <c r="AX37" s="61"/>
      <c r="AY37" s="61"/>
      <c r="AZ37" s="58"/>
    </row>
    <row r="38" spans="1:52" s="4" customFormat="1" ht="18" customHeight="1">
      <c r="A38" s="54" t="s">
        <v>156</v>
      </c>
      <c r="B38" s="126"/>
      <c r="C38" s="126"/>
      <c r="D38" s="126"/>
      <c r="E38" s="127"/>
      <c r="F38" s="128" t="s">
        <v>191</v>
      </c>
      <c r="G38" s="129"/>
      <c r="H38" s="130"/>
      <c r="I38" s="54" t="s">
        <v>242</v>
      </c>
      <c r="J38" s="55"/>
      <c r="K38" s="55"/>
      <c r="L38" s="55"/>
      <c r="M38" s="55"/>
      <c r="N38" s="55"/>
      <c r="O38" s="55"/>
      <c r="P38" s="55"/>
      <c r="Q38" s="136" t="s">
        <v>244</v>
      </c>
      <c r="R38" s="137"/>
      <c r="S38" s="137"/>
      <c r="T38" s="137"/>
      <c r="U38" s="137"/>
      <c r="V38" s="137"/>
      <c r="W38" s="137"/>
      <c r="X38" s="137"/>
      <c r="Y38" s="137"/>
      <c r="Z38" s="137"/>
      <c r="AA38" s="138"/>
      <c r="AB38" s="41"/>
      <c r="AC38" s="57">
        <v>1</v>
      </c>
      <c r="AD38" s="68"/>
      <c r="AE38" s="59">
        <v>0.55600000000000005</v>
      </c>
      <c r="AF38" s="60"/>
      <c r="AG38" s="59">
        <f t="shared" si="2"/>
        <v>0.55600000000000005</v>
      </c>
      <c r="AH38" s="60"/>
      <c r="AI38" s="57" t="s">
        <v>193</v>
      </c>
      <c r="AJ38" s="61"/>
      <c r="AK38" s="58"/>
      <c r="AL38" s="57" t="s">
        <v>214</v>
      </c>
      <c r="AM38" s="61"/>
      <c r="AN38" s="58"/>
      <c r="AO38" s="57" t="s">
        <v>192</v>
      </c>
      <c r="AP38" s="61"/>
      <c r="AQ38" s="58"/>
      <c r="AR38" s="57" t="s">
        <v>151</v>
      </c>
      <c r="AS38" s="61"/>
      <c r="AT38" s="58"/>
      <c r="AU38" s="57"/>
      <c r="AV38" s="61"/>
      <c r="AW38" s="61"/>
      <c r="AX38" s="61"/>
      <c r="AY38" s="61"/>
      <c r="AZ38" s="58"/>
    </row>
    <row r="39" spans="1:52" s="4" customFormat="1" ht="9" customHeight="1">
      <c r="A39" s="54" t="s">
        <v>180</v>
      </c>
      <c r="B39" s="55"/>
      <c r="C39" s="55"/>
      <c r="D39" s="55"/>
      <c r="E39" s="56"/>
      <c r="F39" s="54" t="s">
        <v>155</v>
      </c>
      <c r="G39" s="55"/>
      <c r="H39" s="56"/>
      <c r="I39" s="54" t="s">
        <v>246</v>
      </c>
      <c r="J39" s="55"/>
      <c r="K39" s="55"/>
      <c r="L39" s="55"/>
      <c r="M39" s="55"/>
      <c r="N39" s="55"/>
      <c r="O39" s="55"/>
      <c r="P39" s="55"/>
      <c r="Q39" s="54" t="s">
        <v>245</v>
      </c>
      <c r="R39" s="55"/>
      <c r="S39" s="55"/>
      <c r="T39" s="55"/>
      <c r="U39" s="55"/>
      <c r="V39" s="55"/>
      <c r="W39" s="55"/>
      <c r="X39" s="55"/>
      <c r="Y39" s="55"/>
      <c r="Z39" s="55"/>
      <c r="AA39" s="56"/>
      <c r="AB39" s="47"/>
      <c r="AC39" s="57"/>
      <c r="AD39" s="58"/>
      <c r="AE39" s="59"/>
      <c r="AF39" s="60"/>
      <c r="AG39" s="59">
        <f t="shared" si="2"/>
        <v>0</v>
      </c>
      <c r="AH39" s="60"/>
      <c r="AI39" s="57" t="s">
        <v>157</v>
      </c>
      <c r="AJ39" s="67"/>
      <c r="AK39" s="68"/>
      <c r="AL39" s="57" t="s">
        <v>157</v>
      </c>
      <c r="AM39" s="67"/>
      <c r="AN39" s="68"/>
      <c r="AO39" s="57" t="s">
        <v>157</v>
      </c>
      <c r="AP39" s="67"/>
      <c r="AQ39" s="68"/>
      <c r="AR39" s="57" t="s">
        <v>157</v>
      </c>
      <c r="AS39" s="67"/>
      <c r="AT39" s="68"/>
      <c r="AU39" s="57"/>
      <c r="AV39" s="61"/>
      <c r="AW39" s="61"/>
      <c r="AX39" s="61"/>
      <c r="AY39" s="61"/>
      <c r="AZ39" s="58"/>
    </row>
    <row r="40" spans="1:52" s="4" customFormat="1" ht="9" customHeight="1">
      <c r="A40" s="54"/>
      <c r="B40" s="126"/>
      <c r="C40" s="126"/>
      <c r="D40" s="126"/>
      <c r="E40" s="127"/>
      <c r="F40" s="54"/>
      <c r="G40" s="55"/>
      <c r="H40" s="56"/>
      <c r="I40" s="54"/>
      <c r="J40" s="55"/>
      <c r="K40" s="55"/>
      <c r="L40" s="55"/>
      <c r="M40" s="55"/>
      <c r="N40" s="55"/>
      <c r="O40" s="55"/>
      <c r="P40" s="55"/>
      <c r="Q40" s="54"/>
      <c r="R40" s="55"/>
      <c r="S40" s="55"/>
      <c r="T40" s="55"/>
      <c r="U40" s="55"/>
      <c r="V40" s="55"/>
      <c r="W40" s="55"/>
      <c r="X40" s="55"/>
      <c r="Y40" s="55"/>
      <c r="Z40" s="55"/>
      <c r="AA40" s="56"/>
      <c r="AB40" s="41"/>
      <c r="AC40" s="57"/>
      <c r="AD40" s="68"/>
      <c r="AE40" s="59"/>
      <c r="AF40" s="60"/>
      <c r="AG40" s="59"/>
      <c r="AH40" s="60"/>
      <c r="AI40" s="57"/>
      <c r="AJ40" s="67"/>
      <c r="AK40" s="68"/>
      <c r="AL40" s="57"/>
      <c r="AM40" s="61"/>
      <c r="AN40" s="58"/>
      <c r="AO40" s="57"/>
      <c r="AP40" s="139"/>
      <c r="AQ40" s="140"/>
      <c r="AR40" s="57"/>
      <c r="AS40" s="61"/>
      <c r="AT40" s="58"/>
      <c r="AU40" s="57"/>
      <c r="AV40" s="61"/>
      <c r="AW40" s="61"/>
      <c r="AX40" s="61"/>
      <c r="AY40" s="61"/>
      <c r="AZ40" s="58"/>
    </row>
    <row r="41" spans="1:52" s="4" customFormat="1" ht="9" customHeight="1">
      <c r="A41" s="113" t="s">
        <v>13</v>
      </c>
      <c r="B41" s="114"/>
      <c r="C41" s="114"/>
      <c r="D41" s="114"/>
      <c r="E41" s="115"/>
      <c r="F41" s="54"/>
      <c r="G41" s="55"/>
      <c r="H41" s="56"/>
      <c r="I41" s="54"/>
      <c r="J41" s="55"/>
      <c r="K41" s="55"/>
      <c r="L41" s="55"/>
      <c r="M41" s="55"/>
      <c r="N41" s="55"/>
      <c r="O41" s="55"/>
      <c r="P41" s="55"/>
      <c r="Q41" s="54"/>
      <c r="R41" s="55"/>
      <c r="S41" s="55"/>
      <c r="T41" s="55"/>
      <c r="U41" s="55"/>
      <c r="V41" s="55"/>
      <c r="W41" s="55"/>
      <c r="X41" s="55"/>
      <c r="Y41" s="55"/>
      <c r="Z41" s="55"/>
      <c r="AA41" s="56"/>
      <c r="AB41" s="41"/>
      <c r="AC41" s="57"/>
      <c r="AD41" s="58"/>
      <c r="AE41" s="59"/>
      <c r="AF41" s="60"/>
      <c r="AG41" s="59"/>
      <c r="AH41" s="60"/>
      <c r="AI41" s="57"/>
      <c r="AJ41" s="61"/>
      <c r="AK41" s="58"/>
      <c r="AL41" s="57"/>
      <c r="AM41" s="61"/>
      <c r="AN41" s="58"/>
      <c r="AO41" s="57"/>
      <c r="AP41" s="139"/>
      <c r="AQ41" s="140"/>
      <c r="AR41" s="57"/>
      <c r="AS41" s="61"/>
      <c r="AT41" s="58"/>
      <c r="AU41" s="57"/>
      <c r="AV41" s="61"/>
      <c r="AW41" s="61"/>
      <c r="AX41" s="61"/>
      <c r="AY41" s="61"/>
      <c r="AZ41" s="58"/>
    </row>
    <row r="42" spans="1:52" s="4" customFormat="1" ht="9" customHeight="1">
      <c r="A42" s="62" t="s">
        <v>194</v>
      </c>
      <c r="B42" s="63"/>
      <c r="C42" s="63"/>
      <c r="D42" s="63"/>
      <c r="E42" s="89"/>
      <c r="F42" s="54" t="s">
        <v>195</v>
      </c>
      <c r="G42" s="55"/>
      <c r="H42" s="56"/>
      <c r="I42" s="123" t="s">
        <v>247</v>
      </c>
      <c r="J42" s="124"/>
      <c r="K42" s="124"/>
      <c r="L42" s="124"/>
      <c r="M42" s="124"/>
      <c r="N42" s="124"/>
      <c r="O42" s="124"/>
      <c r="P42" s="125"/>
      <c r="Q42" s="205" t="s">
        <v>248</v>
      </c>
      <c r="R42" s="206"/>
      <c r="S42" s="206"/>
      <c r="T42" s="206"/>
      <c r="U42" s="206"/>
      <c r="V42" s="206"/>
      <c r="W42" s="206"/>
      <c r="X42" s="206"/>
      <c r="Y42" s="206"/>
      <c r="Z42" s="206"/>
      <c r="AA42" s="207"/>
      <c r="AB42" s="44"/>
      <c r="AC42" s="77">
        <v>1</v>
      </c>
      <c r="AD42" s="78"/>
      <c r="AE42" s="75">
        <v>0.13</v>
      </c>
      <c r="AF42" s="76"/>
      <c r="AG42" s="59">
        <f t="shared" ref="AG42:AG43" si="3">AC42*AE42</f>
        <v>0.13</v>
      </c>
      <c r="AH42" s="60"/>
      <c r="AI42" s="57" t="s">
        <v>157</v>
      </c>
      <c r="AJ42" s="61"/>
      <c r="AK42" s="58"/>
      <c r="AL42" s="57" t="s">
        <v>157</v>
      </c>
      <c r="AM42" s="61"/>
      <c r="AN42" s="58"/>
      <c r="AO42" s="57" t="s">
        <v>157</v>
      </c>
      <c r="AP42" s="61"/>
      <c r="AQ42" s="58"/>
      <c r="AR42" s="57" t="s">
        <v>157</v>
      </c>
      <c r="AS42" s="61"/>
      <c r="AT42" s="58"/>
      <c r="AU42" s="57"/>
      <c r="AV42" s="61"/>
      <c r="AW42" s="61"/>
      <c r="AX42" s="61"/>
      <c r="AY42" s="61"/>
      <c r="AZ42" s="58"/>
    </row>
    <row r="43" spans="1:52" s="4" customFormat="1" ht="9" customHeight="1">
      <c r="A43" s="54" t="s">
        <v>158</v>
      </c>
      <c r="B43" s="55"/>
      <c r="C43" s="55"/>
      <c r="D43" s="55"/>
      <c r="E43" s="56"/>
      <c r="F43" s="54" t="s">
        <v>159</v>
      </c>
      <c r="G43" s="55"/>
      <c r="H43" s="56"/>
      <c r="I43" s="54" t="s">
        <v>160</v>
      </c>
      <c r="J43" s="55"/>
      <c r="K43" s="55"/>
      <c r="L43" s="55"/>
      <c r="M43" s="55"/>
      <c r="N43" s="55"/>
      <c r="O43" s="55"/>
      <c r="P43" s="55"/>
      <c r="Q43" s="54" t="s">
        <v>249</v>
      </c>
      <c r="R43" s="55"/>
      <c r="S43" s="55"/>
      <c r="T43" s="55"/>
      <c r="U43" s="55"/>
      <c r="V43" s="55"/>
      <c r="W43" s="55"/>
      <c r="X43" s="55"/>
      <c r="Y43" s="55"/>
      <c r="Z43" s="55"/>
      <c r="AA43" s="56"/>
      <c r="AB43" s="41"/>
      <c r="AC43" s="57">
        <v>1</v>
      </c>
      <c r="AD43" s="58"/>
      <c r="AE43" s="59">
        <v>0.06</v>
      </c>
      <c r="AF43" s="60"/>
      <c r="AG43" s="59">
        <f t="shared" si="3"/>
        <v>0.06</v>
      </c>
      <c r="AH43" s="60"/>
      <c r="AI43" s="57" t="s">
        <v>157</v>
      </c>
      <c r="AJ43" s="61"/>
      <c r="AK43" s="58"/>
      <c r="AL43" s="57" t="s">
        <v>157</v>
      </c>
      <c r="AM43" s="61"/>
      <c r="AN43" s="58"/>
      <c r="AO43" s="57" t="s">
        <v>157</v>
      </c>
      <c r="AP43" s="61"/>
      <c r="AQ43" s="58"/>
      <c r="AR43" s="57" t="s">
        <v>157</v>
      </c>
      <c r="AS43" s="61"/>
      <c r="AT43" s="58"/>
      <c r="AU43" s="57"/>
      <c r="AV43" s="61"/>
      <c r="AW43" s="61"/>
      <c r="AX43" s="61"/>
      <c r="AY43" s="61"/>
      <c r="AZ43" s="58"/>
    </row>
    <row r="44" spans="1:52" s="4" customFormat="1" ht="9" customHeight="1">
      <c r="A44" s="54" t="s">
        <v>188</v>
      </c>
      <c r="B44" s="200"/>
      <c r="C44" s="200"/>
      <c r="D44" s="200"/>
      <c r="E44" s="201"/>
      <c r="F44" s="54" t="s">
        <v>184</v>
      </c>
      <c r="G44" s="55"/>
      <c r="H44" s="56"/>
      <c r="I44" s="62" t="s">
        <v>250</v>
      </c>
      <c r="J44" s="63"/>
      <c r="K44" s="63"/>
      <c r="L44" s="63"/>
      <c r="M44" s="63"/>
      <c r="N44" s="63"/>
      <c r="O44" s="63"/>
      <c r="P44" s="63"/>
      <c r="Q44" s="131" t="s">
        <v>251</v>
      </c>
      <c r="R44" s="132"/>
      <c r="S44" s="132"/>
      <c r="T44" s="132"/>
      <c r="U44" s="132"/>
      <c r="V44" s="132"/>
      <c r="W44" s="132"/>
      <c r="X44" s="132"/>
      <c r="Y44" s="132"/>
      <c r="Z44" s="132"/>
      <c r="AA44" s="133"/>
      <c r="AB44" s="47"/>
      <c r="AC44" s="57"/>
      <c r="AD44" s="68"/>
      <c r="AE44" s="59">
        <v>0.04</v>
      </c>
      <c r="AF44" s="60"/>
      <c r="AG44" s="59" t="s">
        <v>131</v>
      </c>
      <c r="AH44" s="60"/>
      <c r="AI44" s="57" t="s">
        <v>212</v>
      </c>
      <c r="AJ44" s="67"/>
      <c r="AK44" s="68"/>
      <c r="AL44" s="57" t="s">
        <v>212</v>
      </c>
      <c r="AM44" s="67"/>
      <c r="AN44" s="68"/>
      <c r="AO44" s="57" t="s">
        <v>212</v>
      </c>
      <c r="AP44" s="67"/>
      <c r="AQ44" s="68"/>
      <c r="AR44" s="57" t="s">
        <v>212</v>
      </c>
      <c r="AS44" s="67"/>
      <c r="AT44" s="68"/>
      <c r="AU44" s="57"/>
      <c r="AV44" s="61"/>
      <c r="AW44" s="61"/>
      <c r="AX44" s="61"/>
      <c r="AY44" s="61"/>
      <c r="AZ44" s="58"/>
    </row>
    <row r="45" spans="1:52" s="4" customFormat="1" ht="9" customHeight="1">
      <c r="A45" s="54" t="s">
        <v>203</v>
      </c>
      <c r="B45" s="55"/>
      <c r="C45" s="55"/>
      <c r="D45" s="55"/>
      <c r="E45" s="56"/>
      <c r="F45" s="54" t="s">
        <v>161</v>
      </c>
      <c r="G45" s="55"/>
      <c r="H45" s="56"/>
      <c r="I45" s="62" t="s">
        <v>252</v>
      </c>
      <c r="J45" s="63"/>
      <c r="K45" s="63"/>
      <c r="L45" s="63"/>
      <c r="M45" s="63"/>
      <c r="N45" s="63"/>
      <c r="O45" s="63"/>
      <c r="P45" s="63"/>
      <c r="Q45" s="64" t="s">
        <v>253</v>
      </c>
      <c r="R45" s="65"/>
      <c r="S45" s="65"/>
      <c r="T45" s="65"/>
      <c r="U45" s="65"/>
      <c r="V45" s="65"/>
      <c r="W45" s="65"/>
      <c r="X45" s="65"/>
      <c r="Y45" s="65"/>
      <c r="Z45" s="65"/>
      <c r="AA45" s="66"/>
      <c r="AB45" s="5"/>
      <c r="AC45" s="57">
        <v>1</v>
      </c>
      <c r="AD45" s="58"/>
      <c r="AE45" s="59">
        <v>3.5000000000000003E-2</v>
      </c>
      <c r="AF45" s="60"/>
      <c r="AG45" s="59">
        <f t="shared" ref="AG45:AG46" si="4">AC45*AE45</f>
        <v>3.5000000000000003E-2</v>
      </c>
      <c r="AH45" s="60"/>
      <c r="AI45" s="57" t="s">
        <v>157</v>
      </c>
      <c r="AJ45" s="61"/>
      <c r="AK45" s="58"/>
      <c r="AL45" s="57" t="s">
        <v>157</v>
      </c>
      <c r="AM45" s="61"/>
      <c r="AN45" s="58"/>
      <c r="AO45" s="57" t="s">
        <v>157</v>
      </c>
      <c r="AP45" s="61"/>
      <c r="AQ45" s="58"/>
      <c r="AR45" s="100"/>
      <c r="AS45" s="101"/>
      <c r="AT45" s="102"/>
      <c r="AU45" s="49"/>
      <c r="AV45" s="51"/>
      <c r="AW45" s="51"/>
      <c r="AX45" s="51"/>
      <c r="AY45" s="51"/>
      <c r="AZ45" s="50"/>
    </row>
    <row r="46" spans="1:52" ht="9" customHeight="1">
      <c r="A46" s="54" t="s">
        <v>200</v>
      </c>
      <c r="B46" s="55"/>
      <c r="C46" s="55"/>
      <c r="D46" s="55"/>
      <c r="E46" s="56"/>
      <c r="F46" s="54" t="s">
        <v>161</v>
      </c>
      <c r="G46" s="55"/>
      <c r="H46" s="56"/>
      <c r="I46" s="62" t="s">
        <v>252</v>
      </c>
      <c r="J46" s="63"/>
      <c r="K46" s="63"/>
      <c r="L46" s="63"/>
      <c r="M46" s="63"/>
      <c r="N46" s="63"/>
      <c r="O46" s="63"/>
      <c r="P46" s="63"/>
      <c r="Q46" s="64" t="s">
        <v>253</v>
      </c>
      <c r="R46" s="65"/>
      <c r="S46" s="65"/>
      <c r="T46" s="65"/>
      <c r="U46" s="65"/>
      <c r="V46" s="65"/>
      <c r="W46" s="65"/>
      <c r="X46" s="65"/>
      <c r="Y46" s="65"/>
      <c r="Z46" s="65"/>
      <c r="AA46" s="66"/>
      <c r="AB46" s="5"/>
      <c r="AC46" s="57">
        <v>1</v>
      </c>
      <c r="AD46" s="58"/>
      <c r="AE46" s="59">
        <v>3.5000000000000003E-2</v>
      </c>
      <c r="AF46" s="60"/>
      <c r="AG46" s="59">
        <f t="shared" si="4"/>
        <v>3.5000000000000003E-2</v>
      </c>
      <c r="AH46" s="60"/>
      <c r="AI46" s="100"/>
      <c r="AJ46" s="101"/>
      <c r="AK46" s="102"/>
      <c r="AL46" s="100"/>
      <c r="AM46" s="101"/>
      <c r="AN46" s="102"/>
      <c r="AO46" s="100"/>
      <c r="AP46" s="101"/>
      <c r="AQ46" s="102"/>
      <c r="AR46" s="57" t="s">
        <v>157</v>
      </c>
      <c r="AS46" s="61"/>
      <c r="AT46" s="58"/>
      <c r="AU46" s="57"/>
      <c r="AV46" s="61"/>
      <c r="AW46" s="61"/>
      <c r="AX46" s="61"/>
      <c r="AY46" s="61"/>
      <c r="AZ46" s="58"/>
    </row>
    <row r="47" spans="1:52" ht="9" customHeight="1">
      <c r="A47" s="62" t="s">
        <v>162</v>
      </c>
      <c r="B47" s="63"/>
      <c r="C47" s="63"/>
      <c r="D47" s="63"/>
      <c r="E47" s="89"/>
      <c r="F47" s="54" t="s">
        <v>159</v>
      </c>
      <c r="G47" s="55"/>
      <c r="H47" s="56"/>
      <c r="I47" s="62" t="s">
        <v>254</v>
      </c>
      <c r="J47" s="63"/>
      <c r="K47" s="63"/>
      <c r="L47" s="63"/>
      <c r="M47" s="63"/>
      <c r="N47" s="63"/>
      <c r="O47" s="63"/>
      <c r="P47" s="63"/>
      <c r="Q47" s="54" t="s">
        <v>255</v>
      </c>
      <c r="R47" s="55"/>
      <c r="S47" s="55"/>
      <c r="T47" s="55"/>
      <c r="U47" s="55"/>
      <c r="V47" s="55"/>
      <c r="W47" s="55"/>
      <c r="X47" s="55"/>
      <c r="Y47" s="55"/>
      <c r="Z47" s="55"/>
      <c r="AA47" s="56"/>
      <c r="AB47" s="41"/>
      <c r="AC47" s="57">
        <v>1</v>
      </c>
      <c r="AD47" s="58"/>
      <c r="AE47" s="59">
        <v>5.0000000000000001E-3</v>
      </c>
      <c r="AF47" s="60"/>
      <c r="AG47" s="59">
        <f t="shared" ref="AG47" si="5">AC47*AE47</f>
        <v>5.0000000000000001E-3</v>
      </c>
      <c r="AH47" s="60"/>
      <c r="AI47" s="57" t="s">
        <v>211</v>
      </c>
      <c r="AJ47" s="61"/>
      <c r="AK47" s="58"/>
      <c r="AL47" s="57" t="s">
        <v>211</v>
      </c>
      <c r="AM47" s="61"/>
      <c r="AN47" s="58"/>
      <c r="AO47" s="57" t="s">
        <v>211</v>
      </c>
      <c r="AP47" s="61"/>
      <c r="AQ47" s="58"/>
      <c r="AR47" s="57" t="s">
        <v>211</v>
      </c>
      <c r="AS47" s="61"/>
      <c r="AT47" s="58"/>
      <c r="AU47" s="57"/>
      <c r="AV47" s="61"/>
      <c r="AW47" s="61"/>
      <c r="AX47" s="61"/>
      <c r="AY47" s="61"/>
      <c r="AZ47" s="58"/>
    </row>
    <row r="48" spans="1:52" ht="9" customHeight="1">
      <c r="A48" s="54"/>
      <c r="B48" s="55"/>
      <c r="C48" s="55"/>
      <c r="D48" s="55"/>
      <c r="E48" s="56"/>
      <c r="F48" s="54"/>
      <c r="G48" s="55"/>
      <c r="H48" s="56"/>
      <c r="I48" s="54"/>
      <c r="J48" s="55"/>
      <c r="K48" s="55"/>
      <c r="L48" s="55"/>
      <c r="M48" s="55"/>
      <c r="N48" s="55"/>
      <c r="O48" s="55"/>
      <c r="P48" s="55"/>
      <c r="Q48" s="54"/>
      <c r="R48" s="55"/>
      <c r="S48" s="55"/>
      <c r="T48" s="55"/>
      <c r="U48" s="55"/>
      <c r="V48" s="55"/>
      <c r="W48" s="55"/>
      <c r="X48" s="55"/>
      <c r="Y48" s="55"/>
      <c r="Z48" s="55"/>
      <c r="AA48" s="56"/>
      <c r="AB48" s="41"/>
      <c r="AC48" s="57"/>
      <c r="AD48" s="58"/>
      <c r="AE48" s="59"/>
      <c r="AF48" s="60"/>
      <c r="AG48" s="59"/>
      <c r="AH48" s="60"/>
      <c r="AI48" s="57"/>
      <c r="AJ48" s="61"/>
      <c r="AK48" s="58"/>
      <c r="AL48" s="57"/>
      <c r="AM48" s="61"/>
      <c r="AN48" s="58"/>
      <c r="AO48" s="57"/>
      <c r="AP48" s="61"/>
      <c r="AQ48" s="58"/>
      <c r="AR48" s="57"/>
      <c r="AS48" s="61"/>
      <c r="AT48" s="58"/>
      <c r="AU48" s="57"/>
      <c r="AV48" s="61"/>
      <c r="AW48" s="61"/>
      <c r="AX48" s="61"/>
      <c r="AY48" s="61"/>
      <c r="AZ48" s="58"/>
    </row>
    <row r="49" spans="1:52" ht="9" customHeight="1" thickBot="1">
      <c r="A49" s="113" t="s">
        <v>14</v>
      </c>
      <c r="B49" s="114"/>
      <c r="C49" s="114"/>
      <c r="D49" s="114"/>
      <c r="E49" s="115"/>
      <c r="F49" s="54"/>
      <c r="G49" s="55"/>
      <c r="H49" s="56"/>
      <c r="I49" s="54"/>
      <c r="J49" s="55"/>
      <c r="K49" s="55"/>
      <c r="L49" s="55"/>
      <c r="M49" s="55"/>
      <c r="N49" s="55"/>
      <c r="O49" s="55"/>
      <c r="P49" s="55"/>
      <c r="Q49" s="54"/>
      <c r="R49" s="55"/>
      <c r="S49" s="55"/>
      <c r="T49" s="55"/>
      <c r="U49" s="55"/>
      <c r="V49" s="55"/>
      <c r="W49" s="55"/>
      <c r="X49" s="55"/>
      <c r="Y49" s="55"/>
      <c r="Z49" s="55"/>
      <c r="AA49" s="56"/>
      <c r="AB49" s="41"/>
      <c r="AC49" s="57"/>
      <c r="AD49" s="58"/>
      <c r="AE49" s="59"/>
      <c r="AF49" s="60"/>
      <c r="AG49" s="59"/>
      <c r="AH49" s="60"/>
      <c r="AI49" s="57"/>
      <c r="AJ49" s="61"/>
      <c r="AK49" s="58"/>
      <c r="AL49" s="57"/>
      <c r="AM49" s="61"/>
      <c r="AN49" s="58"/>
      <c r="AO49" s="57"/>
      <c r="AP49" s="61"/>
      <c r="AQ49" s="58"/>
      <c r="AR49" s="57"/>
      <c r="AS49" s="61"/>
      <c r="AT49" s="58"/>
      <c r="AU49" s="57"/>
      <c r="AV49" s="61"/>
      <c r="AW49" s="61"/>
      <c r="AX49" s="61"/>
      <c r="AY49" s="61"/>
      <c r="AZ49" s="58"/>
    </row>
    <row r="50" spans="1:52" s="4" customFormat="1" ht="9" hidden="1" customHeight="1">
      <c r="A50" s="95" t="s">
        <v>163</v>
      </c>
      <c r="B50" s="96"/>
      <c r="C50" s="96"/>
      <c r="D50" s="96"/>
      <c r="E50" s="97"/>
      <c r="F50" s="98" t="s">
        <v>159</v>
      </c>
      <c r="G50" s="55"/>
      <c r="H50" s="99"/>
      <c r="I50" s="123" t="s">
        <v>164</v>
      </c>
      <c r="J50" s="124"/>
      <c r="K50" s="124"/>
      <c r="L50" s="124"/>
      <c r="M50" s="124"/>
      <c r="N50" s="124"/>
      <c r="O50" s="124"/>
      <c r="P50" s="125"/>
      <c r="Q50" s="54" t="s">
        <v>165</v>
      </c>
      <c r="R50" s="55"/>
      <c r="S50" s="55"/>
      <c r="T50" s="55"/>
      <c r="U50" s="55"/>
      <c r="V50" s="55"/>
      <c r="W50" s="55"/>
      <c r="X50" s="55"/>
      <c r="Y50" s="55"/>
      <c r="Z50" s="55"/>
      <c r="AA50" s="56"/>
      <c r="AB50" s="41"/>
      <c r="AC50" s="57">
        <v>1</v>
      </c>
      <c r="AD50" s="58"/>
      <c r="AE50" s="121">
        <v>0.28000000000000003</v>
      </c>
      <c r="AF50" s="122"/>
      <c r="AG50" s="59">
        <f t="shared" ref="AG50:AG52" si="6">AC50*AE50</f>
        <v>0.28000000000000003</v>
      </c>
      <c r="AH50" s="60"/>
      <c r="AI50" s="57" t="s">
        <v>157</v>
      </c>
      <c r="AJ50" s="61"/>
      <c r="AK50" s="58"/>
      <c r="AL50" s="57" t="s">
        <v>157</v>
      </c>
      <c r="AM50" s="61"/>
      <c r="AN50" s="58"/>
      <c r="AO50" s="57" t="s">
        <v>157</v>
      </c>
      <c r="AP50" s="61"/>
      <c r="AQ50" s="58"/>
      <c r="AR50" s="57" t="s">
        <v>157</v>
      </c>
      <c r="AS50" s="61"/>
      <c r="AT50" s="58"/>
      <c r="AU50" s="57"/>
      <c r="AV50" s="61"/>
      <c r="AW50" s="61"/>
      <c r="AX50" s="61"/>
      <c r="AY50" s="61"/>
      <c r="AZ50" s="58"/>
    </row>
    <row r="51" spans="1:52" ht="9" hidden="1" customHeight="1">
      <c r="A51" s="54" t="s">
        <v>166</v>
      </c>
      <c r="B51" s="55"/>
      <c r="C51" s="55"/>
      <c r="D51" s="55"/>
      <c r="E51" s="56"/>
      <c r="F51" s="197" t="s">
        <v>161</v>
      </c>
      <c r="G51" s="198"/>
      <c r="H51" s="199"/>
      <c r="I51" s="62" t="s">
        <v>167</v>
      </c>
      <c r="J51" s="63"/>
      <c r="K51" s="63"/>
      <c r="L51" s="63"/>
      <c r="M51" s="63"/>
      <c r="N51" s="63"/>
      <c r="O51" s="63"/>
      <c r="P51" s="63"/>
      <c r="Q51" s="54" t="s">
        <v>165</v>
      </c>
      <c r="R51" s="55"/>
      <c r="S51" s="55"/>
      <c r="T51" s="55"/>
      <c r="U51" s="55"/>
      <c r="V51" s="55"/>
      <c r="W51" s="55"/>
      <c r="X51" s="55"/>
      <c r="Y51" s="55"/>
      <c r="Z51" s="55"/>
      <c r="AA51" s="56"/>
      <c r="AB51" s="41"/>
      <c r="AC51" s="57">
        <v>1</v>
      </c>
      <c r="AD51" s="58"/>
      <c r="AE51" s="119">
        <v>0.11</v>
      </c>
      <c r="AF51" s="120"/>
      <c r="AG51" s="59">
        <f t="shared" si="6"/>
        <v>0.11</v>
      </c>
      <c r="AH51" s="60"/>
      <c r="AI51" s="57" t="s">
        <v>157</v>
      </c>
      <c r="AJ51" s="61"/>
      <c r="AK51" s="58"/>
      <c r="AL51" s="57" t="s">
        <v>157</v>
      </c>
      <c r="AM51" s="61"/>
      <c r="AN51" s="58"/>
      <c r="AO51" s="57" t="s">
        <v>157</v>
      </c>
      <c r="AP51" s="61"/>
      <c r="AQ51" s="58"/>
      <c r="AR51" s="57" t="s">
        <v>157</v>
      </c>
      <c r="AS51" s="61"/>
      <c r="AT51" s="58"/>
      <c r="AU51" s="57"/>
      <c r="AV51" s="61"/>
      <c r="AW51" s="61"/>
      <c r="AX51" s="61"/>
      <c r="AY51" s="61"/>
      <c r="AZ51" s="58"/>
    </row>
    <row r="52" spans="1:52" ht="9" hidden="1" customHeight="1">
      <c r="A52" s="54" t="s">
        <v>168</v>
      </c>
      <c r="B52" s="55"/>
      <c r="C52" s="55"/>
      <c r="D52" s="55"/>
      <c r="E52" s="56"/>
      <c r="F52" s="54" t="s">
        <v>159</v>
      </c>
      <c r="G52" s="55"/>
      <c r="H52" s="56"/>
      <c r="I52" s="54" t="s">
        <v>169</v>
      </c>
      <c r="J52" s="55"/>
      <c r="K52" s="55"/>
      <c r="L52" s="55"/>
      <c r="M52" s="55"/>
      <c r="N52" s="55"/>
      <c r="O52" s="55"/>
      <c r="P52" s="55"/>
      <c r="Q52" s="54" t="s">
        <v>165</v>
      </c>
      <c r="R52" s="55"/>
      <c r="S52" s="55"/>
      <c r="T52" s="55"/>
      <c r="U52" s="55"/>
      <c r="V52" s="55"/>
      <c r="W52" s="55"/>
      <c r="X52" s="55"/>
      <c r="Y52" s="55"/>
      <c r="Z52" s="55"/>
      <c r="AA52" s="56"/>
      <c r="AB52" s="41"/>
      <c r="AC52" s="57">
        <v>1</v>
      </c>
      <c r="AD52" s="58"/>
      <c r="AE52" s="119">
        <v>5.5E-2</v>
      </c>
      <c r="AF52" s="120"/>
      <c r="AG52" s="59">
        <f t="shared" si="6"/>
        <v>5.5E-2</v>
      </c>
      <c r="AH52" s="60"/>
      <c r="AI52" s="57" t="s">
        <v>157</v>
      </c>
      <c r="AJ52" s="61"/>
      <c r="AK52" s="58"/>
      <c r="AL52" s="57" t="s">
        <v>157</v>
      </c>
      <c r="AM52" s="61"/>
      <c r="AN52" s="58"/>
      <c r="AO52" s="57" t="s">
        <v>157</v>
      </c>
      <c r="AP52" s="61"/>
      <c r="AQ52" s="58"/>
      <c r="AR52" s="57" t="s">
        <v>157</v>
      </c>
      <c r="AS52" s="61"/>
      <c r="AT52" s="58"/>
      <c r="AU52" s="57"/>
      <c r="AV52" s="61"/>
      <c r="AW52" s="61"/>
      <c r="AX52" s="61"/>
      <c r="AY52" s="61"/>
      <c r="AZ52" s="58"/>
    </row>
    <row r="53" spans="1:52" ht="9" hidden="1" customHeight="1">
      <c r="A53" s="85" t="s">
        <v>170</v>
      </c>
      <c r="B53" s="86"/>
      <c r="C53" s="86"/>
      <c r="D53" s="86"/>
      <c r="E53" s="93"/>
      <c r="F53" s="90" t="s">
        <v>161</v>
      </c>
      <c r="G53" s="91"/>
      <c r="H53" s="92"/>
      <c r="I53" s="85" t="s">
        <v>171</v>
      </c>
      <c r="J53" s="86"/>
      <c r="K53" s="86"/>
      <c r="L53" s="86"/>
      <c r="M53" s="86"/>
      <c r="N53" s="86"/>
      <c r="O53" s="86"/>
      <c r="P53" s="86"/>
      <c r="Q53" s="85" t="s">
        <v>172</v>
      </c>
      <c r="R53" s="86"/>
      <c r="S53" s="86"/>
      <c r="T53" s="86"/>
      <c r="U53" s="86"/>
      <c r="V53" s="86"/>
      <c r="W53" s="86"/>
      <c r="X53" s="86"/>
      <c r="Y53" s="86"/>
      <c r="Z53" s="86"/>
      <c r="AA53" s="93"/>
      <c r="AB53" s="48"/>
      <c r="AC53" s="94">
        <v>1</v>
      </c>
      <c r="AD53" s="94"/>
      <c r="AE53" s="87">
        <v>0.1</v>
      </c>
      <c r="AF53" s="88"/>
      <c r="AG53" s="87">
        <v>0.1</v>
      </c>
      <c r="AH53" s="88"/>
      <c r="AI53" s="72" t="s">
        <v>157</v>
      </c>
      <c r="AJ53" s="73"/>
      <c r="AK53" s="74"/>
      <c r="AL53" s="72" t="s">
        <v>157</v>
      </c>
      <c r="AM53" s="73"/>
      <c r="AN53" s="74"/>
      <c r="AO53" s="72" t="s">
        <v>157</v>
      </c>
      <c r="AP53" s="73"/>
      <c r="AQ53" s="74"/>
      <c r="AR53" s="72" t="s">
        <v>157</v>
      </c>
      <c r="AS53" s="73"/>
      <c r="AT53" s="74"/>
      <c r="AU53" s="72"/>
      <c r="AV53" s="73"/>
      <c r="AW53" s="73"/>
      <c r="AX53" s="73"/>
      <c r="AY53" s="73"/>
      <c r="AZ53" s="74"/>
    </row>
    <row r="54" spans="1:52" s="4" customFormat="1" ht="9" hidden="1" customHeight="1">
      <c r="A54" s="85" t="s">
        <v>173</v>
      </c>
      <c r="B54" s="86"/>
      <c r="C54" s="86"/>
      <c r="D54" s="86"/>
      <c r="E54" s="93"/>
      <c r="F54" s="90" t="s">
        <v>161</v>
      </c>
      <c r="G54" s="91"/>
      <c r="H54" s="92"/>
      <c r="I54" s="85" t="s">
        <v>174</v>
      </c>
      <c r="J54" s="86"/>
      <c r="K54" s="86"/>
      <c r="L54" s="86"/>
      <c r="M54" s="86"/>
      <c r="N54" s="86"/>
      <c r="O54" s="86"/>
      <c r="P54" s="86"/>
      <c r="Q54" s="85" t="s">
        <v>172</v>
      </c>
      <c r="R54" s="86"/>
      <c r="S54" s="86"/>
      <c r="T54" s="86"/>
      <c r="U54" s="86"/>
      <c r="V54" s="86"/>
      <c r="W54" s="86"/>
      <c r="X54" s="86"/>
      <c r="Y54" s="86"/>
      <c r="Z54" s="86"/>
      <c r="AA54" s="93"/>
      <c r="AB54" s="48"/>
      <c r="AC54" s="94">
        <v>1</v>
      </c>
      <c r="AD54" s="94"/>
      <c r="AE54" s="87">
        <v>0.1</v>
      </c>
      <c r="AF54" s="88"/>
      <c r="AG54" s="87">
        <v>0.1</v>
      </c>
      <c r="AH54" s="88"/>
      <c r="AI54" s="72" t="s">
        <v>157</v>
      </c>
      <c r="AJ54" s="73"/>
      <c r="AK54" s="74"/>
      <c r="AL54" s="72" t="s">
        <v>157</v>
      </c>
      <c r="AM54" s="73"/>
      <c r="AN54" s="74"/>
      <c r="AO54" s="72" t="s">
        <v>157</v>
      </c>
      <c r="AP54" s="73"/>
      <c r="AQ54" s="74"/>
      <c r="AR54" s="72" t="s">
        <v>157</v>
      </c>
      <c r="AS54" s="73"/>
      <c r="AT54" s="74"/>
      <c r="AU54" s="72"/>
      <c r="AV54" s="73"/>
      <c r="AW54" s="73"/>
      <c r="AX54" s="73"/>
      <c r="AY54" s="73"/>
      <c r="AZ54" s="74"/>
    </row>
    <row r="55" spans="1:52" s="4" customFormat="1" ht="9" hidden="1" customHeight="1" thickBot="1">
      <c r="A55" s="85" t="s">
        <v>175</v>
      </c>
      <c r="B55" s="86"/>
      <c r="C55" s="86"/>
      <c r="D55" s="86"/>
      <c r="E55" s="93"/>
      <c r="F55" s="90" t="s">
        <v>159</v>
      </c>
      <c r="G55" s="91"/>
      <c r="H55" s="92"/>
      <c r="I55" s="85" t="s">
        <v>176</v>
      </c>
      <c r="J55" s="86"/>
      <c r="K55" s="86"/>
      <c r="L55" s="86"/>
      <c r="M55" s="86"/>
      <c r="N55" s="86"/>
      <c r="O55" s="86"/>
      <c r="P55" s="86"/>
      <c r="Q55" s="85" t="s">
        <v>172</v>
      </c>
      <c r="R55" s="86"/>
      <c r="S55" s="86"/>
      <c r="T55" s="86"/>
      <c r="U55" s="86"/>
      <c r="V55" s="86"/>
      <c r="W55" s="86"/>
      <c r="X55" s="86"/>
      <c r="Y55" s="86"/>
      <c r="Z55" s="86"/>
      <c r="AA55" s="93"/>
      <c r="AB55" s="48"/>
      <c r="AC55" s="94">
        <v>1</v>
      </c>
      <c r="AD55" s="94"/>
      <c r="AE55" s="87">
        <v>0.1</v>
      </c>
      <c r="AF55" s="88"/>
      <c r="AG55" s="87">
        <v>0.1</v>
      </c>
      <c r="AH55" s="88"/>
      <c r="AI55" s="72" t="s">
        <v>157</v>
      </c>
      <c r="AJ55" s="73"/>
      <c r="AK55" s="74"/>
      <c r="AL55" s="72" t="s">
        <v>157</v>
      </c>
      <c r="AM55" s="73"/>
      <c r="AN55" s="74"/>
      <c r="AO55" s="72" t="s">
        <v>157</v>
      </c>
      <c r="AP55" s="73"/>
      <c r="AQ55" s="74"/>
      <c r="AR55" s="72" t="s">
        <v>157</v>
      </c>
      <c r="AS55" s="73"/>
      <c r="AT55" s="74"/>
      <c r="AU55" s="72"/>
      <c r="AV55" s="73"/>
      <c r="AW55" s="73"/>
      <c r="AX55" s="73"/>
      <c r="AY55" s="73"/>
      <c r="AZ55" s="74"/>
    </row>
    <row r="56" spans="1:52" ht="9" customHeight="1" thickBot="1">
      <c r="AC56" s="80" t="s">
        <v>40</v>
      </c>
      <c r="AD56" s="81"/>
      <c r="AE56" s="81"/>
      <c r="AF56" s="82"/>
      <c r="AG56" s="83">
        <f>SUM(AG12:AH55)</f>
        <v>2.0640000000000001</v>
      </c>
      <c r="AH56" s="84"/>
    </row>
    <row r="57" spans="1:52" ht="30.75" customHeight="1">
      <c r="A57" s="52"/>
      <c r="B57" s="53" t="s">
        <v>256</v>
      </c>
      <c r="C57" s="53"/>
      <c r="D57" s="53"/>
      <c r="E57" s="53"/>
      <c r="F57" s="53"/>
      <c r="G57" s="53"/>
      <c r="H57" s="53"/>
      <c r="I57" s="53"/>
      <c r="J57" s="53"/>
      <c r="K57" s="52"/>
      <c r="L57" s="52"/>
      <c r="M57" s="52"/>
      <c r="N57" s="52"/>
      <c r="O57" s="52"/>
      <c r="P57" s="52"/>
      <c r="Q57" s="52"/>
      <c r="R57" s="52"/>
      <c r="S57" s="52"/>
      <c r="T57" s="52"/>
      <c r="U57" s="52"/>
      <c r="V57" s="52"/>
      <c r="W57" s="52"/>
      <c r="X57" s="52"/>
      <c r="Y57" s="52"/>
    </row>
    <row r="58" spans="1:52" ht="9" customHeight="1">
      <c r="AE58" s="14"/>
      <c r="AF58" s="14"/>
    </row>
    <row r="59" spans="1:52" ht="9" customHeight="1">
      <c r="AE59" s="14"/>
      <c r="AF59" s="14"/>
    </row>
    <row r="60" spans="1:52" ht="9" customHeight="1">
      <c r="AE60" s="14"/>
      <c r="AF60" s="14"/>
    </row>
    <row r="61" spans="1:52" ht="9" customHeight="1">
      <c r="AE61" s="14"/>
      <c r="AF61" s="14"/>
    </row>
    <row r="62" spans="1:52" ht="9" customHeight="1">
      <c r="AE62" s="14"/>
      <c r="AF62" s="14"/>
    </row>
    <row r="63" spans="1:52" ht="9" customHeight="1">
      <c r="AE63" s="14"/>
      <c r="AF63" s="14"/>
    </row>
    <row r="64" spans="1:52" ht="9" customHeight="1"/>
    <row r="65" spans="1:44" ht="9" customHeight="1"/>
    <row r="66" spans="1:44" ht="9" customHeight="1"/>
    <row r="67" spans="1:44" ht="9" customHeight="1"/>
    <row r="68" spans="1:44" s="17" customFormat="1" ht="9"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12"/>
      <c r="AF68" s="12"/>
      <c r="AG68" s="3"/>
      <c r="AH68" s="3"/>
      <c r="AI68" s="3"/>
      <c r="AJ68" s="3"/>
      <c r="AK68" s="3"/>
      <c r="AL68" s="3"/>
      <c r="AM68" s="3"/>
      <c r="AN68" s="3"/>
      <c r="AO68" s="3"/>
      <c r="AP68" s="3"/>
      <c r="AQ68" s="3"/>
      <c r="AR68" s="3"/>
    </row>
    <row r="69" spans="1:44" s="17" customFormat="1" ht="9"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12"/>
      <c r="AF69" s="12"/>
      <c r="AG69" s="3"/>
      <c r="AH69" s="3"/>
      <c r="AI69" s="3"/>
      <c r="AJ69" s="3"/>
      <c r="AK69" s="3"/>
      <c r="AL69" s="3"/>
      <c r="AM69" s="3"/>
      <c r="AN69" s="3"/>
      <c r="AO69" s="3"/>
      <c r="AP69" s="3"/>
      <c r="AQ69" s="3"/>
      <c r="AR69" s="3"/>
    </row>
    <row r="70" spans="1:44" s="17" customFormat="1" ht="9"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12"/>
      <c r="AF70" s="12"/>
      <c r="AG70" s="3"/>
      <c r="AH70" s="3"/>
      <c r="AI70" s="3"/>
      <c r="AJ70" s="3"/>
      <c r="AK70" s="3"/>
      <c r="AL70" s="3"/>
      <c r="AM70" s="3"/>
      <c r="AN70" s="3"/>
      <c r="AO70" s="3"/>
      <c r="AP70" s="3"/>
      <c r="AQ70" s="3"/>
      <c r="AR70" s="3"/>
    </row>
    <row r="71" spans="1:44" s="17" customFormat="1" ht="9"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12"/>
      <c r="AF71" s="12"/>
      <c r="AG71" s="3"/>
      <c r="AH71" s="3"/>
      <c r="AI71" s="3"/>
      <c r="AJ71" s="3"/>
      <c r="AK71" s="3"/>
      <c r="AL71" s="3"/>
      <c r="AM71" s="3"/>
      <c r="AN71" s="3"/>
      <c r="AO71" s="3"/>
      <c r="AP71" s="3"/>
      <c r="AQ71" s="3"/>
      <c r="AR71" s="3"/>
    </row>
    <row r="72" spans="1:44" s="17" customFormat="1" ht="9"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E72" s="12"/>
      <c r="AF72" s="12"/>
    </row>
    <row r="73" spans="1:44" s="17" customFormat="1" ht="9"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E73" s="12"/>
      <c r="AF73" s="12"/>
    </row>
    <row r="74" spans="1:44">
      <c r="AD74" s="17"/>
      <c r="AG74" s="17"/>
      <c r="AH74" s="17"/>
      <c r="AI74" s="17"/>
      <c r="AJ74" s="17"/>
      <c r="AK74" s="17"/>
      <c r="AL74" s="17"/>
      <c r="AM74" s="17"/>
      <c r="AN74" s="17"/>
      <c r="AO74" s="17"/>
      <c r="AP74" s="17"/>
      <c r="AQ74" s="17"/>
      <c r="AR74" s="17"/>
    </row>
    <row r="75" spans="1:44">
      <c r="AD75" s="17"/>
      <c r="AG75" s="17"/>
      <c r="AH75" s="17"/>
      <c r="AI75" s="17"/>
      <c r="AJ75" s="17"/>
      <c r="AK75" s="17"/>
      <c r="AL75" s="17"/>
      <c r="AM75" s="17"/>
      <c r="AN75" s="17"/>
      <c r="AO75" s="17"/>
      <c r="AP75" s="17"/>
      <c r="AQ75" s="17"/>
      <c r="AR75" s="17"/>
    </row>
    <row r="76" spans="1:44">
      <c r="AD76" s="17"/>
      <c r="AG76" s="17"/>
      <c r="AH76" s="17"/>
      <c r="AI76" s="17"/>
      <c r="AJ76" s="17"/>
      <c r="AK76" s="17"/>
      <c r="AL76" s="17"/>
      <c r="AM76" s="17"/>
      <c r="AN76" s="17"/>
      <c r="AO76" s="17"/>
      <c r="AP76" s="17"/>
      <c r="AQ76" s="17"/>
      <c r="AR76" s="17"/>
    </row>
    <row r="77" spans="1:44">
      <c r="AD77" s="17"/>
      <c r="AG77" s="17"/>
      <c r="AH77" s="17"/>
      <c r="AI77" s="17"/>
      <c r="AJ77" s="17"/>
      <c r="AK77" s="17"/>
      <c r="AL77" s="17"/>
      <c r="AM77" s="17"/>
      <c r="AN77" s="17"/>
      <c r="AO77" s="17"/>
      <c r="AP77" s="17"/>
      <c r="AQ77" s="17"/>
      <c r="AR77" s="17"/>
    </row>
    <row r="79" spans="1:44">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row>
    <row r="80" spans="1:44">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row>
    <row r="81" spans="1:29">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row>
    <row r="82" spans="1:29">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row>
    <row r="83" spans="1:29">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row>
    <row r="84" spans="1:29">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row>
  </sheetData>
  <mergeCells count="574">
    <mergeCell ref="A48:E48"/>
    <mergeCell ref="Q47:AA47"/>
    <mergeCell ref="I47:P47"/>
    <mergeCell ref="AC44:AD44"/>
    <mergeCell ref="AE44:AF44"/>
    <mergeCell ref="AC43:AD43"/>
    <mergeCell ref="AE43:AF43"/>
    <mergeCell ref="A41:E41"/>
    <mergeCell ref="AE46:AF46"/>
    <mergeCell ref="AE48:AF48"/>
    <mergeCell ref="A42:E42"/>
    <mergeCell ref="F42:H42"/>
    <mergeCell ref="I42:P42"/>
    <mergeCell ref="Q42:AA42"/>
    <mergeCell ref="AC41:AD41"/>
    <mergeCell ref="A43:E43"/>
    <mergeCell ref="F43:H43"/>
    <mergeCell ref="I43:P43"/>
    <mergeCell ref="AU20:AZ20"/>
    <mergeCell ref="AG46:AH46"/>
    <mergeCell ref="AG44:AH44"/>
    <mergeCell ref="Q51:AA51"/>
    <mergeCell ref="A46:E46"/>
    <mergeCell ref="A44:E44"/>
    <mergeCell ref="AG22:AH22"/>
    <mergeCell ref="AR38:AT38"/>
    <mergeCell ref="AG24:AH24"/>
    <mergeCell ref="AE47:AF47"/>
    <mergeCell ref="AU27:AZ27"/>
    <mergeCell ref="AU29:AZ29"/>
    <mergeCell ref="AU30:AZ30"/>
    <mergeCell ref="AU31:AZ31"/>
    <mergeCell ref="AU32:AZ32"/>
    <mergeCell ref="AU33:AZ33"/>
    <mergeCell ref="AU34:AZ34"/>
    <mergeCell ref="AU39:AZ39"/>
    <mergeCell ref="AE41:AF41"/>
    <mergeCell ref="AE32:AF32"/>
    <mergeCell ref="AO36:AQ36"/>
    <mergeCell ref="AR49:AT49"/>
    <mergeCell ref="AC47:AD47"/>
    <mergeCell ref="AR47:AT47"/>
    <mergeCell ref="AU50:AZ50"/>
    <mergeCell ref="AR25:AT25"/>
    <mergeCell ref="AO44:AQ44"/>
    <mergeCell ref="AI38:AK38"/>
    <mergeCell ref="AL38:AN38"/>
    <mergeCell ref="AR37:AT37"/>
    <mergeCell ref="AU42:AZ42"/>
    <mergeCell ref="AO43:AQ43"/>
    <mergeCell ref="AR46:AT46"/>
    <mergeCell ref="AU46:AZ46"/>
    <mergeCell ref="AU43:AZ43"/>
    <mergeCell ref="AU37:AZ37"/>
    <mergeCell ref="AI44:AK44"/>
    <mergeCell ref="AL47:AN47"/>
    <mergeCell ref="AI29:AK29"/>
    <mergeCell ref="AL29:AN29"/>
    <mergeCell ref="AO42:AQ42"/>
    <mergeCell ref="AU36:AZ36"/>
    <mergeCell ref="AR48:AT48"/>
    <mergeCell ref="AU49:AZ49"/>
    <mergeCell ref="AU48:AZ48"/>
    <mergeCell ref="AI43:AK43"/>
    <mergeCell ref="AL43:AN43"/>
    <mergeCell ref="AI31:AK31"/>
    <mergeCell ref="AR41:AT41"/>
    <mergeCell ref="AG33:AH33"/>
    <mergeCell ref="AI33:AK33"/>
    <mergeCell ref="AG28:AH28"/>
    <mergeCell ref="AG29:AH29"/>
    <mergeCell ref="AR36:AT36"/>
    <mergeCell ref="AR35:AT35"/>
    <mergeCell ref="AI30:AK30"/>
    <mergeCell ref="AL32:AN32"/>
    <mergeCell ref="AO32:AQ32"/>
    <mergeCell ref="AR32:AT32"/>
    <mergeCell ref="AR31:AT31"/>
    <mergeCell ref="AG32:AH32"/>
    <mergeCell ref="AI32:AK32"/>
    <mergeCell ref="AR39:AT39"/>
    <mergeCell ref="AO47:AQ47"/>
    <mergeCell ref="AR45:AT45"/>
    <mergeCell ref="AO38:AQ38"/>
    <mergeCell ref="AI50:AK50"/>
    <mergeCell ref="AL50:AN50"/>
    <mergeCell ref="AC40:AD40"/>
    <mergeCell ref="Q49:AA49"/>
    <mergeCell ref="AC46:AD46"/>
    <mergeCell ref="Q54:AA54"/>
    <mergeCell ref="AC54:AD54"/>
    <mergeCell ref="AE54:AF54"/>
    <mergeCell ref="AG54:AH54"/>
    <mergeCell ref="AG52:AH52"/>
    <mergeCell ref="AC52:AD52"/>
    <mergeCell ref="AC49:AD49"/>
    <mergeCell ref="Q52:AA52"/>
    <mergeCell ref="AC50:AD50"/>
    <mergeCell ref="AC51:AD51"/>
    <mergeCell ref="Q43:AA43"/>
    <mergeCell ref="AO50:AQ50"/>
    <mergeCell ref="AO52:AQ52"/>
    <mergeCell ref="AO49:AQ49"/>
    <mergeCell ref="AO48:AQ48"/>
    <mergeCell ref="AO45:AQ45"/>
    <mergeCell ref="AO21:AQ21"/>
    <mergeCell ref="AR28:AT28"/>
    <mergeCell ref="AL28:AN28"/>
    <mergeCell ref="AO23:AQ23"/>
    <mergeCell ref="AI28:AK28"/>
    <mergeCell ref="AI24:AK24"/>
    <mergeCell ref="AR23:AT23"/>
    <mergeCell ref="AL17:AN17"/>
    <mergeCell ref="AR27:AT27"/>
    <mergeCell ref="AO20:AQ20"/>
    <mergeCell ref="AR20:AT20"/>
    <mergeCell ref="AL18:AN18"/>
    <mergeCell ref="AL22:AN22"/>
    <mergeCell ref="AL21:AN21"/>
    <mergeCell ref="AR19:AT19"/>
    <mergeCell ref="AI27:AK27"/>
    <mergeCell ref="AL27:AN27"/>
    <mergeCell ref="AO27:AQ27"/>
    <mergeCell ref="AO28:AQ28"/>
    <mergeCell ref="AL24:AN24"/>
    <mergeCell ref="AE11:AF11"/>
    <mergeCell ref="F39:H39"/>
    <mergeCell ref="A40:E40"/>
    <mergeCell ref="F40:H40"/>
    <mergeCell ref="I40:P40"/>
    <mergeCell ref="Q40:AA40"/>
    <mergeCell ref="I41:P41"/>
    <mergeCell ref="A49:E49"/>
    <mergeCell ref="A52:E52"/>
    <mergeCell ref="I39:P39"/>
    <mergeCell ref="Q39:AA39"/>
    <mergeCell ref="F46:H46"/>
    <mergeCell ref="I46:P46"/>
    <mergeCell ref="Q46:AA46"/>
    <mergeCell ref="I49:P49"/>
    <mergeCell ref="I52:P52"/>
    <mergeCell ref="I51:P51"/>
    <mergeCell ref="F49:H49"/>
    <mergeCell ref="A51:E51"/>
    <mergeCell ref="F51:H51"/>
    <mergeCell ref="AC39:AD39"/>
    <mergeCell ref="A26:E26"/>
    <mergeCell ref="I28:P28"/>
    <mergeCell ref="AC36:AD36"/>
    <mergeCell ref="AS3:AZ3"/>
    <mergeCell ref="A4:D4"/>
    <mergeCell ref="E4:U4"/>
    <mergeCell ref="V4:Z4"/>
    <mergeCell ref="AA4:AN4"/>
    <mergeCell ref="AO4:AR4"/>
    <mergeCell ref="AS4:AZ4"/>
    <mergeCell ref="AA7:AN7"/>
    <mergeCell ref="AE55:AF55"/>
    <mergeCell ref="Q48:AA48"/>
    <mergeCell ref="AC53:AD53"/>
    <mergeCell ref="A37:E37"/>
    <mergeCell ref="AU11:AZ11"/>
    <mergeCell ref="A11:E11"/>
    <mergeCell ref="I11:AA11"/>
    <mergeCell ref="AC11:AD11"/>
    <mergeCell ref="AI11:AK11"/>
    <mergeCell ref="AL11:AN11"/>
    <mergeCell ref="F11:H11"/>
    <mergeCell ref="AR9:AT9"/>
    <mergeCell ref="AC9:AD9"/>
    <mergeCell ref="AE9:AF9"/>
    <mergeCell ref="AO11:AQ11"/>
    <mergeCell ref="AR11:AT11"/>
    <mergeCell ref="AS6:AZ6"/>
    <mergeCell ref="A7:D7"/>
    <mergeCell ref="E7:U7"/>
    <mergeCell ref="V7:Z7"/>
    <mergeCell ref="V5:Z5"/>
    <mergeCell ref="A6:D6"/>
    <mergeCell ref="E6:U6"/>
    <mergeCell ref="V6:Z6"/>
    <mergeCell ref="AA6:AN6"/>
    <mergeCell ref="A5:D5"/>
    <mergeCell ref="E5:U5"/>
    <mergeCell ref="AA5:AN5"/>
    <mergeCell ref="AO5:AR5"/>
    <mergeCell ref="AS5:AZ5"/>
    <mergeCell ref="AS7:AZ7"/>
    <mergeCell ref="AO7:AR7"/>
    <mergeCell ref="Q9:AA9"/>
    <mergeCell ref="AO9:AQ9"/>
    <mergeCell ref="I9:P9"/>
    <mergeCell ref="F9:H9"/>
    <mergeCell ref="A9:E9"/>
    <mergeCell ref="AI9:AK9"/>
    <mergeCell ref="AL9:AN9"/>
    <mergeCell ref="A1:AC2"/>
    <mergeCell ref="A3:D3"/>
    <mergeCell ref="E3:U3"/>
    <mergeCell ref="V3:Z3"/>
    <mergeCell ref="AA3:AN3"/>
    <mergeCell ref="AO3:AR3"/>
    <mergeCell ref="AO6:AR6"/>
    <mergeCell ref="AG9:AH9"/>
    <mergeCell ref="AU13:AZ13"/>
    <mergeCell ref="AU22:AZ22"/>
    <mergeCell ref="AR16:AT16"/>
    <mergeCell ref="AL23:AN23"/>
    <mergeCell ref="AO18:AQ18"/>
    <mergeCell ref="AI36:AK36"/>
    <mergeCell ref="AL36:AN36"/>
    <mergeCell ref="AL16:AN16"/>
    <mergeCell ref="AO16:AQ16"/>
    <mergeCell ref="AL26:AN26"/>
    <mergeCell ref="AO29:AQ29"/>
    <mergeCell ref="AR29:AT29"/>
    <mergeCell ref="AU19:AZ19"/>
    <mergeCell ref="AO24:AQ24"/>
    <mergeCell ref="AL31:AN31"/>
    <mergeCell ref="AL33:AN33"/>
    <mergeCell ref="AO33:AQ33"/>
    <mergeCell ref="AR33:AT33"/>
    <mergeCell ref="AL30:AN30"/>
    <mergeCell ref="AO30:AQ30"/>
    <mergeCell ref="AR30:AT30"/>
    <mergeCell ref="AO31:AQ31"/>
    <mergeCell ref="AR17:AT17"/>
    <mergeCell ref="AO17:AQ17"/>
    <mergeCell ref="AG11:AH11"/>
    <mergeCell ref="AU9:AZ9"/>
    <mergeCell ref="AI19:AK19"/>
    <mergeCell ref="AG19:AH19"/>
    <mergeCell ref="AR15:AT15"/>
    <mergeCell ref="AO15:AQ15"/>
    <mergeCell ref="AL15:AN15"/>
    <mergeCell ref="AI25:AK25"/>
    <mergeCell ref="AL25:AN25"/>
    <mergeCell ref="AI21:AK21"/>
    <mergeCell ref="AU25:AZ25"/>
    <mergeCell ref="AR14:AT14"/>
    <mergeCell ref="AU16:AZ16"/>
    <mergeCell ref="AU23:AZ23"/>
    <mergeCell ref="AU14:AZ14"/>
    <mergeCell ref="AO14:AQ14"/>
    <mergeCell ref="AU17:AZ17"/>
    <mergeCell ref="AU15:AZ15"/>
    <mergeCell ref="AO25:AQ25"/>
    <mergeCell ref="AR24:AT24"/>
    <mergeCell ref="AU24:AZ24"/>
    <mergeCell ref="AU21:AZ21"/>
    <mergeCell ref="AO22:AQ22"/>
    <mergeCell ref="AR22:AT22"/>
    <mergeCell ref="AE24:AF24"/>
    <mergeCell ref="AG23:AH23"/>
    <mergeCell ref="AE23:AF23"/>
    <mergeCell ref="AG21:AH21"/>
    <mergeCell ref="Q37:AA37"/>
    <mergeCell ref="Q35:AA35"/>
    <mergeCell ref="AC35:AD35"/>
    <mergeCell ref="AE36:AF36"/>
    <mergeCell ref="AE31:AF31"/>
    <mergeCell ref="AG31:AH31"/>
    <mergeCell ref="AE33:AF33"/>
    <mergeCell ref="AG25:AH25"/>
    <mergeCell ref="AE28:AF28"/>
    <mergeCell ref="AE26:AF26"/>
    <mergeCell ref="AG27:AH27"/>
    <mergeCell ref="AG26:AH26"/>
    <mergeCell ref="AG36:AH36"/>
    <mergeCell ref="AG35:AH35"/>
    <mergeCell ref="AE25:AF25"/>
    <mergeCell ref="AG30:AH30"/>
    <mergeCell ref="AE27:AF27"/>
    <mergeCell ref="AE30:AF30"/>
    <mergeCell ref="AE29:AF29"/>
    <mergeCell ref="Q29:AA29"/>
    <mergeCell ref="AR55:AT55"/>
    <mergeCell ref="AO55:AQ55"/>
    <mergeCell ref="AU38:AZ38"/>
    <mergeCell ref="AR43:AT43"/>
    <mergeCell ref="AL40:AN40"/>
    <mergeCell ref="AO40:AQ40"/>
    <mergeCell ref="AR40:AT40"/>
    <mergeCell ref="AU40:AZ40"/>
    <mergeCell ref="AI51:AK51"/>
    <mergeCell ref="AL51:AN51"/>
    <mergeCell ref="AO51:AQ51"/>
    <mergeCell ref="AR51:AT51"/>
    <mergeCell ref="AU51:AZ51"/>
    <mergeCell ref="AI53:AK53"/>
    <mergeCell ref="AL39:AN39"/>
    <mergeCell ref="AO39:AQ39"/>
    <mergeCell ref="AR52:AT52"/>
    <mergeCell ref="AO41:AQ41"/>
    <mergeCell ref="AR54:AT54"/>
    <mergeCell ref="AU54:AZ54"/>
    <mergeCell ref="AR42:AT42"/>
    <mergeCell ref="AO54:AQ54"/>
    <mergeCell ref="AI47:AK47"/>
    <mergeCell ref="AO46:AQ46"/>
    <mergeCell ref="Q38:AA38"/>
    <mergeCell ref="A35:E35"/>
    <mergeCell ref="Q32:AA32"/>
    <mergeCell ref="A33:E33"/>
    <mergeCell ref="F33:H33"/>
    <mergeCell ref="I33:P33"/>
    <mergeCell ref="F35:H35"/>
    <mergeCell ref="F37:H37"/>
    <mergeCell ref="I37:P37"/>
    <mergeCell ref="Q36:AA36"/>
    <mergeCell ref="Q34:AA34"/>
    <mergeCell ref="A31:E31"/>
    <mergeCell ref="AG47:AH47"/>
    <mergeCell ref="F31:H31"/>
    <mergeCell ref="I31:P31"/>
    <mergeCell ref="Q31:AA31"/>
    <mergeCell ref="AC31:AD31"/>
    <mergeCell ref="Q33:AA33"/>
    <mergeCell ref="AC33:AD33"/>
    <mergeCell ref="A34:E34"/>
    <mergeCell ref="F34:H34"/>
    <mergeCell ref="A38:E38"/>
    <mergeCell ref="F38:H38"/>
    <mergeCell ref="A39:E39"/>
    <mergeCell ref="AC38:AD38"/>
    <mergeCell ref="AC32:AD32"/>
    <mergeCell ref="AC37:AD37"/>
    <mergeCell ref="I44:P44"/>
    <mergeCell ref="Q44:AA44"/>
    <mergeCell ref="F41:H41"/>
    <mergeCell ref="A32:E32"/>
    <mergeCell ref="F32:H32"/>
    <mergeCell ref="I32:P32"/>
    <mergeCell ref="I34:P34"/>
    <mergeCell ref="I38:P38"/>
    <mergeCell ref="AI52:AK52"/>
    <mergeCell ref="F54:H54"/>
    <mergeCell ref="I54:P54"/>
    <mergeCell ref="F44:H44"/>
    <mergeCell ref="AL55:AN55"/>
    <mergeCell ref="AI46:AK46"/>
    <mergeCell ref="AL46:AN46"/>
    <mergeCell ref="AI49:AK49"/>
    <mergeCell ref="AL49:AN49"/>
    <mergeCell ref="AL52:AN52"/>
    <mergeCell ref="AL44:AN44"/>
    <mergeCell ref="AI48:AK48"/>
    <mergeCell ref="AI55:AK55"/>
    <mergeCell ref="AL48:AN48"/>
    <mergeCell ref="AI54:AK54"/>
    <mergeCell ref="AL54:AN54"/>
    <mergeCell ref="AG51:AH51"/>
    <mergeCell ref="AE51:AF51"/>
    <mergeCell ref="AE52:AF52"/>
    <mergeCell ref="AE49:AF49"/>
    <mergeCell ref="AE50:AF50"/>
    <mergeCell ref="I50:P50"/>
    <mergeCell ref="AG49:AH49"/>
    <mergeCell ref="AU12:AZ12"/>
    <mergeCell ref="AR44:AT44"/>
    <mergeCell ref="AU44:AZ44"/>
    <mergeCell ref="AR21:AT21"/>
    <mergeCell ref="AC13:AD13"/>
    <mergeCell ref="AI13:AK13"/>
    <mergeCell ref="AL13:AN13"/>
    <mergeCell ref="AO13:AQ13"/>
    <mergeCell ref="AR13:AT13"/>
    <mergeCell ref="AL19:AN19"/>
    <mergeCell ref="AO19:AQ19"/>
    <mergeCell ref="AI35:AK35"/>
    <mergeCell ref="AI23:AK23"/>
    <mergeCell ref="AO37:AQ37"/>
    <mergeCell ref="AI37:AK37"/>
    <mergeCell ref="AL37:AN37"/>
    <mergeCell ref="AO35:AQ35"/>
    <mergeCell ref="AL12:AN12"/>
    <mergeCell ref="AO12:AQ12"/>
    <mergeCell ref="AC26:AD26"/>
    <mergeCell ref="AU28:AZ28"/>
    <mergeCell ref="AU35:AZ35"/>
    <mergeCell ref="AR12:AT12"/>
    <mergeCell ref="AE22:AF22"/>
    <mergeCell ref="I20:P20"/>
    <mergeCell ref="A18:E18"/>
    <mergeCell ref="AU41:AZ41"/>
    <mergeCell ref="AC24:AD24"/>
    <mergeCell ref="AC25:AD25"/>
    <mergeCell ref="AC22:AD22"/>
    <mergeCell ref="AU18:AZ18"/>
    <mergeCell ref="AR18:AT18"/>
    <mergeCell ref="I35:P35"/>
    <mergeCell ref="AE39:AF39"/>
    <mergeCell ref="AG39:AH39"/>
    <mergeCell ref="Q41:AA41"/>
    <mergeCell ref="Q24:AA24"/>
    <mergeCell ref="A22:E22"/>
    <mergeCell ref="AL35:AN35"/>
    <mergeCell ref="AR26:AT26"/>
    <mergeCell ref="AU26:AZ26"/>
    <mergeCell ref="AG41:AH41"/>
    <mergeCell ref="AE38:AF38"/>
    <mergeCell ref="AG40:AH40"/>
    <mergeCell ref="AG38:AH38"/>
    <mergeCell ref="AI26:AK26"/>
    <mergeCell ref="AO26:AQ26"/>
    <mergeCell ref="A28:E28"/>
    <mergeCell ref="F12:H12"/>
    <mergeCell ref="AC19:AD19"/>
    <mergeCell ref="I25:P25"/>
    <mergeCell ref="Q23:AA23"/>
    <mergeCell ref="Q21:AA21"/>
    <mergeCell ref="F25:H25"/>
    <mergeCell ref="F26:H26"/>
    <mergeCell ref="AC28:AD28"/>
    <mergeCell ref="A23:E23"/>
    <mergeCell ref="A25:E25"/>
    <mergeCell ref="AC21:AD21"/>
    <mergeCell ref="AC23:AD23"/>
    <mergeCell ref="F24:H24"/>
    <mergeCell ref="A27:E27"/>
    <mergeCell ref="F27:H27"/>
    <mergeCell ref="I27:P27"/>
    <mergeCell ref="Q27:AA27"/>
    <mergeCell ref="AC27:AD27"/>
    <mergeCell ref="Q26:AA26"/>
    <mergeCell ref="Q28:AA28"/>
    <mergeCell ref="F28:H28"/>
    <mergeCell ref="F21:H21"/>
    <mergeCell ref="A20:E20"/>
    <mergeCell ref="F20:H20"/>
    <mergeCell ref="AI16:AK16"/>
    <mergeCell ref="AI22:AK22"/>
    <mergeCell ref="AE16:AF16"/>
    <mergeCell ref="I22:P22"/>
    <mergeCell ref="AG16:AH16"/>
    <mergeCell ref="AE19:AF19"/>
    <mergeCell ref="AE21:AF21"/>
    <mergeCell ref="A12:E12"/>
    <mergeCell ref="AC15:AD15"/>
    <mergeCell ref="F13:H13"/>
    <mergeCell ref="I12:AA12"/>
    <mergeCell ref="A19:E19"/>
    <mergeCell ref="Q22:AA22"/>
    <mergeCell ref="A21:E21"/>
    <mergeCell ref="I19:P19"/>
    <mergeCell ref="Q19:AA19"/>
    <mergeCell ref="I21:P21"/>
    <mergeCell ref="A16:E16"/>
    <mergeCell ref="AC16:AD16"/>
    <mergeCell ref="F14:H14"/>
    <mergeCell ref="F15:H15"/>
    <mergeCell ref="F16:H16"/>
    <mergeCell ref="F22:H22"/>
    <mergeCell ref="AC14:AD14"/>
    <mergeCell ref="AI14:AK14"/>
    <mergeCell ref="AL14:AN14"/>
    <mergeCell ref="AG37:AH37"/>
    <mergeCell ref="AG12:AH12"/>
    <mergeCell ref="AG13:AH13"/>
    <mergeCell ref="AG14:AH14"/>
    <mergeCell ref="I24:P24"/>
    <mergeCell ref="I26:P26"/>
    <mergeCell ref="Q25:AA25"/>
    <mergeCell ref="AE35:AF35"/>
    <mergeCell ref="AC30:AD30"/>
    <mergeCell ref="I15:AA15"/>
    <mergeCell ref="I23:P23"/>
    <mergeCell ref="AE12:AF12"/>
    <mergeCell ref="AI15:AK15"/>
    <mergeCell ref="AI17:AK17"/>
    <mergeCell ref="AE17:AF17"/>
    <mergeCell ref="AI18:AK18"/>
    <mergeCell ref="AG17:AH17"/>
    <mergeCell ref="AG18:AH18"/>
    <mergeCell ref="AE18:AF18"/>
    <mergeCell ref="AE13:AF13"/>
    <mergeCell ref="AE14:AF14"/>
    <mergeCell ref="AI12:AK12"/>
    <mergeCell ref="F18:H18"/>
    <mergeCell ref="AC17:AD17"/>
    <mergeCell ref="I18:P18"/>
    <mergeCell ref="Q18:AA18"/>
    <mergeCell ref="AC18:AD18"/>
    <mergeCell ref="AC12:AD12"/>
    <mergeCell ref="AE15:AF15"/>
    <mergeCell ref="AG15:AH15"/>
    <mergeCell ref="A30:E30"/>
    <mergeCell ref="F30:H30"/>
    <mergeCell ref="I30:P30"/>
    <mergeCell ref="Q30:AA30"/>
    <mergeCell ref="I29:P29"/>
    <mergeCell ref="I14:AA14"/>
    <mergeCell ref="F19:H19"/>
    <mergeCell ref="F17:H17"/>
    <mergeCell ref="F23:H23"/>
    <mergeCell ref="I16:AA16"/>
    <mergeCell ref="I17:AA17"/>
    <mergeCell ref="A15:E15"/>
    <mergeCell ref="A13:E13"/>
    <mergeCell ref="I13:AA13"/>
    <mergeCell ref="A17:E17"/>
    <mergeCell ref="A14:E14"/>
    <mergeCell ref="AC56:AF56"/>
    <mergeCell ref="AG56:AH56"/>
    <mergeCell ref="I53:P53"/>
    <mergeCell ref="AG55:AH55"/>
    <mergeCell ref="I55:P55"/>
    <mergeCell ref="A47:E47"/>
    <mergeCell ref="F47:H47"/>
    <mergeCell ref="F55:H55"/>
    <mergeCell ref="F48:H48"/>
    <mergeCell ref="A55:E55"/>
    <mergeCell ref="AE53:AF53"/>
    <mergeCell ref="AG53:AH53"/>
    <mergeCell ref="AG48:AH48"/>
    <mergeCell ref="AC48:AD48"/>
    <mergeCell ref="F52:H52"/>
    <mergeCell ref="AC55:AD55"/>
    <mergeCell ref="A54:E54"/>
    <mergeCell ref="AG50:AH50"/>
    <mergeCell ref="I48:P48"/>
    <mergeCell ref="A53:E53"/>
    <mergeCell ref="F53:H53"/>
    <mergeCell ref="A50:E50"/>
    <mergeCell ref="F50:H50"/>
    <mergeCell ref="Q55:AA55"/>
    <mergeCell ref="AU55:AZ55"/>
    <mergeCell ref="Q50:AA50"/>
    <mergeCell ref="AU53:AZ53"/>
    <mergeCell ref="AC34:AD34"/>
    <mergeCell ref="AE34:AF34"/>
    <mergeCell ref="AG34:AH34"/>
    <mergeCell ref="AI34:AK34"/>
    <mergeCell ref="AL34:AN34"/>
    <mergeCell ref="AO34:AQ34"/>
    <mergeCell ref="AR34:AT34"/>
    <mergeCell ref="AU52:AZ52"/>
    <mergeCell ref="AI39:AK39"/>
    <mergeCell ref="AR50:AT50"/>
    <mergeCell ref="AL53:AN53"/>
    <mergeCell ref="AO53:AQ53"/>
    <mergeCell ref="AR53:AT53"/>
    <mergeCell ref="AC42:AD42"/>
    <mergeCell ref="AE42:AF42"/>
    <mergeCell ref="AG42:AH42"/>
    <mergeCell ref="AI42:AK42"/>
    <mergeCell ref="AU47:AZ47"/>
    <mergeCell ref="AL42:AN42"/>
    <mergeCell ref="AE37:AF37"/>
    <mergeCell ref="Q53:AA53"/>
    <mergeCell ref="B57:J57"/>
    <mergeCell ref="Q20:AA20"/>
    <mergeCell ref="AC20:AD20"/>
    <mergeCell ref="AE20:AF20"/>
    <mergeCell ref="AG20:AH20"/>
    <mergeCell ref="AI20:AK20"/>
    <mergeCell ref="AL20:AN20"/>
    <mergeCell ref="A45:E45"/>
    <mergeCell ref="F45:H45"/>
    <mergeCell ref="I45:P45"/>
    <mergeCell ref="Q45:AA45"/>
    <mergeCell ref="AC45:AD45"/>
    <mergeCell ref="AE45:AF45"/>
    <mergeCell ref="AG45:AH45"/>
    <mergeCell ref="AI45:AK45"/>
    <mergeCell ref="AL45:AN45"/>
    <mergeCell ref="A24:E24"/>
    <mergeCell ref="AI41:AK41"/>
    <mergeCell ref="AI40:AK40"/>
    <mergeCell ref="AL41:AN41"/>
    <mergeCell ref="AE40:AF40"/>
    <mergeCell ref="AG43:AH43"/>
    <mergeCell ref="A29:E29"/>
    <mergeCell ref="F29:H29"/>
  </mergeCells>
  <phoneticPr fontId="5" type="noConversion"/>
  <pageMargins left="0.71" right="0.28000000000000003" top="0.16" bottom="0.31" header="0.16" footer="0.16"/>
  <pageSetup orientation="portrait" horizontalDpi="4294967292" verticalDpi="4294967292"/>
  <headerFooter>
    <oddFooter>&amp;L&amp;6&amp;D&amp;R&amp;6© SCOTT SPORTS SA</oddFooter>
  </headerFooter>
  <rowBreaks count="1" manualBreakCount="1">
    <brk id="56" max="16383" man="1"/>
  </rowBreaks>
  <colBreaks count="1" manualBreakCount="1">
    <brk id="52" max="1048575" man="1"/>
  </colBreaks>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dimension ref="A1:AH29"/>
  <sheetViews>
    <sheetView topLeftCell="A13" zoomScale="150" workbookViewId="0">
      <selection activeCell="AC6" sqref="AC6:AH6"/>
    </sheetView>
  </sheetViews>
  <sheetFormatPr defaultColWidth="1.875" defaultRowHeight="9" customHeight="1"/>
  <cols>
    <col min="1" max="7" width="1.875" style="21"/>
    <col min="8" max="8" width="3.875" style="21" customWidth="1"/>
    <col min="9" max="16384" width="1.875" style="21"/>
  </cols>
  <sheetData>
    <row r="1" spans="1:34" ht="9" customHeight="1">
      <c r="A1" s="222" t="s">
        <v>78</v>
      </c>
      <c r="B1" s="222"/>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row>
    <row r="2" spans="1:34" ht="9"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row>
    <row r="3" spans="1:34" ht="9" customHeight="1">
      <c r="A3" s="224" t="s">
        <v>15</v>
      </c>
      <c r="B3" s="225"/>
      <c r="C3" s="225"/>
      <c r="D3" s="225"/>
      <c r="E3" s="226" t="str">
        <f>SPEC!E3</f>
        <v>W TRAIL MTN WB 40 JACKET</v>
      </c>
      <c r="F3" s="227"/>
      <c r="G3" s="227"/>
      <c r="H3" s="227"/>
      <c r="I3" s="227"/>
      <c r="J3" s="227"/>
      <c r="K3" s="227"/>
      <c r="L3" s="228"/>
      <c r="M3" s="229" t="s">
        <v>16</v>
      </c>
      <c r="N3" s="230"/>
      <c r="O3" s="230"/>
      <c r="P3" s="230"/>
      <c r="Q3" s="230"/>
      <c r="R3" s="231" t="str">
        <f>SPEC!AA3</f>
        <v>BIKE</v>
      </c>
      <c r="S3" s="232"/>
      <c r="T3" s="232"/>
      <c r="U3" s="232"/>
      <c r="V3" s="232"/>
      <c r="W3" s="232"/>
      <c r="X3" s="233"/>
      <c r="Y3" s="224" t="s">
        <v>30</v>
      </c>
      <c r="Z3" s="225"/>
      <c r="AA3" s="225"/>
      <c r="AB3" s="225"/>
      <c r="AC3" s="234" t="str">
        <f>SPEC!AS3</f>
        <v>SPRING 2017</v>
      </c>
      <c r="AD3" s="234"/>
      <c r="AE3" s="234"/>
      <c r="AF3" s="234"/>
      <c r="AG3" s="234"/>
      <c r="AH3" s="235"/>
    </row>
    <row r="4" spans="1:34" ht="9" customHeight="1">
      <c r="A4" s="208" t="s">
        <v>17</v>
      </c>
      <c r="B4" s="209"/>
      <c r="C4" s="209"/>
      <c r="D4" s="209"/>
      <c r="E4" s="210" t="s">
        <v>110</v>
      </c>
      <c r="F4" s="211"/>
      <c r="G4" s="211"/>
      <c r="H4" s="211"/>
      <c r="I4" s="211"/>
      <c r="J4" s="211"/>
      <c r="K4" s="211"/>
      <c r="L4" s="212"/>
      <c r="M4" s="213" t="s">
        <v>19</v>
      </c>
      <c r="N4" s="214"/>
      <c r="O4" s="214"/>
      <c r="P4" s="214"/>
      <c r="Q4" s="214"/>
      <c r="R4" s="215">
        <f>SPEC!AA5</f>
        <v>0</v>
      </c>
      <c r="S4" s="216"/>
      <c r="T4" s="216"/>
      <c r="U4" s="216"/>
      <c r="V4" s="216"/>
      <c r="W4" s="216"/>
      <c r="X4" s="217"/>
      <c r="Y4" s="218"/>
      <c r="Z4" s="219"/>
      <c r="AA4" s="219"/>
      <c r="AB4" s="219"/>
      <c r="AC4" s="220"/>
      <c r="AD4" s="220"/>
      <c r="AE4" s="220"/>
      <c r="AF4" s="220"/>
      <c r="AG4" s="220"/>
      <c r="AH4" s="221"/>
    </row>
    <row r="5" spans="1:34" ht="9" customHeight="1">
      <c r="A5" s="208" t="s">
        <v>18</v>
      </c>
      <c r="B5" s="209"/>
      <c r="C5" s="209"/>
      <c r="D5" s="209"/>
      <c r="E5" s="210" t="s">
        <v>43</v>
      </c>
      <c r="F5" s="211"/>
      <c r="G5" s="211"/>
      <c r="H5" s="211"/>
      <c r="I5" s="211"/>
      <c r="J5" s="211"/>
      <c r="K5" s="211"/>
      <c r="L5" s="212"/>
      <c r="M5" s="213"/>
      <c r="N5" s="214"/>
      <c r="O5" s="214"/>
      <c r="P5" s="214"/>
      <c r="Q5" s="214"/>
      <c r="R5" s="216"/>
      <c r="S5" s="216"/>
      <c r="T5" s="216"/>
      <c r="U5" s="216"/>
      <c r="V5" s="216"/>
      <c r="W5" s="216"/>
      <c r="X5" s="217"/>
      <c r="Y5" s="208" t="s">
        <v>31</v>
      </c>
      <c r="Z5" s="209"/>
      <c r="AA5" s="209"/>
      <c r="AB5" s="209"/>
      <c r="AC5" s="220" t="str">
        <f>SPEC!AS5</f>
        <v>EK</v>
      </c>
      <c r="AD5" s="220"/>
      <c r="AE5" s="220"/>
      <c r="AF5" s="220"/>
      <c r="AG5" s="220"/>
      <c r="AH5" s="221"/>
    </row>
    <row r="6" spans="1:34" ht="9" customHeight="1">
      <c r="A6" s="208"/>
      <c r="B6" s="209"/>
      <c r="C6" s="209"/>
      <c r="D6" s="209"/>
      <c r="E6" s="210"/>
      <c r="F6" s="211"/>
      <c r="G6" s="211"/>
      <c r="H6" s="211"/>
      <c r="I6" s="211"/>
      <c r="J6" s="211"/>
      <c r="K6" s="211"/>
      <c r="L6" s="212"/>
      <c r="M6" s="213"/>
      <c r="N6" s="214"/>
      <c r="O6" s="214"/>
      <c r="P6" s="214"/>
      <c r="Q6" s="214"/>
      <c r="R6" s="216"/>
      <c r="S6" s="216"/>
      <c r="T6" s="216"/>
      <c r="U6" s="216"/>
      <c r="V6" s="216"/>
      <c r="W6" s="216"/>
      <c r="X6" s="217"/>
      <c r="Y6" s="208" t="s">
        <v>32</v>
      </c>
      <c r="Z6" s="209"/>
      <c r="AA6" s="209"/>
      <c r="AB6" s="209"/>
      <c r="AC6" s="220"/>
      <c r="AD6" s="220"/>
      <c r="AE6" s="220"/>
      <c r="AF6" s="220"/>
      <c r="AG6" s="220"/>
      <c r="AH6" s="221"/>
    </row>
    <row r="7" spans="1:34" ht="9" customHeight="1">
      <c r="A7" s="248"/>
      <c r="B7" s="249"/>
      <c r="C7" s="249"/>
      <c r="D7" s="249"/>
      <c r="E7" s="250"/>
      <c r="F7" s="251"/>
      <c r="G7" s="251"/>
      <c r="H7" s="251"/>
      <c r="I7" s="251"/>
      <c r="J7" s="251"/>
      <c r="K7" s="251"/>
      <c r="L7" s="252"/>
      <c r="M7" s="253"/>
      <c r="N7" s="254"/>
      <c r="O7" s="254"/>
      <c r="P7" s="254"/>
      <c r="Q7" s="254"/>
      <c r="R7" s="255"/>
      <c r="S7" s="255"/>
      <c r="T7" s="255"/>
      <c r="U7" s="255"/>
      <c r="V7" s="255"/>
      <c r="W7" s="255"/>
      <c r="X7" s="256"/>
      <c r="Y7" s="248" t="s">
        <v>23</v>
      </c>
      <c r="Z7" s="249"/>
      <c r="AA7" s="249"/>
      <c r="AB7" s="249"/>
      <c r="AC7" s="257"/>
      <c r="AD7" s="257"/>
      <c r="AE7" s="257"/>
      <c r="AF7" s="257"/>
      <c r="AG7" s="257"/>
      <c r="AH7" s="258"/>
    </row>
    <row r="8" spans="1:34" s="32" customFormat="1" ht="8.25" customHeight="1">
      <c r="A8" s="236"/>
      <c r="B8" s="236"/>
      <c r="C8" s="236"/>
      <c r="D8" s="236"/>
      <c r="E8" s="236"/>
      <c r="F8" s="236"/>
      <c r="G8" s="236"/>
      <c r="H8" s="236"/>
      <c r="I8" s="236"/>
      <c r="J8" s="236"/>
      <c r="K8" s="236"/>
      <c r="L8" s="236"/>
      <c r="M8" s="236"/>
      <c r="N8" s="236"/>
      <c r="O8" s="236"/>
      <c r="P8" s="236"/>
      <c r="Q8" s="236"/>
      <c r="R8" s="236"/>
      <c r="S8" s="236"/>
      <c r="T8" s="236"/>
      <c r="U8" s="236"/>
      <c r="V8" s="236"/>
      <c r="W8" s="236"/>
      <c r="X8" s="236"/>
      <c r="Y8" s="236"/>
      <c r="Z8" s="236"/>
      <c r="AA8" s="236"/>
      <c r="AB8" s="236"/>
      <c r="AC8" s="236"/>
      <c r="AD8" s="236"/>
      <c r="AE8" s="236"/>
      <c r="AF8" s="236"/>
      <c r="AG8" s="236"/>
      <c r="AH8" s="236"/>
    </row>
    <row r="9" spans="1:34" s="32" customFormat="1" ht="12.75">
      <c r="A9" s="237"/>
      <c r="B9" s="237"/>
      <c r="C9" s="237"/>
      <c r="D9" s="237"/>
      <c r="E9" s="237"/>
      <c r="F9" s="237"/>
      <c r="G9" s="237"/>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7"/>
      <c r="AH9" s="237"/>
    </row>
    <row r="10" spans="1:34" s="40" customFormat="1" ht="9" customHeight="1">
      <c r="A10" s="238"/>
      <c r="B10" s="239"/>
      <c r="C10" s="240" t="s">
        <v>141</v>
      </c>
      <c r="D10" s="241"/>
      <c r="E10" s="241"/>
      <c r="F10" s="241"/>
      <c r="G10" s="241"/>
      <c r="H10" s="241"/>
      <c r="I10" s="241"/>
      <c r="J10" s="241"/>
      <c r="K10" s="241"/>
      <c r="L10" s="241"/>
      <c r="M10" s="241"/>
      <c r="N10" s="241"/>
      <c r="O10" s="241"/>
      <c r="P10" s="241"/>
      <c r="Q10" s="241"/>
      <c r="R10" s="241"/>
      <c r="S10" s="241"/>
      <c r="T10" s="242"/>
      <c r="U10" s="243" t="s">
        <v>39</v>
      </c>
      <c r="V10" s="244"/>
      <c r="W10" s="245" t="s">
        <v>24</v>
      </c>
      <c r="X10" s="246"/>
      <c r="Y10" s="246"/>
      <c r="Z10" s="246"/>
      <c r="AA10" s="246"/>
      <c r="AB10" s="246"/>
      <c r="AC10" s="246"/>
      <c r="AD10" s="246"/>
      <c r="AE10" s="246"/>
      <c r="AF10" s="246"/>
      <c r="AG10" s="246"/>
      <c r="AH10" s="247"/>
    </row>
    <row r="11" spans="1:34" s="40" customFormat="1" ht="9" customHeight="1">
      <c r="A11" s="269">
        <v>1</v>
      </c>
      <c r="B11" s="270"/>
      <c r="C11" s="271"/>
      <c r="D11" s="272"/>
      <c r="E11" s="272"/>
      <c r="F11" s="272"/>
      <c r="G11" s="272"/>
      <c r="H11" s="272"/>
      <c r="I11" s="272"/>
      <c r="J11" s="272"/>
      <c r="K11" s="272"/>
      <c r="L11" s="272"/>
      <c r="M11" s="272"/>
      <c r="N11" s="272"/>
      <c r="O11" s="272"/>
      <c r="P11" s="272"/>
      <c r="Q11" s="272"/>
      <c r="R11" s="272"/>
      <c r="S11" s="272"/>
      <c r="T11" s="273"/>
      <c r="U11" s="264"/>
      <c r="V11" s="265"/>
      <c r="W11" s="274"/>
      <c r="X11" s="275"/>
      <c r="Y11" s="275"/>
      <c r="Z11" s="275"/>
      <c r="AA11" s="275"/>
      <c r="AB11" s="275"/>
      <c r="AC11" s="275"/>
      <c r="AD11" s="275"/>
      <c r="AE11" s="275"/>
      <c r="AF11" s="275"/>
      <c r="AG11" s="275"/>
      <c r="AH11" s="276"/>
    </row>
    <row r="12" spans="1:34" s="40" customFormat="1" ht="9" customHeight="1">
      <c r="A12" s="259">
        <v>2</v>
      </c>
      <c r="B12" s="260"/>
      <c r="C12" s="261"/>
      <c r="D12" s="262"/>
      <c r="E12" s="262"/>
      <c r="F12" s="262"/>
      <c r="G12" s="262"/>
      <c r="H12" s="262"/>
      <c r="I12" s="262"/>
      <c r="J12" s="262"/>
      <c r="K12" s="262"/>
      <c r="L12" s="262"/>
      <c r="M12" s="262"/>
      <c r="N12" s="262"/>
      <c r="O12" s="262"/>
      <c r="P12" s="262"/>
      <c r="Q12" s="262"/>
      <c r="R12" s="262"/>
      <c r="S12" s="262"/>
      <c r="T12" s="263"/>
      <c r="U12" s="264"/>
      <c r="V12" s="265"/>
      <c r="W12" s="266"/>
      <c r="X12" s="267"/>
      <c r="Y12" s="267"/>
      <c r="Z12" s="267"/>
      <c r="AA12" s="267"/>
      <c r="AB12" s="267"/>
      <c r="AC12" s="267"/>
      <c r="AD12" s="267"/>
      <c r="AE12" s="267"/>
      <c r="AF12" s="267"/>
      <c r="AG12" s="267"/>
      <c r="AH12" s="268"/>
    </row>
    <row r="13" spans="1:34" s="40" customFormat="1" ht="9" customHeight="1">
      <c r="A13" s="259">
        <v>3</v>
      </c>
      <c r="B13" s="260"/>
      <c r="C13" s="261"/>
      <c r="D13" s="262"/>
      <c r="E13" s="262"/>
      <c r="F13" s="262"/>
      <c r="G13" s="262"/>
      <c r="H13" s="262"/>
      <c r="I13" s="262"/>
      <c r="J13" s="262"/>
      <c r="K13" s="262"/>
      <c r="L13" s="262"/>
      <c r="M13" s="262"/>
      <c r="N13" s="262"/>
      <c r="O13" s="262"/>
      <c r="P13" s="262"/>
      <c r="Q13" s="262"/>
      <c r="R13" s="262"/>
      <c r="S13" s="262"/>
      <c r="T13" s="263"/>
      <c r="U13" s="264"/>
      <c r="V13" s="265"/>
      <c r="W13" s="266"/>
      <c r="X13" s="267"/>
      <c r="Y13" s="267"/>
      <c r="Z13" s="267"/>
      <c r="AA13" s="267"/>
      <c r="AB13" s="267"/>
      <c r="AC13" s="267"/>
      <c r="AD13" s="267"/>
      <c r="AE13" s="267"/>
      <c r="AF13" s="267"/>
      <c r="AG13" s="267"/>
      <c r="AH13" s="268"/>
    </row>
    <row r="14" spans="1:34" s="40" customFormat="1" ht="9" customHeight="1">
      <c r="A14" s="259">
        <v>4</v>
      </c>
      <c r="B14" s="260"/>
      <c r="C14" s="261"/>
      <c r="D14" s="262"/>
      <c r="E14" s="262"/>
      <c r="F14" s="262"/>
      <c r="G14" s="262"/>
      <c r="H14" s="262"/>
      <c r="I14" s="262"/>
      <c r="J14" s="262"/>
      <c r="K14" s="262"/>
      <c r="L14" s="262"/>
      <c r="M14" s="262"/>
      <c r="N14" s="262"/>
      <c r="O14" s="262"/>
      <c r="P14" s="262"/>
      <c r="Q14" s="262"/>
      <c r="R14" s="262"/>
      <c r="S14" s="262"/>
      <c r="T14" s="263"/>
      <c r="U14" s="264"/>
      <c r="V14" s="265"/>
      <c r="W14" s="266"/>
      <c r="X14" s="267"/>
      <c r="Y14" s="267"/>
      <c r="Z14" s="267"/>
      <c r="AA14" s="267"/>
      <c r="AB14" s="267"/>
      <c r="AC14" s="267"/>
      <c r="AD14" s="267"/>
      <c r="AE14" s="267"/>
      <c r="AF14" s="267"/>
      <c r="AG14" s="267"/>
      <c r="AH14" s="268"/>
    </row>
    <row r="15" spans="1:34" s="40" customFormat="1" ht="9" customHeight="1">
      <c r="A15" s="259">
        <v>5</v>
      </c>
      <c r="B15" s="260"/>
      <c r="C15" s="261"/>
      <c r="D15" s="262"/>
      <c r="E15" s="262"/>
      <c r="F15" s="262"/>
      <c r="G15" s="262"/>
      <c r="H15" s="262"/>
      <c r="I15" s="262"/>
      <c r="J15" s="262"/>
      <c r="K15" s="262"/>
      <c r="L15" s="262"/>
      <c r="M15" s="262"/>
      <c r="N15" s="262"/>
      <c r="O15" s="262"/>
      <c r="P15" s="262"/>
      <c r="Q15" s="262"/>
      <c r="R15" s="262"/>
      <c r="S15" s="262"/>
      <c r="T15" s="263"/>
      <c r="U15" s="264"/>
      <c r="V15" s="265"/>
      <c r="W15" s="266"/>
      <c r="X15" s="267"/>
      <c r="Y15" s="267"/>
      <c r="Z15" s="267"/>
      <c r="AA15" s="267"/>
      <c r="AB15" s="267"/>
      <c r="AC15" s="267"/>
      <c r="AD15" s="267"/>
      <c r="AE15" s="267"/>
      <c r="AF15" s="267"/>
      <c r="AG15" s="267"/>
      <c r="AH15" s="268"/>
    </row>
    <row r="16" spans="1:34" s="40" customFormat="1" ht="9" customHeight="1">
      <c r="A16" s="259">
        <v>6</v>
      </c>
      <c r="B16" s="260"/>
      <c r="C16" s="261"/>
      <c r="D16" s="262"/>
      <c r="E16" s="262"/>
      <c r="F16" s="262"/>
      <c r="G16" s="262"/>
      <c r="H16" s="262"/>
      <c r="I16" s="262"/>
      <c r="J16" s="262"/>
      <c r="K16" s="262"/>
      <c r="L16" s="262"/>
      <c r="M16" s="262"/>
      <c r="N16" s="262"/>
      <c r="O16" s="262"/>
      <c r="P16" s="262"/>
      <c r="Q16" s="262"/>
      <c r="R16" s="262"/>
      <c r="S16" s="262"/>
      <c r="T16" s="263"/>
      <c r="U16" s="264"/>
      <c r="V16" s="265"/>
      <c r="W16" s="266"/>
      <c r="X16" s="267"/>
      <c r="Y16" s="267"/>
      <c r="Z16" s="267"/>
      <c r="AA16" s="267"/>
      <c r="AB16" s="267"/>
      <c r="AC16" s="267"/>
      <c r="AD16" s="267"/>
      <c r="AE16" s="267"/>
      <c r="AF16" s="267"/>
      <c r="AG16" s="267"/>
      <c r="AH16" s="268"/>
    </row>
    <row r="17" spans="1:34" s="40" customFormat="1" ht="9" customHeight="1">
      <c r="A17" s="259">
        <v>7</v>
      </c>
      <c r="B17" s="260"/>
      <c r="C17" s="261"/>
      <c r="D17" s="262"/>
      <c r="E17" s="262"/>
      <c r="F17" s="262"/>
      <c r="G17" s="262"/>
      <c r="H17" s="262"/>
      <c r="I17" s="262"/>
      <c r="J17" s="262"/>
      <c r="K17" s="262"/>
      <c r="L17" s="262"/>
      <c r="M17" s="262"/>
      <c r="N17" s="262"/>
      <c r="O17" s="262"/>
      <c r="P17" s="262"/>
      <c r="Q17" s="262"/>
      <c r="R17" s="262"/>
      <c r="S17" s="262"/>
      <c r="T17" s="263"/>
      <c r="U17" s="264"/>
      <c r="V17" s="265"/>
      <c r="W17" s="266"/>
      <c r="X17" s="267"/>
      <c r="Y17" s="267"/>
      <c r="Z17" s="267"/>
      <c r="AA17" s="267"/>
      <c r="AB17" s="267"/>
      <c r="AC17" s="267"/>
      <c r="AD17" s="267"/>
      <c r="AE17" s="267"/>
      <c r="AF17" s="267"/>
      <c r="AG17" s="267"/>
      <c r="AH17" s="268"/>
    </row>
    <row r="18" spans="1:34" s="40" customFormat="1" ht="9" customHeight="1">
      <c r="A18" s="259">
        <v>8</v>
      </c>
      <c r="B18" s="260"/>
      <c r="C18" s="261"/>
      <c r="D18" s="262"/>
      <c r="E18" s="262"/>
      <c r="F18" s="262"/>
      <c r="G18" s="262"/>
      <c r="H18" s="262"/>
      <c r="I18" s="262"/>
      <c r="J18" s="262"/>
      <c r="K18" s="262"/>
      <c r="L18" s="262"/>
      <c r="M18" s="262"/>
      <c r="N18" s="262"/>
      <c r="O18" s="262"/>
      <c r="P18" s="262"/>
      <c r="Q18" s="262"/>
      <c r="R18" s="262"/>
      <c r="S18" s="262"/>
      <c r="T18" s="263"/>
      <c r="U18" s="264"/>
      <c r="V18" s="265"/>
      <c r="W18" s="266"/>
      <c r="X18" s="267"/>
      <c r="Y18" s="267"/>
      <c r="Z18" s="267"/>
      <c r="AA18" s="267"/>
      <c r="AB18" s="267"/>
      <c r="AC18" s="267"/>
      <c r="AD18" s="267"/>
      <c r="AE18" s="267"/>
      <c r="AF18" s="267"/>
      <c r="AG18" s="267"/>
      <c r="AH18" s="268"/>
    </row>
    <row r="19" spans="1:34" s="40" customFormat="1" ht="9" customHeight="1">
      <c r="A19" s="259">
        <v>9</v>
      </c>
      <c r="B19" s="260"/>
      <c r="C19" s="261"/>
      <c r="D19" s="262"/>
      <c r="E19" s="262"/>
      <c r="F19" s="262"/>
      <c r="G19" s="262"/>
      <c r="H19" s="262"/>
      <c r="I19" s="262"/>
      <c r="J19" s="262"/>
      <c r="K19" s="262"/>
      <c r="L19" s="262"/>
      <c r="M19" s="262"/>
      <c r="N19" s="262"/>
      <c r="O19" s="262"/>
      <c r="P19" s="262"/>
      <c r="Q19" s="262"/>
      <c r="R19" s="262"/>
      <c r="S19" s="262"/>
      <c r="T19" s="263"/>
      <c r="U19" s="264"/>
      <c r="V19" s="265"/>
      <c r="W19" s="266"/>
      <c r="X19" s="267"/>
      <c r="Y19" s="267"/>
      <c r="Z19" s="267"/>
      <c r="AA19" s="267"/>
      <c r="AB19" s="267"/>
      <c r="AC19" s="267"/>
      <c r="AD19" s="267"/>
      <c r="AE19" s="267"/>
      <c r="AF19" s="267"/>
      <c r="AG19" s="267"/>
      <c r="AH19" s="268"/>
    </row>
    <row r="20" spans="1:34" s="40" customFormat="1" ht="9" customHeight="1">
      <c r="A20" s="259">
        <v>10</v>
      </c>
      <c r="B20" s="260"/>
      <c r="C20" s="261"/>
      <c r="D20" s="262"/>
      <c r="E20" s="262"/>
      <c r="F20" s="262"/>
      <c r="G20" s="262"/>
      <c r="H20" s="262"/>
      <c r="I20" s="262"/>
      <c r="J20" s="262"/>
      <c r="K20" s="262"/>
      <c r="L20" s="262"/>
      <c r="M20" s="262"/>
      <c r="N20" s="262"/>
      <c r="O20" s="262"/>
      <c r="P20" s="262"/>
      <c r="Q20" s="262"/>
      <c r="R20" s="262"/>
      <c r="S20" s="262"/>
      <c r="T20" s="263"/>
      <c r="U20" s="264"/>
      <c r="V20" s="265"/>
      <c r="W20" s="266"/>
      <c r="X20" s="267"/>
      <c r="Y20" s="267"/>
      <c r="Z20" s="267"/>
      <c r="AA20" s="267"/>
      <c r="AB20" s="267"/>
      <c r="AC20" s="267"/>
      <c r="AD20" s="267"/>
      <c r="AE20" s="267"/>
      <c r="AF20" s="267"/>
      <c r="AG20" s="267"/>
      <c r="AH20" s="268"/>
    </row>
    <row r="21" spans="1:34" s="40" customFormat="1" ht="9" customHeight="1">
      <c r="A21" s="259">
        <v>11</v>
      </c>
      <c r="B21" s="260"/>
      <c r="C21" s="261"/>
      <c r="D21" s="262"/>
      <c r="E21" s="262"/>
      <c r="F21" s="262"/>
      <c r="G21" s="262"/>
      <c r="H21" s="262"/>
      <c r="I21" s="262"/>
      <c r="J21" s="262"/>
      <c r="K21" s="262"/>
      <c r="L21" s="262"/>
      <c r="M21" s="262"/>
      <c r="N21" s="262"/>
      <c r="O21" s="262"/>
      <c r="P21" s="262"/>
      <c r="Q21" s="262"/>
      <c r="R21" s="262"/>
      <c r="S21" s="262"/>
      <c r="T21" s="263"/>
      <c r="U21" s="264"/>
      <c r="V21" s="265"/>
      <c r="W21" s="266"/>
      <c r="X21" s="267"/>
      <c r="Y21" s="267"/>
      <c r="Z21" s="267"/>
      <c r="AA21" s="267"/>
      <c r="AB21" s="267"/>
      <c r="AC21" s="267"/>
      <c r="AD21" s="267"/>
      <c r="AE21" s="267"/>
      <c r="AF21" s="267"/>
      <c r="AG21" s="267"/>
      <c r="AH21" s="268"/>
    </row>
    <row r="22" spans="1:34" s="40" customFormat="1" ht="9" customHeight="1">
      <c r="A22" s="259">
        <v>12</v>
      </c>
      <c r="B22" s="260"/>
      <c r="C22" s="261"/>
      <c r="D22" s="262"/>
      <c r="E22" s="262"/>
      <c r="F22" s="262"/>
      <c r="G22" s="262"/>
      <c r="H22" s="262"/>
      <c r="I22" s="262"/>
      <c r="J22" s="262"/>
      <c r="K22" s="262"/>
      <c r="L22" s="262"/>
      <c r="M22" s="262"/>
      <c r="N22" s="262"/>
      <c r="O22" s="262"/>
      <c r="P22" s="262"/>
      <c r="Q22" s="262"/>
      <c r="R22" s="262"/>
      <c r="S22" s="262"/>
      <c r="T22" s="263"/>
      <c r="U22" s="264"/>
      <c r="V22" s="265"/>
      <c r="W22" s="266"/>
      <c r="X22" s="267"/>
      <c r="Y22" s="267"/>
      <c r="Z22" s="267"/>
      <c r="AA22" s="267"/>
      <c r="AB22" s="267"/>
      <c r="AC22" s="267"/>
      <c r="AD22" s="267"/>
      <c r="AE22" s="267"/>
      <c r="AF22" s="267"/>
      <c r="AG22" s="267"/>
      <c r="AH22" s="268"/>
    </row>
    <row r="23" spans="1:34" s="40" customFormat="1" ht="9" customHeight="1">
      <c r="A23" s="259">
        <v>13</v>
      </c>
      <c r="B23" s="260"/>
      <c r="C23" s="261"/>
      <c r="D23" s="262"/>
      <c r="E23" s="262"/>
      <c r="F23" s="262"/>
      <c r="G23" s="262"/>
      <c r="H23" s="262"/>
      <c r="I23" s="262"/>
      <c r="J23" s="262"/>
      <c r="K23" s="262"/>
      <c r="L23" s="262"/>
      <c r="M23" s="262"/>
      <c r="N23" s="262"/>
      <c r="O23" s="262"/>
      <c r="P23" s="262"/>
      <c r="Q23" s="262"/>
      <c r="R23" s="262"/>
      <c r="S23" s="262"/>
      <c r="T23" s="263"/>
      <c r="U23" s="264"/>
      <c r="V23" s="265"/>
      <c r="W23" s="266"/>
      <c r="X23" s="267"/>
      <c r="Y23" s="267"/>
      <c r="Z23" s="267"/>
      <c r="AA23" s="267"/>
      <c r="AB23" s="267"/>
      <c r="AC23" s="267"/>
      <c r="AD23" s="267"/>
      <c r="AE23" s="267"/>
      <c r="AF23" s="267"/>
      <c r="AG23" s="267"/>
      <c r="AH23" s="268"/>
    </row>
    <row r="24" spans="1:34" s="40" customFormat="1" ht="9" customHeight="1">
      <c r="A24" s="259">
        <v>14</v>
      </c>
      <c r="B24" s="260"/>
      <c r="C24" s="261"/>
      <c r="D24" s="262"/>
      <c r="E24" s="262"/>
      <c r="F24" s="262"/>
      <c r="G24" s="262"/>
      <c r="H24" s="262"/>
      <c r="I24" s="262"/>
      <c r="J24" s="262"/>
      <c r="K24" s="262"/>
      <c r="L24" s="262"/>
      <c r="M24" s="262"/>
      <c r="N24" s="262"/>
      <c r="O24" s="262"/>
      <c r="P24" s="262"/>
      <c r="Q24" s="262"/>
      <c r="R24" s="262"/>
      <c r="S24" s="262"/>
      <c r="T24" s="263"/>
      <c r="U24" s="264"/>
      <c r="V24" s="265"/>
      <c r="W24" s="266"/>
      <c r="X24" s="267"/>
      <c r="Y24" s="267"/>
      <c r="Z24" s="267"/>
      <c r="AA24" s="267"/>
      <c r="AB24" s="267"/>
      <c r="AC24" s="267"/>
      <c r="AD24" s="267"/>
      <c r="AE24" s="267"/>
      <c r="AF24" s="267"/>
      <c r="AG24" s="267"/>
      <c r="AH24" s="268"/>
    </row>
    <row r="25" spans="1:34" s="40" customFormat="1" ht="9" customHeight="1">
      <c r="A25" s="259">
        <v>15</v>
      </c>
      <c r="B25" s="260"/>
      <c r="C25" s="261"/>
      <c r="D25" s="262"/>
      <c r="E25" s="262"/>
      <c r="F25" s="262"/>
      <c r="G25" s="262"/>
      <c r="H25" s="262"/>
      <c r="I25" s="262"/>
      <c r="J25" s="262"/>
      <c r="K25" s="262"/>
      <c r="L25" s="262"/>
      <c r="M25" s="262"/>
      <c r="N25" s="262"/>
      <c r="O25" s="262"/>
      <c r="P25" s="262"/>
      <c r="Q25" s="262"/>
      <c r="R25" s="262"/>
      <c r="S25" s="262"/>
      <c r="T25" s="263"/>
      <c r="U25" s="264"/>
      <c r="V25" s="265"/>
      <c r="W25" s="266"/>
      <c r="X25" s="267"/>
      <c r="Y25" s="267"/>
      <c r="Z25" s="267"/>
      <c r="AA25" s="267"/>
      <c r="AB25" s="267"/>
      <c r="AC25" s="267"/>
      <c r="AD25" s="267"/>
      <c r="AE25" s="267"/>
      <c r="AF25" s="267"/>
      <c r="AG25" s="267"/>
      <c r="AH25" s="268"/>
    </row>
    <row r="26" spans="1:34" s="40" customFormat="1" ht="9" customHeight="1">
      <c r="A26" s="259"/>
      <c r="B26" s="260"/>
      <c r="C26" s="261"/>
      <c r="D26" s="262"/>
      <c r="E26" s="262"/>
      <c r="F26" s="262"/>
      <c r="G26" s="262"/>
      <c r="H26" s="262"/>
      <c r="I26" s="262"/>
      <c r="J26" s="262"/>
      <c r="K26" s="262"/>
      <c r="L26" s="262"/>
      <c r="M26" s="262"/>
      <c r="N26" s="262"/>
      <c r="O26" s="262"/>
      <c r="P26" s="262"/>
      <c r="Q26" s="262"/>
      <c r="R26" s="262"/>
      <c r="S26" s="262"/>
      <c r="T26" s="263"/>
      <c r="U26" s="264"/>
      <c r="V26" s="265"/>
      <c r="W26" s="266"/>
      <c r="X26" s="267"/>
      <c r="Y26" s="267"/>
      <c r="Z26" s="267"/>
      <c r="AA26" s="267"/>
      <c r="AB26" s="267"/>
      <c r="AC26" s="267"/>
      <c r="AD26" s="267"/>
      <c r="AE26" s="267"/>
      <c r="AF26" s="267"/>
      <c r="AG26" s="267"/>
      <c r="AH26" s="268"/>
    </row>
    <row r="27" spans="1:34" s="40" customFormat="1" ht="9" customHeight="1">
      <c r="A27" s="259"/>
      <c r="B27" s="260"/>
      <c r="C27" s="261"/>
      <c r="D27" s="262"/>
      <c r="E27" s="262"/>
      <c r="F27" s="262"/>
      <c r="G27" s="262"/>
      <c r="H27" s="262"/>
      <c r="I27" s="262"/>
      <c r="J27" s="262"/>
      <c r="K27" s="262"/>
      <c r="L27" s="262"/>
      <c r="M27" s="262"/>
      <c r="N27" s="262"/>
      <c r="O27" s="262"/>
      <c r="P27" s="262"/>
      <c r="Q27" s="262"/>
      <c r="R27" s="262"/>
      <c r="S27" s="262"/>
      <c r="T27" s="263"/>
      <c r="U27" s="264"/>
      <c r="V27" s="265"/>
      <c r="W27" s="266"/>
      <c r="X27" s="267"/>
      <c r="Y27" s="267"/>
      <c r="Z27" s="267"/>
      <c r="AA27" s="267"/>
      <c r="AB27" s="267"/>
      <c r="AC27" s="267"/>
      <c r="AD27" s="267"/>
      <c r="AE27" s="267"/>
      <c r="AF27" s="267"/>
      <c r="AG27" s="267"/>
      <c r="AH27" s="268"/>
    </row>
    <row r="28" spans="1:34" s="40" customFormat="1" ht="9" customHeight="1">
      <c r="A28" s="259"/>
      <c r="B28" s="260"/>
      <c r="C28" s="261"/>
      <c r="D28" s="262"/>
      <c r="E28" s="262"/>
      <c r="F28" s="262"/>
      <c r="G28" s="262"/>
      <c r="H28" s="262"/>
      <c r="I28" s="262"/>
      <c r="J28" s="262"/>
      <c r="K28" s="262"/>
      <c r="L28" s="262"/>
      <c r="M28" s="262"/>
      <c r="N28" s="262"/>
      <c r="O28" s="262"/>
      <c r="P28" s="262"/>
      <c r="Q28" s="262"/>
      <c r="R28" s="262"/>
      <c r="S28" s="262"/>
      <c r="T28" s="263"/>
      <c r="U28" s="264"/>
      <c r="V28" s="265"/>
      <c r="W28" s="266"/>
      <c r="X28" s="267"/>
      <c r="Y28" s="267"/>
      <c r="Z28" s="267"/>
      <c r="AA28" s="267"/>
      <c r="AB28" s="267"/>
      <c r="AC28" s="267"/>
      <c r="AD28" s="267"/>
      <c r="AE28" s="267"/>
      <c r="AF28" s="267"/>
      <c r="AG28" s="267"/>
      <c r="AH28" s="268"/>
    </row>
    <row r="29" spans="1:34" s="40" customFormat="1" ht="9" customHeight="1">
      <c r="A29" s="259"/>
      <c r="B29" s="260"/>
      <c r="C29" s="277" t="s">
        <v>142</v>
      </c>
      <c r="D29" s="278"/>
      <c r="E29" s="278"/>
      <c r="F29" s="278"/>
      <c r="G29" s="278"/>
      <c r="H29" s="278"/>
      <c r="I29" s="278"/>
      <c r="J29" s="278"/>
      <c r="K29" s="278"/>
      <c r="L29" s="278"/>
      <c r="M29" s="278"/>
      <c r="N29" s="278"/>
      <c r="O29" s="278"/>
      <c r="P29" s="278"/>
      <c r="Q29" s="278"/>
      <c r="R29" s="278"/>
      <c r="S29" s="278"/>
      <c r="T29" s="279"/>
      <c r="U29" s="264">
        <f>SUM(U11:V28)</f>
        <v>0</v>
      </c>
      <c r="V29" s="265"/>
      <c r="W29" s="266"/>
      <c r="X29" s="267"/>
      <c r="Y29" s="267"/>
      <c r="Z29" s="267"/>
      <c r="AA29" s="267"/>
      <c r="AB29" s="267"/>
      <c r="AC29" s="267"/>
      <c r="AD29" s="267"/>
      <c r="AE29" s="267"/>
      <c r="AF29" s="267"/>
      <c r="AG29" s="267"/>
      <c r="AH29" s="268"/>
    </row>
  </sheetData>
  <mergeCells count="113">
    <mergeCell ref="A29:B29"/>
    <mergeCell ref="C29:T29"/>
    <mergeCell ref="U29:V29"/>
    <mergeCell ref="W29:AH29"/>
    <mergeCell ref="A27:B27"/>
    <mergeCell ref="C27:T27"/>
    <mergeCell ref="U27:V27"/>
    <mergeCell ref="W27:AH27"/>
    <mergeCell ref="A28:B28"/>
    <mergeCell ref="C28:T28"/>
    <mergeCell ref="U28:V28"/>
    <mergeCell ref="W28:AH28"/>
    <mergeCell ref="A25:B25"/>
    <mergeCell ref="C25:T25"/>
    <mergeCell ref="U25:V25"/>
    <mergeCell ref="W25:AH25"/>
    <mergeCell ref="A26:B26"/>
    <mergeCell ref="C26:T26"/>
    <mergeCell ref="U26:V26"/>
    <mergeCell ref="W26:AH26"/>
    <mergeCell ref="A23:B23"/>
    <mergeCell ref="C23:T23"/>
    <mergeCell ref="U23:V23"/>
    <mergeCell ref="W23:AH23"/>
    <mergeCell ref="A24:B24"/>
    <mergeCell ref="C24:T24"/>
    <mergeCell ref="U24:V24"/>
    <mergeCell ref="W24:AH24"/>
    <mergeCell ref="A21:B21"/>
    <mergeCell ref="C21:T21"/>
    <mergeCell ref="U21:V21"/>
    <mergeCell ref="W21:AH21"/>
    <mergeCell ref="A22:B22"/>
    <mergeCell ref="C22:T22"/>
    <mergeCell ref="U22:V22"/>
    <mergeCell ref="W22:AH22"/>
    <mergeCell ref="A19:B19"/>
    <mergeCell ref="C19:T19"/>
    <mergeCell ref="U19:V19"/>
    <mergeCell ref="W19:AH19"/>
    <mergeCell ref="A20:B20"/>
    <mergeCell ref="C20:T20"/>
    <mergeCell ref="U20:V20"/>
    <mergeCell ref="W20:AH20"/>
    <mergeCell ref="A17:B17"/>
    <mergeCell ref="C17:T17"/>
    <mergeCell ref="U17:V17"/>
    <mergeCell ref="W17:AH17"/>
    <mergeCell ref="A18:B18"/>
    <mergeCell ref="C18:T18"/>
    <mergeCell ref="U18:V18"/>
    <mergeCell ref="W18:AH18"/>
    <mergeCell ref="A15:B15"/>
    <mergeCell ref="C15:T15"/>
    <mergeCell ref="U15:V15"/>
    <mergeCell ref="W15:AH15"/>
    <mergeCell ref="A16:B16"/>
    <mergeCell ref="C16:T16"/>
    <mergeCell ref="U16:V16"/>
    <mergeCell ref="W16:AH16"/>
    <mergeCell ref="A13:B13"/>
    <mergeCell ref="C13:T13"/>
    <mergeCell ref="U13:V13"/>
    <mergeCell ref="W13:AH13"/>
    <mergeCell ref="A14:B14"/>
    <mergeCell ref="C14:T14"/>
    <mergeCell ref="U14:V14"/>
    <mergeCell ref="W14:AH14"/>
    <mergeCell ref="A11:B11"/>
    <mergeCell ref="C11:T11"/>
    <mergeCell ref="U11:V11"/>
    <mergeCell ref="W11:AH11"/>
    <mergeCell ref="A12:B12"/>
    <mergeCell ref="C12:T12"/>
    <mergeCell ref="U12:V12"/>
    <mergeCell ref="W12:AH12"/>
    <mergeCell ref="A8:AH8"/>
    <mergeCell ref="A9:AH9"/>
    <mergeCell ref="A10:B10"/>
    <mergeCell ref="C10:T10"/>
    <mergeCell ref="U10:V10"/>
    <mergeCell ref="W10:AH10"/>
    <mergeCell ref="A7:D7"/>
    <mergeCell ref="E7:L7"/>
    <mergeCell ref="M7:Q7"/>
    <mergeCell ref="R7:X7"/>
    <mergeCell ref="Y7:AB7"/>
    <mergeCell ref="AC7:AH7"/>
    <mergeCell ref="A6:D6"/>
    <mergeCell ref="E6:L6"/>
    <mergeCell ref="M6:Q6"/>
    <mergeCell ref="R6:X6"/>
    <mergeCell ref="Y6:AB6"/>
    <mergeCell ref="AC6:AH6"/>
    <mergeCell ref="A5:D5"/>
    <mergeCell ref="E5:L5"/>
    <mergeCell ref="M5:Q5"/>
    <mergeCell ref="R5:X5"/>
    <mergeCell ref="Y5:AB5"/>
    <mergeCell ref="AC5:AH5"/>
    <mergeCell ref="A4:D4"/>
    <mergeCell ref="E4:L4"/>
    <mergeCell ref="M4:Q4"/>
    <mergeCell ref="R4:X4"/>
    <mergeCell ref="Y4:AB4"/>
    <mergeCell ref="AC4:AH4"/>
    <mergeCell ref="A1:AH2"/>
    <mergeCell ref="A3:D3"/>
    <mergeCell ref="E3:L3"/>
    <mergeCell ref="M3:Q3"/>
    <mergeCell ref="R3:X3"/>
    <mergeCell ref="Y3:AB3"/>
    <mergeCell ref="AC3:AH3"/>
  </mergeCells>
  <phoneticPr fontId="28" type="noConversion"/>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AJ45"/>
  <sheetViews>
    <sheetView zoomScale="150" workbookViewId="0">
      <selection activeCell="C51" sqref="C51"/>
    </sheetView>
  </sheetViews>
  <sheetFormatPr defaultColWidth="1.875" defaultRowHeight="9" customHeight="1"/>
  <cols>
    <col min="1" max="7" width="1.875" style="21"/>
    <col min="8" max="8" width="3.875" style="21" customWidth="1"/>
    <col min="9" max="30" width="1.875" style="21"/>
    <col min="31" max="36" width="4.125" style="21" customWidth="1"/>
    <col min="37" max="16384" width="1.875" style="21"/>
  </cols>
  <sheetData>
    <row r="1" spans="1:36" ht="9" customHeight="1">
      <c r="A1" s="222" t="s">
        <v>78</v>
      </c>
      <c r="B1" s="222"/>
      <c r="C1" s="222"/>
      <c r="D1" s="222"/>
      <c r="E1" s="222"/>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row>
    <row r="2" spans="1:36" ht="9" customHeight="1">
      <c r="A2" s="223"/>
      <c r="B2" s="223"/>
      <c r="C2" s="223"/>
      <c r="D2" s="223"/>
      <c r="E2" s="223"/>
      <c r="F2" s="223"/>
      <c r="G2" s="223"/>
      <c r="H2" s="223"/>
      <c r="I2" s="223"/>
      <c r="J2" s="223"/>
      <c r="K2" s="223"/>
      <c r="L2" s="223"/>
      <c r="M2" s="223"/>
      <c r="N2" s="223"/>
      <c r="O2" s="223"/>
      <c r="P2" s="223"/>
      <c r="Q2" s="223"/>
      <c r="R2" s="223"/>
      <c r="S2" s="223"/>
      <c r="T2" s="223"/>
      <c r="U2" s="223"/>
      <c r="V2" s="223"/>
      <c r="W2" s="223"/>
      <c r="X2" s="223"/>
      <c r="Y2" s="223"/>
      <c r="Z2" s="223"/>
      <c r="AA2" s="223"/>
      <c r="AB2" s="223"/>
      <c r="AC2" s="223"/>
      <c r="AD2" s="223"/>
      <c r="AE2" s="223"/>
      <c r="AF2" s="223"/>
      <c r="AG2" s="223"/>
      <c r="AH2" s="223"/>
      <c r="AI2" s="223"/>
      <c r="AJ2" s="223"/>
    </row>
    <row r="3" spans="1:36" ht="9" customHeight="1">
      <c r="A3" s="224" t="s">
        <v>15</v>
      </c>
      <c r="B3" s="225"/>
      <c r="C3" s="225"/>
      <c r="D3" s="225"/>
      <c r="E3" s="250" t="s">
        <v>140</v>
      </c>
      <c r="F3" s="251"/>
      <c r="G3" s="251"/>
      <c r="H3" s="251"/>
      <c r="I3" s="251"/>
      <c r="J3" s="251"/>
      <c r="K3" s="251"/>
      <c r="L3" s="252"/>
      <c r="M3" s="229" t="s">
        <v>16</v>
      </c>
      <c r="N3" s="230"/>
      <c r="O3" s="230"/>
      <c r="P3" s="230"/>
      <c r="Q3" s="230"/>
      <c r="R3" s="231" t="str">
        <f>SPEC!AA3</f>
        <v>BIKE</v>
      </c>
      <c r="S3" s="232"/>
      <c r="T3" s="232"/>
      <c r="U3" s="232"/>
      <c r="V3" s="232"/>
      <c r="W3" s="232"/>
      <c r="X3" s="232"/>
      <c r="Y3" s="232"/>
      <c r="Z3" s="233"/>
      <c r="AA3" s="224" t="s">
        <v>30</v>
      </c>
      <c r="AB3" s="225"/>
      <c r="AC3" s="225"/>
      <c r="AD3" s="225"/>
      <c r="AE3" s="234" t="str">
        <f>SPEC!AS3</f>
        <v>SPRING 2017</v>
      </c>
      <c r="AF3" s="234"/>
      <c r="AG3" s="234"/>
      <c r="AH3" s="234"/>
      <c r="AI3" s="234"/>
      <c r="AJ3" s="235"/>
    </row>
    <row r="4" spans="1:36" ht="9" customHeight="1">
      <c r="A4" s="208" t="s">
        <v>17</v>
      </c>
      <c r="B4" s="209"/>
      <c r="C4" s="209"/>
      <c r="D4" s="209"/>
      <c r="E4" s="347" t="str">
        <f>SPEC!E4</f>
        <v>XS-XXL</v>
      </c>
      <c r="F4" s="211"/>
      <c r="G4" s="211"/>
      <c r="H4" s="211"/>
      <c r="I4" s="211"/>
      <c r="J4" s="211"/>
      <c r="K4" s="211"/>
      <c r="L4" s="212"/>
      <c r="M4" s="213" t="s">
        <v>19</v>
      </c>
      <c r="N4" s="214"/>
      <c r="O4" s="214"/>
      <c r="P4" s="214"/>
      <c r="Q4" s="214"/>
      <c r="R4" s="215">
        <f>SPEC!AA5</f>
        <v>0</v>
      </c>
      <c r="S4" s="216"/>
      <c r="T4" s="216"/>
      <c r="U4" s="216"/>
      <c r="V4" s="216"/>
      <c r="W4" s="216"/>
      <c r="X4" s="216"/>
      <c r="Y4" s="216"/>
      <c r="Z4" s="217"/>
      <c r="AA4" s="218"/>
      <c r="AB4" s="219"/>
      <c r="AC4" s="219"/>
      <c r="AD4" s="219"/>
      <c r="AE4" s="220"/>
      <c r="AF4" s="220"/>
      <c r="AG4" s="220"/>
      <c r="AH4" s="220"/>
      <c r="AI4" s="220"/>
      <c r="AJ4" s="221"/>
    </row>
    <row r="5" spans="1:36" ht="9" customHeight="1">
      <c r="A5" s="208" t="s">
        <v>18</v>
      </c>
      <c r="B5" s="209"/>
      <c r="C5" s="209"/>
      <c r="D5" s="209"/>
      <c r="E5" s="347" t="str">
        <f>SPEC!E5</f>
        <v>M</v>
      </c>
      <c r="F5" s="211"/>
      <c r="G5" s="211"/>
      <c r="H5" s="211"/>
      <c r="I5" s="211"/>
      <c r="J5" s="211"/>
      <c r="K5" s="211"/>
      <c r="L5" s="212"/>
      <c r="M5" s="213"/>
      <c r="N5" s="214"/>
      <c r="O5" s="214"/>
      <c r="P5" s="214"/>
      <c r="Q5" s="214"/>
      <c r="R5" s="216"/>
      <c r="S5" s="216"/>
      <c r="T5" s="216"/>
      <c r="U5" s="216"/>
      <c r="V5" s="216"/>
      <c r="W5" s="216"/>
      <c r="X5" s="216"/>
      <c r="Y5" s="216"/>
      <c r="Z5" s="217"/>
      <c r="AA5" s="208" t="s">
        <v>31</v>
      </c>
      <c r="AB5" s="209"/>
      <c r="AC5" s="209"/>
      <c r="AD5" s="209"/>
      <c r="AE5" s="220" t="s">
        <v>138</v>
      </c>
      <c r="AF5" s="220"/>
      <c r="AG5" s="220"/>
      <c r="AH5" s="220"/>
      <c r="AI5" s="220"/>
      <c r="AJ5" s="221"/>
    </row>
    <row r="6" spans="1:36" ht="9" customHeight="1">
      <c r="A6" s="208" t="s">
        <v>104</v>
      </c>
      <c r="B6" s="209"/>
      <c r="C6" s="209"/>
      <c r="D6" s="209"/>
      <c r="E6" s="210" t="s">
        <v>139</v>
      </c>
      <c r="F6" s="211"/>
      <c r="G6" s="211"/>
      <c r="H6" s="211"/>
      <c r="I6" s="211"/>
      <c r="J6" s="211"/>
      <c r="K6" s="211"/>
      <c r="L6" s="212"/>
      <c r="M6" s="213" t="s">
        <v>135</v>
      </c>
      <c r="N6" s="214"/>
      <c r="O6" s="214"/>
      <c r="P6" s="214"/>
      <c r="Q6" s="214"/>
      <c r="R6" s="216" t="s">
        <v>137</v>
      </c>
      <c r="S6" s="216"/>
      <c r="T6" s="216"/>
      <c r="U6" s="216"/>
      <c r="V6" s="216"/>
      <c r="W6" s="216"/>
      <c r="X6" s="216"/>
      <c r="Y6" s="216"/>
      <c r="Z6" s="217"/>
      <c r="AA6" s="208" t="s">
        <v>32</v>
      </c>
      <c r="AB6" s="209"/>
      <c r="AC6" s="209"/>
      <c r="AD6" s="209"/>
      <c r="AE6" s="346">
        <v>40835</v>
      </c>
      <c r="AF6" s="220"/>
      <c r="AG6" s="220"/>
      <c r="AH6" s="220"/>
      <c r="AI6" s="220"/>
      <c r="AJ6" s="221"/>
    </row>
    <row r="7" spans="1:36" ht="9" customHeight="1">
      <c r="A7" s="248" t="s">
        <v>21</v>
      </c>
      <c r="B7" s="249"/>
      <c r="C7" s="249"/>
      <c r="D7" s="249"/>
      <c r="E7" s="250" t="s">
        <v>204</v>
      </c>
      <c r="F7" s="251"/>
      <c r="G7" s="251"/>
      <c r="H7" s="251"/>
      <c r="I7" s="251"/>
      <c r="J7" s="251"/>
      <c r="K7" s="251"/>
      <c r="L7" s="252"/>
      <c r="M7" s="253" t="s">
        <v>105</v>
      </c>
      <c r="N7" s="254"/>
      <c r="O7" s="254"/>
      <c r="P7" s="254"/>
      <c r="Q7" s="254"/>
      <c r="R7" s="255" t="s">
        <v>106</v>
      </c>
      <c r="S7" s="255"/>
      <c r="T7" s="255"/>
      <c r="U7" s="255"/>
      <c r="V7" s="255"/>
      <c r="W7" s="255"/>
      <c r="X7" s="255"/>
      <c r="Y7" s="255"/>
      <c r="Z7" s="256"/>
      <c r="AA7" s="248" t="s">
        <v>23</v>
      </c>
      <c r="AB7" s="249"/>
      <c r="AC7" s="249"/>
      <c r="AD7" s="249"/>
      <c r="AE7" s="257"/>
      <c r="AF7" s="257"/>
      <c r="AG7" s="257"/>
      <c r="AH7" s="257"/>
      <c r="AI7" s="257"/>
      <c r="AJ7" s="258"/>
    </row>
    <row r="8" spans="1:36" s="32" customFormat="1" ht="8.25" customHeight="1">
      <c r="A8" s="344" t="s">
        <v>107</v>
      </c>
      <c r="B8" s="344"/>
      <c r="C8" s="344"/>
      <c r="D8" s="344"/>
      <c r="E8" s="344"/>
      <c r="F8" s="344"/>
      <c r="G8" s="344"/>
      <c r="H8" s="344"/>
      <c r="I8" s="344"/>
      <c r="J8" s="344"/>
      <c r="K8" s="344"/>
      <c r="L8" s="344"/>
      <c r="M8" s="344"/>
      <c r="N8" s="344"/>
      <c r="O8" s="344"/>
      <c r="P8" s="344"/>
      <c r="Q8" s="344"/>
      <c r="R8" s="344"/>
      <c r="S8" s="344"/>
      <c r="T8" s="344"/>
      <c r="U8" s="344"/>
      <c r="V8" s="344"/>
      <c r="W8" s="344"/>
      <c r="X8" s="344"/>
      <c r="Y8" s="344"/>
      <c r="Z8" s="344"/>
      <c r="AA8" s="344"/>
      <c r="AB8" s="344"/>
      <c r="AC8" s="344"/>
      <c r="AD8" s="344"/>
      <c r="AE8" s="344"/>
      <c r="AF8" s="344"/>
      <c r="AG8" s="344"/>
      <c r="AH8" s="344"/>
      <c r="AI8" s="344"/>
      <c r="AJ8" s="344"/>
    </row>
    <row r="9" spans="1:36" s="32" customFormat="1" ht="12.75">
      <c r="A9" s="237" t="s">
        <v>257</v>
      </c>
      <c r="B9" s="237"/>
      <c r="C9" s="237"/>
      <c r="D9" s="237"/>
      <c r="E9" s="237"/>
      <c r="F9" s="237"/>
      <c r="G9" s="237"/>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row>
    <row r="10" spans="1:36" ht="9" customHeight="1">
      <c r="A10" s="325" t="s">
        <v>33</v>
      </c>
      <c r="B10" s="326"/>
      <c r="C10" s="312"/>
      <c r="D10" s="333"/>
      <c r="E10" s="333"/>
      <c r="F10" s="333"/>
      <c r="G10" s="333"/>
      <c r="H10" s="334"/>
      <c r="I10" s="345">
        <v>40835</v>
      </c>
      <c r="J10" s="342"/>
      <c r="K10" s="343"/>
      <c r="L10" s="342"/>
      <c r="M10" s="323"/>
      <c r="N10" s="342"/>
      <c r="O10" s="343"/>
      <c r="P10" s="342"/>
      <c r="Q10" s="323"/>
      <c r="R10" s="342"/>
      <c r="S10" s="343"/>
      <c r="T10" s="342"/>
      <c r="U10" s="323"/>
      <c r="V10" s="342"/>
      <c r="W10" s="343"/>
      <c r="X10" s="342"/>
      <c r="Y10" s="323"/>
      <c r="Z10" s="342"/>
      <c r="AA10" s="343"/>
      <c r="AB10" s="342"/>
      <c r="AC10" s="323"/>
      <c r="AD10" s="342"/>
      <c r="AE10" s="323"/>
      <c r="AF10" s="324"/>
      <c r="AG10" s="324"/>
      <c r="AH10" s="324"/>
      <c r="AI10" s="324"/>
      <c r="AJ10" s="324"/>
    </row>
    <row r="11" spans="1:36" ht="9" customHeight="1">
      <c r="A11" s="332"/>
      <c r="B11" s="332"/>
      <c r="C11" s="333"/>
      <c r="D11" s="333"/>
      <c r="E11" s="333"/>
      <c r="F11" s="333"/>
      <c r="G11" s="333"/>
      <c r="H11" s="334"/>
      <c r="I11" s="335" t="s">
        <v>109</v>
      </c>
      <c r="J11" s="336"/>
      <c r="K11" s="336"/>
      <c r="L11" s="330"/>
      <c r="M11" s="335"/>
      <c r="N11" s="336"/>
      <c r="O11" s="336"/>
      <c r="P11" s="330"/>
      <c r="Q11" s="335"/>
      <c r="R11" s="336"/>
      <c r="S11" s="336"/>
      <c r="T11" s="330"/>
      <c r="U11" s="335"/>
      <c r="V11" s="336"/>
      <c r="W11" s="336"/>
      <c r="X11" s="330"/>
      <c r="Y11" s="337"/>
      <c r="Z11" s="338"/>
      <c r="AA11" s="338"/>
      <c r="AB11" s="338"/>
      <c r="AC11" s="338"/>
      <c r="AD11" s="339"/>
      <c r="AE11" s="323"/>
      <c r="AF11" s="324"/>
      <c r="AG11" s="324"/>
      <c r="AH11" s="324"/>
      <c r="AI11" s="324"/>
      <c r="AJ11" s="324"/>
    </row>
    <row r="12" spans="1:36" ht="9" customHeight="1">
      <c r="A12" s="325" t="s">
        <v>34</v>
      </c>
      <c r="B12" s="326"/>
      <c r="C12" s="325" t="s">
        <v>35</v>
      </c>
      <c r="D12" s="327"/>
      <c r="E12" s="327"/>
      <c r="F12" s="327"/>
      <c r="G12" s="327"/>
      <c r="H12" s="328"/>
      <c r="I12" s="329" t="s">
        <v>36</v>
      </c>
      <c r="J12" s="330"/>
      <c r="K12" s="331" t="s">
        <v>37</v>
      </c>
      <c r="L12" s="330"/>
      <c r="M12" s="329" t="s">
        <v>36</v>
      </c>
      <c r="N12" s="330"/>
      <c r="O12" s="331" t="s">
        <v>37</v>
      </c>
      <c r="P12" s="330"/>
      <c r="Q12" s="329" t="s">
        <v>36</v>
      </c>
      <c r="R12" s="330"/>
      <c r="S12" s="331" t="s">
        <v>37</v>
      </c>
      <c r="T12" s="330"/>
      <c r="U12" s="329" t="s">
        <v>36</v>
      </c>
      <c r="V12" s="330"/>
      <c r="W12" s="331" t="s">
        <v>37</v>
      </c>
      <c r="X12" s="330"/>
      <c r="Y12" s="329" t="s">
        <v>36</v>
      </c>
      <c r="Z12" s="330"/>
      <c r="AA12" s="329" t="s">
        <v>36</v>
      </c>
      <c r="AB12" s="330"/>
      <c r="AC12" s="331" t="s">
        <v>37</v>
      </c>
      <c r="AD12" s="330"/>
      <c r="AE12" s="335" t="s">
        <v>24</v>
      </c>
      <c r="AF12" s="340"/>
      <c r="AG12" s="340"/>
      <c r="AH12" s="340"/>
      <c r="AI12" s="340"/>
      <c r="AJ12" s="341"/>
    </row>
    <row r="13" spans="1:36" ht="9" customHeight="1">
      <c r="A13" s="303" t="s">
        <v>79</v>
      </c>
      <c r="B13" s="304"/>
      <c r="C13" s="305"/>
      <c r="D13" s="306"/>
      <c r="E13" s="306"/>
      <c r="F13" s="306"/>
      <c r="G13" s="306"/>
      <c r="H13" s="307"/>
      <c r="I13" s="308" t="s">
        <v>114</v>
      </c>
      <c r="J13" s="309"/>
      <c r="K13" s="310"/>
      <c r="L13" s="311"/>
      <c r="M13" s="310"/>
      <c r="N13" s="311"/>
      <c r="O13" s="310"/>
      <c r="P13" s="311"/>
      <c r="Q13" s="310"/>
      <c r="R13" s="311"/>
      <c r="S13" s="310"/>
      <c r="T13" s="311"/>
      <c r="U13" s="310"/>
      <c r="V13" s="311"/>
      <c r="W13" s="310"/>
      <c r="X13" s="311"/>
      <c r="Y13" s="310"/>
      <c r="Z13" s="311"/>
      <c r="AA13" s="310"/>
      <c r="AB13" s="311"/>
      <c r="AC13" s="310"/>
      <c r="AD13" s="311"/>
      <c r="AE13" s="312"/>
      <c r="AF13" s="313"/>
      <c r="AG13" s="313"/>
      <c r="AH13" s="313"/>
      <c r="AI13" s="313"/>
      <c r="AJ13" s="314"/>
    </row>
    <row r="14" spans="1:36" ht="9" customHeight="1">
      <c r="A14" s="269" t="s">
        <v>45</v>
      </c>
      <c r="B14" s="270"/>
      <c r="C14" s="315" t="s">
        <v>81</v>
      </c>
      <c r="D14" s="316"/>
      <c r="E14" s="316"/>
      <c r="F14" s="316"/>
      <c r="G14" s="316"/>
      <c r="H14" s="317"/>
      <c r="I14" s="318">
        <v>39.5</v>
      </c>
      <c r="J14" s="319"/>
      <c r="K14" s="318"/>
      <c r="L14" s="319"/>
      <c r="M14" s="318"/>
      <c r="N14" s="319"/>
      <c r="O14" s="318"/>
      <c r="P14" s="319"/>
      <c r="Q14" s="269"/>
      <c r="R14" s="299"/>
      <c r="S14" s="269"/>
      <c r="T14" s="299"/>
      <c r="U14" s="269"/>
      <c r="V14" s="299"/>
      <c r="W14" s="269"/>
      <c r="X14" s="299"/>
      <c r="Y14" s="269"/>
      <c r="Z14" s="299"/>
      <c r="AA14" s="269"/>
      <c r="AB14" s="299"/>
      <c r="AC14" s="269"/>
      <c r="AD14" s="299"/>
      <c r="AE14" s="320"/>
      <c r="AF14" s="321"/>
      <c r="AG14" s="321"/>
      <c r="AH14" s="321"/>
      <c r="AI14" s="321"/>
      <c r="AJ14" s="322"/>
    </row>
    <row r="15" spans="1:36" ht="9" customHeight="1">
      <c r="A15" s="259" t="s">
        <v>46</v>
      </c>
      <c r="B15" s="260"/>
      <c r="C15" s="300" t="s">
        <v>82</v>
      </c>
      <c r="D15" s="301"/>
      <c r="E15" s="301"/>
      <c r="F15" s="301"/>
      <c r="G15" s="301"/>
      <c r="H15" s="302"/>
      <c r="I15" s="287">
        <v>35</v>
      </c>
      <c r="J15" s="293"/>
      <c r="K15" s="287"/>
      <c r="L15" s="293"/>
      <c r="M15" s="287"/>
      <c r="N15" s="293"/>
      <c r="O15" s="287"/>
      <c r="P15" s="293"/>
      <c r="Q15" s="259"/>
      <c r="R15" s="289"/>
      <c r="S15" s="259"/>
      <c r="T15" s="289"/>
      <c r="U15" s="259"/>
      <c r="V15" s="289"/>
      <c r="W15" s="259"/>
      <c r="X15" s="289"/>
      <c r="Y15" s="259"/>
      <c r="Z15" s="289"/>
      <c r="AA15" s="259"/>
      <c r="AB15" s="289"/>
      <c r="AC15" s="259"/>
      <c r="AD15" s="289"/>
      <c r="AE15" s="280"/>
      <c r="AF15" s="290"/>
      <c r="AG15" s="290"/>
      <c r="AH15" s="290"/>
      <c r="AI15" s="290"/>
      <c r="AJ15" s="291"/>
    </row>
    <row r="16" spans="1:36" ht="9" customHeight="1">
      <c r="A16" s="259" t="s">
        <v>85</v>
      </c>
      <c r="B16" s="260"/>
      <c r="C16" s="261" t="s">
        <v>84</v>
      </c>
      <c r="D16" s="283"/>
      <c r="E16" s="283"/>
      <c r="F16" s="283"/>
      <c r="G16" s="283"/>
      <c r="H16" s="284"/>
      <c r="I16" s="287">
        <v>38</v>
      </c>
      <c r="J16" s="293"/>
      <c r="K16" s="287"/>
      <c r="L16" s="293"/>
      <c r="M16" s="287"/>
      <c r="N16" s="293"/>
      <c r="O16" s="287"/>
      <c r="P16" s="293"/>
      <c r="Q16" s="259"/>
      <c r="R16" s="289"/>
      <c r="S16" s="259"/>
      <c r="T16" s="289"/>
      <c r="U16" s="259"/>
      <c r="V16" s="289"/>
      <c r="W16" s="259"/>
      <c r="X16" s="289"/>
      <c r="Y16" s="259"/>
      <c r="Z16" s="289"/>
      <c r="AA16" s="259"/>
      <c r="AB16" s="289"/>
      <c r="AC16" s="259"/>
      <c r="AD16" s="289"/>
      <c r="AE16" s="280"/>
      <c r="AF16" s="290"/>
      <c r="AG16" s="290"/>
      <c r="AH16" s="290"/>
      <c r="AI16" s="290"/>
      <c r="AJ16" s="291"/>
    </row>
    <row r="17" spans="1:36" ht="9" customHeight="1">
      <c r="A17" s="259" t="s">
        <v>83</v>
      </c>
      <c r="B17" s="260"/>
      <c r="C17" s="261" t="s">
        <v>86</v>
      </c>
      <c r="D17" s="283"/>
      <c r="E17" s="283"/>
      <c r="F17" s="283"/>
      <c r="G17" s="283"/>
      <c r="H17" s="284"/>
      <c r="I17" s="287">
        <v>43</v>
      </c>
      <c r="J17" s="293"/>
      <c r="K17" s="287"/>
      <c r="L17" s="288"/>
      <c r="M17" s="287"/>
      <c r="N17" s="288"/>
      <c r="O17" s="287"/>
      <c r="P17" s="288"/>
      <c r="Q17" s="259"/>
      <c r="R17" s="289"/>
      <c r="S17" s="259"/>
      <c r="T17" s="289"/>
      <c r="U17" s="259"/>
      <c r="V17" s="289"/>
      <c r="W17" s="259"/>
      <c r="X17" s="289"/>
      <c r="Y17" s="259"/>
      <c r="Z17" s="289"/>
      <c r="AA17" s="259"/>
      <c r="AB17" s="289"/>
      <c r="AC17" s="259"/>
      <c r="AD17" s="289"/>
      <c r="AE17" s="280"/>
      <c r="AF17" s="290"/>
      <c r="AG17" s="290"/>
      <c r="AH17" s="290"/>
      <c r="AI17" s="290"/>
      <c r="AJ17" s="291"/>
    </row>
    <row r="18" spans="1:36" ht="9" customHeight="1">
      <c r="A18" s="259" t="s">
        <v>47</v>
      </c>
      <c r="B18" s="260"/>
      <c r="C18" s="261" t="s">
        <v>48</v>
      </c>
      <c r="D18" s="283"/>
      <c r="E18" s="283"/>
      <c r="F18" s="283"/>
      <c r="G18" s="283"/>
      <c r="H18" s="284"/>
      <c r="I18" s="287">
        <v>15.5</v>
      </c>
      <c r="J18" s="298"/>
      <c r="K18" s="287"/>
      <c r="L18" s="293"/>
      <c r="M18" s="287"/>
      <c r="N18" s="293"/>
      <c r="O18" s="287"/>
      <c r="P18" s="293"/>
      <c r="Q18" s="259"/>
      <c r="R18" s="289"/>
      <c r="S18" s="259"/>
      <c r="T18" s="289"/>
      <c r="U18" s="259"/>
      <c r="V18" s="289"/>
      <c r="W18" s="259"/>
      <c r="X18" s="289"/>
      <c r="Y18" s="259"/>
      <c r="Z18" s="289"/>
      <c r="AA18" s="259"/>
      <c r="AB18" s="289"/>
      <c r="AC18" s="259"/>
      <c r="AD18" s="289"/>
      <c r="AE18" s="280"/>
      <c r="AF18" s="290"/>
      <c r="AG18" s="290"/>
      <c r="AH18" s="290"/>
      <c r="AI18" s="290"/>
      <c r="AJ18" s="291"/>
    </row>
    <row r="19" spans="1:36" ht="9" customHeight="1">
      <c r="A19" s="259"/>
      <c r="B19" s="260"/>
      <c r="C19" s="261"/>
      <c r="D19" s="283"/>
      <c r="E19" s="283"/>
      <c r="F19" s="283"/>
      <c r="G19" s="283"/>
      <c r="H19" s="284"/>
      <c r="I19" s="287"/>
      <c r="J19" s="293"/>
      <c r="K19" s="287"/>
      <c r="L19" s="293"/>
      <c r="M19" s="287"/>
      <c r="N19" s="293"/>
      <c r="O19" s="287"/>
      <c r="P19" s="293"/>
      <c r="Q19" s="259"/>
      <c r="R19" s="289"/>
      <c r="S19" s="259"/>
      <c r="T19" s="289"/>
      <c r="U19" s="259"/>
      <c r="V19" s="289"/>
      <c r="W19" s="259"/>
      <c r="X19" s="289"/>
      <c r="Y19" s="259"/>
      <c r="Z19" s="289"/>
      <c r="AA19" s="259"/>
      <c r="AB19" s="289"/>
      <c r="AC19" s="259"/>
      <c r="AD19" s="289"/>
      <c r="AE19" s="280"/>
      <c r="AF19" s="290"/>
      <c r="AG19" s="290"/>
      <c r="AH19" s="290"/>
      <c r="AI19" s="290"/>
      <c r="AJ19" s="291"/>
    </row>
    <row r="20" spans="1:36" ht="9" customHeight="1">
      <c r="A20" s="259" t="s">
        <v>49</v>
      </c>
      <c r="B20" s="260"/>
      <c r="C20" s="261" t="s">
        <v>50</v>
      </c>
      <c r="D20" s="283"/>
      <c r="E20" s="283"/>
      <c r="F20" s="283"/>
      <c r="G20" s="283"/>
      <c r="H20" s="284"/>
      <c r="I20" s="287">
        <v>22</v>
      </c>
      <c r="J20" s="293"/>
      <c r="K20" s="287"/>
      <c r="L20" s="293"/>
      <c r="M20" s="287"/>
      <c r="N20" s="293"/>
      <c r="O20" s="287"/>
      <c r="P20" s="293"/>
      <c r="Q20" s="259"/>
      <c r="R20" s="289"/>
      <c r="S20" s="259"/>
      <c r="T20" s="289"/>
      <c r="U20" s="259"/>
      <c r="V20" s="289"/>
      <c r="W20" s="259"/>
      <c r="X20" s="289"/>
      <c r="Y20" s="259"/>
      <c r="Z20" s="289"/>
      <c r="AA20" s="259"/>
      <c r="AB20" s="289"/>
      <c r="AC20" s="259"/>
      <c r="AD20" s="289"/>
      <c r="AE20" s="280"/>
      <c r="AF20" s="290"/>
      <c r="AG20" s="290"/>
      <c r="AH20" s="290"/>
      <c r="AI20" s="290"/>
      <c r="AJ20" s="291"/>
    </row>
    <row r="21" spans="1:36" ht="9" customHeight="1">
      <c r="A21" s="259" t="s">
        <v>51</v>
      </c>
      <c r="B21" s="260"/>
      <c r="C21" s="261" t="s">
        <v>52</v>
      </c>
      <c r="D21" s="283"/>
      <c r="E21" s="283"/>
      <c r="F21" s="283"/>
      <c r="G21" s="283"/>
      <c r="H21" s="284"/>
      <c r="I21" s="287">
        <f>I20+I28</f>
        <v>25.5</v>
      </c>
      <c r="J21" s="293"/>
      <c r="K21" s="287">
        <f>K20+K28</f>
        <v>0</v>
      </c>
      <c r="L21" s="293"/>
      <c r="M21" s="287"/>
      <c r="N21" s="293"/>
      <c r="O21" s="287"/>
      <c r="P21" s="293"/>
      <c r="Q21" s="259"/>
      <c r="R21" s="289"/>
      <c r="S21" s="259"/>
      <c r="T21" s="289"/>
      <c r="U21" s="259"/>
      <c r="V21" s="289"/>
      <c r="W21" s="259"/>
      <c r="X21" s="289"/>
      <c r="Y21" s="259"/>
      <c r="Z21" s="289"/>
      <c r="AA21" s="259"/>
      <c r="AB21" s="289"/>
      <c r="AC21" s="259"/>
      <c r="AD21" s="289"/>
      <c r="AE21" s="280"/>
      <c r="AF21" s="290"/>
      <c r="AG21" s="290"/>
      <c r="AH21" s="290"/>
      <c r="AI21" s="290"/>
      <c r="AJ21" s="291"/>
    </row>
    <row r="22" spans="1:36" ht="9" customHeight="1">
      <c r="A22" s="259" t="s">
        <v>53</v>
      </c>
      <c r="B22" s="260"/>
      <c r="C22" s="261" t="s">
        <v>54</v>
      </c>
      <c r="D22" s="283"/>
      <c r="E22" s="283"/>
      <c r="F22" s="283"/>
      <c r="G22" s="283"/>
      <c r="H22" s="284"/>
      <c r="I22" s="287">
        <f>I20+I25-I26+I23</f>
        <v>27.5</v>
      </c>
      <c r="J22" s="288"/>
      <c r="K22" s="287"/>
      <c r="L22" s="293"/>
      <c r="M22" s="287"/>
      <c r="N22" s="293"/>
      <c r="O22" s="287"/>
      <c r="P22" s="293"/>
      <c r="Q22" s="259"/>
      <c r="R22" s="289"/>
      <c r="S22" s="259"/>
      <c r="T22" s="289"/>
      <c r="U22" s="259"/>
      <c r="V22" s="289"/>
      <c r="W22" s="259"/>
      <c r="X22" s="289"/>
      <c r="Y22" s="259"/>
      <c r="Z22" s="289"/>
      <c r="AA22" s="259"/>
      <c r="AB22" s="289"/>
      <c r="AC22" s="259"/>
      <c r="AD22" s="289"/>
      <c r="AE22" s="280"/>
      <c r="AF22" s="290"/>
      <c r="AG22" s="290"/>
      <c r="AH22" s="290"/>
      <c r="AI22" s="290"/>
      <c r="AJ22" s="291"/>
    </row>
    <row r="23" spans="1:36" ht="9" customHeight="1">
      <c r="A23" s="259" t="s">
        <v>55</v>
      </c>
      <c r="B23" s="260"/>
      <c r="C23" s="261" t="s">
        <v>56</v>
      </c>
      <c r="D23" s="283"/>
      <c r="E23" s="283"/>
      <c r="F23" s="283"/>
      <c r="G23" s="283"/>
      <c r="H23" s="284"/>
      <c r="I23" s="287">
        <v>2</v>
      </c>
      <c r="J23" s="293"/>
      <c r="K23" s="287"/>
      <c r="L23" s="293"/>
      <c r="M23" s="287"/>
      <c r="N23" s="293"/>
      <c r="O23" s="287"/>
      <c r="P23" s="293"/>
      <c r="Q23" s="259"/>
      <c r="R23" s="289"/>
      <c r="S23" s="259"/>
      <c r="T23" s="289"/>
      <c r="U23" s="259"/>
      <c r="V23" s="289"/>
      <c r="W23" s="259"/>
      <c r="X23" s="289"/>
      <c r="Y23" s="259"/>
      <c r="Z23" s="289"/>
      <c r="AA23" s="259"/>
      <c r="AB23" s="289"/>
      <c r="AC23" s="259"/>
      <c r="AD23" s="289"/>
      <c r="AE23" s="280"/>
      <c r="AF23" s="290"/>
      <c r="AG23" s="290"/>
      <c r="AH23" s="290"/>
      <c r="AI23" s="290"/>
      <c r="AJ23" s="291"/>
    </row>
    <row r="24" spans="1:36" ht="9" customHeight="1">
      <c r="A24" s="259"/>
      <c r="B24" s="260"/>
      <c r="C24" s="261"/>
      <c r="D24" s="283"/>
      <c r="E24" s="283"/>
      <c r="F24" s="283"/>
      <c r="G24" s="283"/>
      <c r="H24" s="284"/>
      <c r="I24" s="287"/>
      <c r="J24" s="293"/>
      <c r="K24" s="287"/>
      <c r="L24" s="293"/>
      <c r="M24" s="287"/>
      <c r="N24" s="293"/>
      <c r="O24" s="287"/>
      <c r="P24" s="293"/>
      <c r="Q24" s="259"/>
      <c r="R24" s="289"/>
      <c r="S24" s="259"/>
      <c r="T24" s="289"/>
      <c r="U24" s="259"/>
      <c r="V24" s="289"/>
      <c r="W24" s="259"/>
      <c r="X24" s="289"/>
      <c r="Y24" s="259"/>
      <c r="Z24" s="289"/>
      <c r="AA24" s="259"/>
      <c r="AB24" s="289"/>
      <c r="AC24" s="259"/>
      <c r="AD24" s="289"/>
      <c r="AE24" s="280"/>
      <c r="AF24" s="290"/>
      <c r="AG24" s="290"/>
      <c r="AH24" s="290"/>
      <c r="AI24" s="290"/>
      <c r="AJ24" s="291"/>
    </row>
    <row r="25" spans="1:36" ht="9" customHeight="1">
      <c r="A25" s="259" t="s">
        <v>87</v>
      </c>
      <c r="B25" s="260"/>
      <c r="C25" s="261" t="s">
        <v>57</v>
      </c>
      <c r="D25" s="262"/>
      <c r="E25" s="262"/>
      <c r="F25" s="262"/>
      <c r="G25" s="262"/>
      <c r="H25" s="263"/>
      <c r="I25" s="287">
        <v>4.5</v>
      </c>
      <c r="J25" s="293"/>
      <c r="K25" s="287"/>
      <c r="L25" s="293"/>
      <c r="M25" s="287"/>
      <c r="N25" s="293"/>
      <c r="O25" s="287"/>
      <c r="P25" s="293"/>
      <c r="Q25" s="259"/>
      <c r="R25" s="289"/>
      <c r="S25" s="259"/>
      <c r="T25" s="289"/>
      <c r="U25" s="259"/>
      <c r="V25" s="289"/>
      <c r="W25" s="259"/>
      <c r="X25" s="289"/>
      <c r="Y25" s="259"/>
      <c r="Z25" s="289"/>
      <c r="AA25" s="259"/>
      <c r="AB25" s="289"/>
      <c r="AC25" s="259"/>
      <c r="AD25" s="289"/>
      <c r="AE25" s="280"/>
      <c r="AF25" s="290"/>
      <c r="AG25" s="290"/>
      <c r="AH25" s="290"/>
      <c r="AI25" s="290"/>
      <c r="AJ25" s="291"/>
    </row>
    <row r="26" spans="1:36" ht="9" customHeight="1">
      <c r="A26" s="259" t="s">
        <v>88</v>
      </c>
      <c r="B26" s="260"/>
      <c r="C26" s="261" t="s">
        <v>58</v>
      </c>
      <c r="D26" s="262"/>
      <c r="E26" s="262"/>
      <c r="F26" s="262"/>
      <c r="G26" s="262"/>
      <c r="H26" s="263"/>
      <c r="I26" s="287">
        <v>1</v>
      </c>
      <c r="J26" s="293"/>
      <c r="K26" s="287">
        <f>K20+K23+K25-K22</f>
        <v>0</v>
      </c>
      <c r="L26" s="293"/>
      <c r="M26" s="287"/>
      <c r="N26" s="293"/>
      <c r="O26" s="287"/>
      <c r="P26" s="293"/>
      <c r="Q26" s="259"/>
      <c r="R26" s="289"/>
      <c r="S26" s="259"/>
      <c r="T26" s="289"/>
      <c r="U26" s="259"/>
      <c r="V26" s="289"/>
      <c r="W26" s="259"/>
      <c r="X26" s="289"/>
      <c r="Y26" s="259"/>
      <c r="Z26" s="289"/>
      <c r="AA26" s="259"/>
      <c r="AB26" s="289"/>
      <c r="AC26" s="259"/>
      <c r="AD26" s="289"/>
      <c r="AE26" s="280"/>
      <c r="AF26" s="290"/>
      <c r="AG26" s="290"/>
      <c r="AH26" s="290"/>
      <c r="AI26" s="290"/>
      <c r="AJ26" s="291"/>
    </row>
    <row r="27" spans="1:36" ht="9" customHeight="1">
      <c r="A27" s="259" t="s">
        <v>89</v>
      </c>
      <c r="B27" s="260"/>
      <c r="C27" s="261" t="s">
        <v>80</v>
      </c>
      <c r="D27" s="262"/>
      <c r="E27" s="262"/>
      <c r="F27" s="262"/>
      <c r="G27" s="262"/>
      <c r="H27" s="263"/>
      <c r="I27" s="287">
        <v>7</v>
      </c>
      <c r="J27" s="293"/>
      <c r="K27" s="287"/>
      <c r="L27" s="293"/>
      <c r="M27" s="287"/>
      <c r="N27" s="293"/>
      <c r="O27" s="287"/>
      <c r="P27" s="293"/>
      <c r="Q27" s="259"/>
      <c r="R27" s="289"/>
      <c r="S27" s="259"/>
      <c r="T27" s="289"/>
      <c r="U27" s="259"/>
      <c r="V27" s="289"/>
      <c r="W27" s="259"/>
      <c r="X27" s="289"/>
      <c r="Y27" s="259"/>
      <c r="Z27" s="289"/>
      <c r="AA27" s="259"/>
      <c r="AB27" s="289"/>
      <c r="AC27" s="259"/>
      <c r="AD27" s="289"/>
      <c r="AE27" s="280"/>
      <c r="AF27" s="290"/>
      <c r="AG27" s="290"/>
      <c r="AH27" s="290"/>
      <c r="AI27" s="290"/>
      <c r="AJ27" s="291"/>
    </row>
    <row r="28" spans="1:36" ht="9" customHeight="1">
      <c r="A28" s="259">
        <v>12</v>
      </c>
      <c r="B28" s="260"/>
      <c r="C28" s="261" t="s">
        <v>59</v>
      </c>
      <c r="D28" s="262"/>
      <c r="E28" s="262"/>
      <c r="F28" s="262"/>
      <c r="G28" s="262"/>
      <c r="H28" s="263"/>
      <c r="I28" s="287">
        <v>3.5</v>
      </c>
      <c r="J28" s="293"/>
      <c r="K28" s="287"/>
      <c r="L28" s="293"/>
      <c r="M28" s="287"/>
      <c r="N28" s="293"/>
      <c r="O28" s="287"/>
      <c r="P28" s="293"/>
      <c r="Q28" s="259"/>
      <c r="R28" s="289"/>
      <c r="S28" s="259"/>
      <c r="T28" s="289"/>
      <c r="U28" s="259"/>
      <c r="V28" s="289"/>
      <c r="W28" s="259"/>
      <c r="X28" s="289"/>
      <c r="Y28" s="259"/>
      <c r="Z28" s="289"/>
      <c r="AA28" s="259"/>
      <c r="AB28" s="289"/>
      <c r="AC28" s="259"/>
      <c r="AD28" s="289"/>
      <c r="AE28" s="280"/>
      <c r="AF28" s="290"/>
      <c r="AG28" s="290"/>
      <c r="AH28" s="290"/>
      <c r="AI28" s="290"/>
      <c r="AJ28" s="291"/>
    </row>
    <row r="29" spans="1:36" ht="9" customHeight="1">
      <c r="A29" s="259"/>
      <c r="B29" s="260"/>
      <c r="C29" s="261"/>
      <c r="D29" s="283"/>
      <c r="E29" s="283"/>
      <c r="F29" s="283"/>
      <c r="G29" s="283"/>
      <c r="H29" s="284"/>
      <c r="I29" s="287"/>
      <c r="J29" s="293"/>
      <c r="K29" s="287"/>
      <c r="L29" s="293"/>
      <c r="M29" s="287"/>
      <c r="N29" s="293"/>
      <c r="O29" s="287"/>
      <c r="P29" s="293"/>
      <c r="Q29" s="259"/>
      <c r="R29" s="289"/>
      <c r="S29" s="259"/>
      <c r="T29" s="289"/>
      <c r="U29" s="259"/>
      <c r="V29" s="289"/>
      <c r="W29" s="259"/>
      <c r="X29" s="289"/>
      <c r="Y29" s="259"/>
      <c r="Z29" s="289"/>
      <c r="AA29" s="259"/>
      <c r="AB29" s="289"/>
      <c r="AC29" s="259"/>
      <c r="AD29" s="289"/>
      <c r="AE29" s="280"/>
      <c r="AF29" s="290"/>
      <c r="AG29" s="290"/>
      <c r="AH29" s="290"/>
      <c r="AI29" s="290"/>
      <c r="AJ29" s="291"/>
    </row>
    <row r="30" spans="1:36" ht="9" customHeight="1">
      <c r="A30" s="259" t="s">
        <v>93</v>
      </c>
      <c r="B30" s="260"/>
      <c r="C30" s="261" t="s">
        <v>60</v>
      </c>
      <c r="D30" s="283"/>
      <c r="E30" s="283"/>
      <c r="F30" s="283"/>
      <c r="G30" s="283"/>
      <c r="H30" s="284"/>
      <c r="I30" s="287">
        <v>33.5</v>
      </c>
      <c r="J30" s="297"/>
      <c r="K30" s="287"/>
      <c r="L30" s="293"/>
      <c r="M30" s="287"/>
      <c r="N30" s="293"/>
      <c r="O30" s="287"/>
      <c r="P30" s="293"/>
      <c r="Q30" s="259"/>
      <c r="R30" s="289"/>
      <c r="S30" s="259"/>
      <c r="T30" s="289"/>
      <c r="U30" s="259"/>
      <c r="V30" s="289"/>
      <c r="W30" s="259"/>
      <c r="X30" s="289"/>
      <c r="Y30" s="259"/>
      <c r="Z30" s="289"/>
      <c r="AA30" s="259"/>
      <c r="AB30" s="289"/>
      <c r="AC30" s="259"/>
      <c r="AD30" s="289"/>
      <c r="AE30" s="280"/>
      <c r="AF30" s="290"/>
      <c r="AG30" s="290"/>
      <c r="AH30" s="290"/>
      <c r="AI30" s="290"/>
      <c r="AJ30" s="291"/>
    </row>
    <row r="31" spans="1:36" ht="9" customHeight="1">
      <c r="A31" s="259" t="s">
        <v>90</v>
      </c>
      <c r="B31" s="260"/>
      <c r="C31" s="261" t="s">
        <v>91</v>
      </c>
      <c r="D31" s="283"/>
      <c r="E31" s="283"/>
      <c r="F31" s="283"/>
      <c r="G31" s="283"/>
      <c r="H31" s="284"/>
      <c r="I31" s="287">
        <v>17.25</v>
      </c>
      <c r="J31" s="293"/>
      <c r="K31" s="287"/>
      <c r="L31" s="293"/>
      <c r="M31" s="287"/>
      <c r="N31" s="293"/>
      <c r="O31" s="287"/>
      <c r="P31" s="293"/>
      <c r="Q31" s="259"/>
      <c r="R31" s="289"/>
      <c r="S31" s="259"/>
      <c r="T31" s="289"/>
      <c r="U31" s="259"/>
      <c r="V31" s="289"/>
      <c r="W31" s="259"/>
      <c r="X31" s="289"/>
      <c r="Y31" s="259"/>
      <c r="Z31" s="289"/>
      <c r="AA31" s="259"/>
      <c r="AB31" s="289"/>
      <c r="AC31" s="259"/>
      <c r="AD31" s="289"/>
      <c r="AE31" s="280"/>
      <c r="AF31" s="290"/>
      <c r="AG31" s="290"/>
      <c r="AH31" s="290"/>
      <c r="AI31" s="290"/>
      <c r="AJ31" s="291"/>
    </row>
    <row r="32" spans="1:36" ht="9" customHeight="1">
      <c r="A32" s="259" t="s">
        <v>61</v>
      </c>
      <c r="B32" s="260"/>
      <c r="C32" s="261" t="s">
        <v>92</v>
      </c>
      <c r="D32" s="262"/>
      <c r="E32" s="262"/>
      <c r="F32" s="262"/>
      <c r="G32" s="262"/>
      <c r="H32" s="263"/>
      <c r="I32" s="287">
        <v>13.75</v>
      </c>
      <c r="J32" s="293"/>
      <c r="K32" s="287"/>
      <c r="L32" s="293"/>
      <c r="M32" s="287"/>
      <c r="N32" s="293"/>
      <c r="O32" s="287"/>
      <c r="P32" s="293"/>
      <c r="Q32" s="259"/>
      <c r="R32" s="289"/>
      <c r="S32" s="259"/>
      <c r="T32" s="289"/>
      <c r="U32" s="259"/>
      <c r="V32" s="289"/>
      <c r="W32" s="259"/>
      <c r="X32" s="289"/>
      <c r="Y32" s="259"/>
      <c r="Z32" s="289"/>
      <c r="AA32" s="259"/>
      <c r="AB32" s="289"/>
      <c r="AC32" s="259"/>
      <c r="AD32" s="289"/>
      <c r="AE32" s="280"/>
      <c r="AF32" s="290"/>
      <c r="AG32" s="290"/>
      <c r="AH32" s="290"/>
      <c r="AI32" s="290"/>
      <c r="AJ32" s="291"/>
    </row>
    <row r="33" spans="1:36" ht="9" customHeight="1">
      <c r="A33" s="259" t="s">
        <v>62</v>
      </c>
      <c r="B33" s="260"/>
      <c r="C33" s="261" t="s">
        <v>94</v>
      </c>
      <c r="D33" s="262"/>
      <c r="E33" s="262"/>
      <c r="F33" s="262"/>
      <c r="G33" s="262"/>
      <c r="H33" s="263"/>
      <c r="I33" s="285" t="s">
        <v>126</v>
      </c>
      <c r="J33" s="286"/>
      <c r="K33" s="287"/>
      <c r="L33" s="293"/>
      <c r="M33" s="287"/>
      <c r="N33" s="293"/>
      <c r="O33" s="287"/>
      <c r="P33" s="293"/>
      <c r="Q33" s="259"/>
      <c r="R33" s="289"/>
      <c r="S33" s="259"/>
      <c r="T33" s="289"/>
      <c r="U33" s="259"/>
      <c r="V33" s="289"/>
      <c r="W33" s="259"/>
      <c r="X33" s="289"/>
      <c r="Y33" s="259"/>
      <c r="Z33" s="289"/>
      <c r="AA33" s="259"/>
      <c r="AB33" s="289"/>
      <c r="AC33" s="259"/>
      <c r="AD33" s="289"/>
      <c r="AE33" s="280"/>
      <c r="AF33" s="290"/>
      <c r="AG33" s="290"/>
      <c r="AH33" s="290"/>
      <c r="AI33" s="290"/>
      <c r="AJ33" s="291"/>
    </row>
    <row r="34" spans="1:36" ht="9" customHeight="1">
      <c r="A34" s="259" t="s">
        <v>63</v>
      </c>
      <c r="B34" s="260"/>
      <c r="C34" s="261" t="s">
        <v>198</v>
      </c>
      <c r="D34" s="283"/>
      <c r="E34" s="283"/>
      <c r="F34" s="283"/>
      <c r="G34" s="283"/>
      <c r="H34" s="284"/>
      <c r="I34" s="285">
        <v>8.5</v>
      </c>
      <c r="J34" s="286"/>
      <c r="K34" s="287"/>
      <c r="L34" s="288"/>
      <c r="M34" s="287"/>
      <c r="N34" s="288"/>
      <c r="O34" s="287"/>
      <c r="P34" s="288"/>
      <c r="Q34" s="259"/>
      <c r="R34" s="260"/>
      <c r="S34" s="259"/>
      <c r="T34" s="260"/>
      <c r="U34" s="259"/>
      <c r="V34" s="260"/>
      <c r="W34" s="259"/>
      <c r="X34" s="260"/>
      <c r="Y34" s="259"/>
      <c r="Z34" s="260"/>
      <c r="AA34" s="259"/>
      <c r="AB34" s="260"/>
      <c r="AC34" s="259"/>
      <c r="AD34" s="260"/>
      <c r="AE34" s="280"/>
      <c r="AF34" s="281"/>
      <c r="AG34" s="281"/>
      <c r="AH34" s="281"/>
      <c r="AI34" s="281"/>
      <c r="AJ34" s="282"/>
    </row>
    <row r="35" spans="1:36" ht="9" customHeight="1">
      <c r="A35" s="259" t="s">
        <v>63</v>
      </c>
      <c r="B35" s="260"/>
      <c r="C35" s="261" t="s">
        <v>199</v>
      </c>
      <c r="D35" s="283"/>
      <c r="E35" s="283"/>
      <c r="F35" s="283"/>
      <c r="G35" s="283"/>
      <c r="H35" s="284"/>
      <c r="I35" s="285">
        <v>10</v>
      </c>
      <c r="J35" s="286"/>
      <c r="K35" s="287"/>
      <c r="L35" s="288"/>
      <c r="M35" s="287"/>
      <c r="N35" s="288"/>
      <c r="O35" s="287"/>
      <c r="P35" s="288"/>
      <c r="Q35" s="259"/>
      <c r="R35" s="260"/>
      <c r="S35" s="259"/>
      <c r="T35" s="260"/>
      <c r="U35" s="259"/>
      <c r="V35" s="260"/>
      <c r="W35" s="259"/>
      <c r="X35" s="260"/>
      <c r="Y35" s="259"/>
      <c r="Z35" s="260"/>
      <c r="AA35" s="259"/>
      <c r="AB35" s="260"/>
      <c r="AC35" s="259"/>
      <c r="AD35" s="260"/>
      <c r="AE35" s="280"/>
      <c r="AF35" s="281"/>
      <c r="AG35" s="281"/>
      <c r="AH35" s="281"/>
      <c r="AI35" s="281"/>
      <c r="AJ35" s="282"/>
    </row>
    <row r="36" spans="1:36" ht="9" customHeight="1">
      <c r="A36" s="348">
        <v>22</v>
      </c>
      <c r="B36" s="349"/>
      <c r="C36" s="350" t="s">
        <v>95</v>
      </c>
      <c r="D36" s="351"/>
      <c r="E36" s="351"/>
      <c r="F36" s="351"/>
      <c r="G36" s="351"/>
      <c r="H36" s="352"/>
      <c r="I36" s="287">
        <v>6.5</v>
      </c>
      <c r="J36" s="293"/>
      <c r="K36" s="287"/>
      <c r="L36" s="288"/>
      <c r="M36" s="287"/>
      <c r="N36" s="288"/>
      <c r="O36" s="287"/>
      <c r="P36" s="288"/>
      <c r="Q36" s="259"/>
      <c r="R36" s="260"/>
      <c r="S36" s="259"/>
      <c r="T36" s="260"/>
      <c r="U36" s="259"/>
      <c r="V36" s="260"/>
      <c r="W36" s="259"/>
      <c r="X36" s="260"/>
      <c r="Y36" s="259"/>
      <c r="Z36" s="260"/>
      <c r="AA36" s="259"/>
      <c r="AB36" s="260"/>
      <c r="AC36" s="259"/>
      <c r="AD36" s="260"/>
      <c r="AE36" s="280"/>
      <c r="AF36" s="281"/>
      <c r="AG36" s="281"/>
      <c r="AH36" s="281"/>
      <c r="AI36" s="281"/>
      <c r="AJ36" s="282"/>
    </row>
    <row r="37" spans="1:36" ht="9" customHeight="1">
      <c r="A37" s="259"/>
      <c r="B37" s="260"/>
      <c r="C37" s="261"/>
      <c r="D37" s="283"/>
      <c r="E37" s="283"/>
      <c r="F37" s="283"/>
      <c r="G37" s="283"/>
      <c r="H37" s="284"/>
      <c r="I37" s="285"/>
      <c r="J37" s="292"/>
      <c r="K37" s="287"/>
      <c r="L37" s="288"/>
      <c r="M37" s="287"/>
      <c r="N37" s="288"/>
      <c r="O37" s="287"/>
      <c r="P37" s="288"/>
      <c r="Q37" s="259"/>
      <c r="R37" s="260"/>
      <c r="S37" s="259"/>
      <c r="T37" s="260"/>
      <c r="U37" s="259"/>
      <c r="V37" s="260"/>
      <c r="W37" s="259"/>
      <c r="X37" s="260"/>
      <c r="Y37" s="259"/>
      <c r="Z37" s="260"/>
      <c r="AA37" s="259"/>
      <c r="AB37" s="260"/>
      <c r="AC37" s="259"/>
      <c r="AD37" s="260"/>
      <c r="AE37" s="280"/>
      <c r="AF37" s="281"/>
      <c r="AG37" s="281"/>
      <c r="AH37" s="281"/>
      <c r="AI37" s="281"/>
      <c r="AJ37" s="282"/>
    </row>
    <row r="38" spans="1:36" ht="9" customHeight="1">
      <c r="A38" s="287">
        <v>23</v>
      </c>
      <c r="B38" s="288"/>
      <c r="C38" s="261" t="s">
        <v>64</v>
      </c>
      <c r="D38" s="283"/>
      <c r="E38" s="283"/>
      <c r="F38" s="283"/>
      <c r="G38" s="283"/>
      <c r="H38" s="284"/>
      <c r="I38" s="285">
        <v>19</v>
      </c>
      <c r="J38" s="286"/>
      <c r="K38" s="287"/>
      <c r="L38" s="293"/>
      <c r="M38" s="287"/>
      <c r="N38" s="293"/>
      <c r="O38" s="287"/>
      <c r="P38" s="293"/>
      <c r="Q38" s="259"/>
      <c r="R38" s="289"/>
      <c r="S38" s="259"/>
      <c r="T38" s="289"/>
      <c r="U38" s="259"/>
      <c r="V38" s="289"/>
      <c r="W38" s="259"/>
      <c r="X38" s="289"/>
      <c r="Y38" s="259"/>
      <c r="Z38" s="289"/>
      <c r="AA38" s="259"/>
      <c r="AB38" s="289"/>
      <c r="AC38" s="259"/>
      <c r="AD38" s="289"/>
      <c r="AE38" s="280"/>
      <c r="AF38" s="290"/>
      <c r="AG38" s="290"/>
      <c r="AH38" s="290"/>
      <c r="AI38" s="290"/>
      <c r="AJ38" s="291"/>
    </row>
    <row r="39" spans="1:36" ht="9" customHeight="1">
      <c r="A39" s="287">
        <v>24</v>
      </c>
      <c r="B39" s="288"/>
      <c r="C39" s="261" t="s">
        <v>96</v>
      </c>
      <c r="D39" s="283"/>
      <c r="E39" s="283"/>
      <c r="F39" s="283"/>
      <c r="G39" s="283"/>
      <c r="H39" s="284"/>
      <c r="I39" s="287">
        <v>20</v>
      </c>
      <c r="J39" s="297"/>
      <c r="K39" s="287"/>
      <c r="L39" s="293"/>
      <c r="M39" s="287"/>
      <c r="N39" s="293"/>
      <c r="O39" s="287"/>
      <c r="P39" s="293"/>
      <c r="Q39" s="259"/>
      <c r="R39" s="289"/>
      <c r="S39" s="259"/>
      <c r="T39" s="289"/>
      <c r="U39" s="259"/>
      <c r="V39" s="289"/>
      <c r="W39" s="259"/>
      <c r="X39" s="289"/>
      <c r="Y39" s="259"/>
      <c r="Z39" s="289"/>
      <c r="AA39" s="259"/>
      <c r="AB39" s="289"/>
      <c r="AC39" s="259"/>
      <c r="AD39" s="289"/>
      <c r="AE39" s="280"/>
      <c r="AF39" s="290"/>
      <c r="AG39" s="290"/>
      <c r="AH39" s="290"/>
      <c r="AI39" s="290"/>
      <c r="AJ39" s="291"/>
    </row>
    <row r="40" spans="1:36" ht="9" customHeight="1">
      <c r="A40" s="259" t="s">
        <v>97</v>
      </c>
      <c r="B40" s="260"/>
      <c r="C40" s="261" t="s">
        <v>98</v>
      </c>
      <c r="D40" s="283"/>
      <c r="E40" s="283"/>
      <c r="F40" s="283"/>
      <c r="G40" s="283"/>
      <c r="H40" s="284"/>
      <c r="I40" s="287">
        <v>13.75</v>
      </c>
      <c r="J40" s="297"/>
      <c r="K40" s="287"/>
      <c r="L40" s="293"/>
      <c r="M40" s="287"/>
      <c r="N40" s="293"/>
      <c r="O40" s="287"/>
      <c r="P40" s="293"/>
      <c r="Q40" s="259"/>
      <c r="R40" s="289"/>
      <c r="S40" s="259"/>
      <c r="T40" s="289"/>
      <c r="U40" s="259"/>
      <c r="V40" s="289"/>
      <c r="W40" s="259"/>
      <c r="X40" s="289"/>
      <c r="Y40" s="259"/>
      <c r="Z40" s="289"/>
      <c r="AA40" s="259"/>
      <c r="AB40" s="289"/>
      <c r="AC40" s="259"/>
      <c r="AD40" s="289"/>
      <c r="AE40" s="280"/>
      <c r="AF40" s="290"/>
      <c r="AG40" s="290"/>
      <c r="AH40" s="290"/>
      <c r="AI40" s="290"/>
      <c r="AJ40" s="291"/>
    </row>
    <row r="41" spans="1:36" ht="9" customHeight="1">
      <c r="A41" s="259" t="s">
        <v>99</v>
      </c>
      <c r="B41" s="260"/>
      <c r="C41" s="261" t="s">
        <v>100</v>
      </c>
      <c r="D41" s="283"/>
      <c r="E41" s="283"/>
      <c r="F41" s="283"/>
      <c r="G41" s="283"/>
      <c r="H41" s="284"/>
      <c r="I41" s="285">
        <v>16.5</v>
      </c>
      <c r="J41" s="286"/>
      <c r="K41" s="287"/>
      <c r="L41" s="293"/>
      <c r="M41" s="287"/>
      <c r="N41" s="293"/>
      <c r="O41" s="287"/>
      <c r="P41" s="293"/>
      <c r="Q41" s="259"/>
      <c r="R41" s="289"/>
      <c r="S41" s="259"/>
      <c r="T41" s="289"/>
      <c r="U41" s="259"/>
      <c r="V41" s="289"/>
      <c r="W41" s="259"/>
      <c r="X41" s="289"/>
      <c r="Y41" s="259"/>
      <c r="Z41" s="289"/>
      <c r="AA41" s="259"/>
      <c r="AB41" s="289"/>
      <c r="AC41" s="259"/>
      <c r="AD41" s="289"/>
      <c r="AE41" s="280"/>
      <c r="AF41" s="290"/>
      <c r="AG41" s="290"/>
      <c r="AH41" s="290"/>
      <c r="AI41" s="290"/>
      <c r="AJ41" s="291"/>
    </row>
    <row r="42" spans="1:36" ht="9" customHeight="1">
      <c r="A42" s="259" t="s">
        <v>101</v>
      </c>
      <c r="B42" s="260"/>
      <c r="C42" s="261" t="s">
        <v>102</v>
      </c>
      <c r="D42" s="283"/>
      <c r="E42" s="283"/>
      <c r="F42" s="283"/>
      <c r="G42" s="283"/>
      <c r="H42" s="284"/>
      <c r="I42" s="285">
        <v>22.5</v>
      </c>
      <c r="J42" s="286"/>
      <c r="K42" s="287"/>
      <c r="L42" s="293"/>
      <c r="M42" s="287"/>
      <c r="N42" s="293"/>
      <c r="O42" s="287"/>
      <c r="P42" s="293"/>
      <c r="Q42" s="259"/>
      <c r="R42" s="289"/>
      <c r="S42" s="259"/>
      <c r="T42" s="289"/>
      <c r="U42" s="259"/>
      <c r="V42" s="289"/>
      <c r="W42" s="259"/>
      <c r="X42" s="289"/>
      <c r="Y42" s="259"/>
      <c r="Z42" s="289"/>
      <c r="AA42" s="259"/>
      <c r="AB42" s="289"/>
      <c r="AC42" s="259"/>
      <c r="AD42" s="289"/>
      <c r="AE42" s="280"/>
      <c r="AF42" s="290"/>
      <c r="AG42" s="290"/>
      <c r="AH42" s="290"/>
      <c r="AI42" s="290"/>
      <c r="AJ42" s="291"/>
    </row>
    <row r="43" spans="1:36" ht="9" customHeight="1">
      <c r="A43" s="287"/>
      <c r="B43" s="288"/>
      <c r="C43" s="261"/>
      <c r="D43" s="283"/>
      <c r="E43" s="283"/>
      <c r="F43" s="283"/>
      <c r="G43" s="283"/>
      <c r="H43" s="284"/>
      <c r="I43" s="285"/>
      <c r="J43" s="292"/>
      <c r="K43" s="287"/>
      <c r="L43" s="293"/>
      <c r="M43" s="287"/>
      <c r="N43" s="293"/>
      <c r="O43" s="287"/>
      <c r="P43" s="293"/>
      <c r="Q43" s="259"/>
      <c r="R43" s="289"/>
      <c r="S43" s="259"/>
      <c r="T43" s="289"/>
      <c r="U43" s="259"/>
      <c r="V43" s="289"/>
      <c r="W43" s="259"/>
      <c r="X43" s="289"/>
      <c r="Y43" s="259"/>
      <c r="Z43" s="289"/>
      <c r="AA43" s="259"/>
      <c r="AB43" s="289"/>
      <c r="AC43" s="259"/>
      <c r="AD43" s="289"/>
      <c r="AE43" s="280"/>
      <c r="AF43" s="290"/>
      <c r="AG43" s="290"/>
      <c r="AH43" s="290"/>
      <c r="AI43" s="290"/>
      <c r="AJ43" s="291"/>
    </row>
    <row r="44" spans="1:36" ht="9" customHeight="1">
      <c r="A44" s="287" t="s">
        <v>103</v>
      </c>
      <c r="B44" s="288"/>
      <c r="C44" s="261" t="s">
        <v>65</v>
      </c>
      <c r="D44" s="283"/>
      <c r="E44" s="283"/>
      <c r="F44" s="283"/>
      <c r="G44" s="283"/>
      <c r="H44" s="284"/>
      <c r="I44" s="285">
        <f>I21-0.25</f>
        <v>25.25</v>
      </c>
      <c r="J44" s="292"/>
      <c r="K44" s="287"/>
      <c r="L44" s="293"/>
      <c r="M44" s="287"/>
      <c r="N44" s="293"/>
      <c r="O44" s="287"/>
      <c r="P44" s="293"/>
      <c r="Q44" s="259"/>
      <c r="R44" s="289"/>
      <c r="S44" s="259"/>
      <c r="T44" s="289"/>
      <c r="U44" s="259"/>
      <c r="V44" s="289"/>
      <c r="W44" s="259"/>
      <c r="X44" s="289"/>
      <c r="Y44" s="259"/>
      <c r="Z44" s="289"/>
      <c r="AA44" s="259"/>
      <c r="AB44" s="289"/>
      <c r="AC44" s="259"/>
      <c r="AD44" s="289"/>
      <c r="AE44" s="280"/>
      <c r="AF44" s="290"/>
      <c r="AG44" s="290"/>
      <c r="AH44" s="290"/>
      <c r="AI44" s="290"/>
      <c r="AJ44" s="291"/>
    </row>
    <row r="45" spans="1:36" ht="9.9499999999999993" customHeight="1">
      <c r="A45" s="287">
        <v>33</v>
      </c>
      <c r="B45" s="288"/>
      <c r="C45" s="261" t="s">
        <v>66</v>
      </c>
      <c r="D45" s="283"/>
      <c r="E45" s="283"/>
      <c r="F45" s="283"/>
      <c r="G45" s="283"/>
      <c r="H45" s="284"/>
      <c r="I45" s="287">
        <v>6</v>
      </c>
      <c r="J45" s="293"/>
      <c r="K45" s="287"/>
      <c r="L45" s="293"/>
      <c r="M45" s="287"/>
      <c r="N45" s="293"/>
      <c r="O45" s="287"/>
      <c r="P45" s="293"/>
      <c r="Q45" s="259"/>
      <c r="R45" s="289"/>
      <c r="S45" s="259"/>
      <c r="T45" s="289"/>
      <c r="U45" s="259"/>
      <c r="V45" s="289"/>
      <c r="W45" s="259"/>
      <c r="X45" s="289"/>
      <c r="Y45" s="259"/>
      <c r="Z45" s="289"/>
      <c r="AA45" s="259"/>
      <c r="AB45" s="289"/>
      <c r="AC45" s="259"/>
      <c r="AD45" s="289"/>
      <c r="AE45" s="294"/>
      <c r="AF45" s="295"/>
      <c r="AG45" s="295"/>
      <c r="AH45" s="295"/>
      <c r="AI45" s="295"/>
      <c r="AJ45" s="296"/>
    </row>
  </sheetData>
  <mergeCells count="530">
    <mergeCell ref="A36:B36"/>
    <mergeCell ref="C36:H36"/>
    <mergeCell ref="I36:J36"/>
    <mergeCell ref="K36:L36"/>
    <mergeCell ref="M36:N36"/>
    <mergeCell ref="O36:P36"/>
    <mergeCell ref="Q36:R36"/>
    <mergeCell ref="S36:T36"/>
    <mergeCell ref="U36:V36"/>
    <mergeCell ref="A1:AJ2"/>
    <mergeCell ref="A3:D3"/>
    <mergeCell ref="E3:L3"/>
    <mergeCell ref="M3:Q3"/>
    <mergeCell ref="R3:Z3"/>
    <mergeCell ref="AA3:AD3"/>
    <mergeCell ref="AE3:AJ3"/>
    <mergeCell ref="A5:D5"/>
    <mergeCell ref="E5:L5"/>
    <mergeCell ref="M5:Q5"/>
    <mergeCell ref="R5:Z5"/>
    <mergeCell ref="AA5:AD5"/>
    <mergeCell ref="AE5:AJ5"/>
    <mergeCell ref="A4:D4"/>
    <mergeCell ref="E4:L4"/>
    <mergeCell ref="M4:Q4"/>
    <mergeCell ref="R4:Z4"/>
    <mergeCell ref="AA4:AD4"/>
    <mergeCell ref="AE4:AJ4"/>
    <mergeCell ref="A7:D7"/>
    <mergeCell ref="E7:L7"/>
    <mergeCell ref="M7:Q7"/>
    <mergeCell ref="R7:Z7"/>
    <mergeCell ref="AA7:AD7"/>
    <mergeCell ref="AE7:AJ7"/>
    <mergeCell ref="A6:D6"/>
    <mergeCell ref="E6:L6"/>
    <mergeCell ref="M6:Q6"/>
    <mergeCell ref="R6:Z6"/>
    <mergeCell ref="AA6:AD6"/>
    <mergeCell ref="AE6:AJ6"/>
    <mergeCell ref="U10:V10"/>
    <mergeCell ref="W10:X10"/>
    <mergeCell ref="Y10:Z10"/>
    <mergeCell ref="AA10:AB10"/>
    <mergeCell ref="AC10:AD10"/>
    <mergeCell ref="AE10:AJ10"/>
    <mergeCell ref="A8:AJ8"/>
    <mergeCell ref="A9:AJ9"/>
    <mergeCell ref="A10:B10"/>
    <mergeCell ref="C10:H10"/>
    <mergeCell ref="I10:J10"/>
    <mergeCell ref="K10:L10"/>
    <mergeCell ref="M10:N10"/>
    <mergeCell ref="O10:P10"/>
    <mergeCell ref="Q10:R10"/>
    <mergeCell ref="S10:T10"/>
    <mergeCell ref="AE11:AJ11"/>
    <mergeCell ref="A12:B12"/>
    <mergeCell ref="C12:H12"/>
    <mergeCell ref="I12:J12"/>
    <mergeCell ref="K12:L12"/>
    <mergeCell ref="M12:N12"/>
    <mergeCell ref="O12:P12"/>
    <mergeCell ref="Q12:R12"/>
    <mergeCell ref="S12:T12"/>
    <mergeCell ref="U12:V12"/>
    <mergeCell ref="A11:H11"/>
    <mergeCell ref="I11:L11"/>
    <mergeCell ref="M11:P11"/>
    <mergeCell ref="Q11:T11"/>
    <mergeCell ref="U11:X11"/>
    <mergeCell ref="Y11:AD11"/>
    <mergeCell ref="W12:X12"/>
    <mergeCell ref="Y12:Z12"/>
    <mergeCell ref="AA12:AB12"/>
    <mergeCell ref="AC12:AD12"/>
    <mergeCell ref="AE12:AJ12"/>
    <mergeCell ref="A13:B13"/>
    <mergeCell ref="C13:H13"/>
    <mergeCell ref="I13:J13"/>
    <mergeCell ref="K13:L13"/>
    <mergeCell ref="M13:N13"/>
    <mergeCell ref="AA13:AB13"/>
    <mergeCell ref="AC13:AD13"/>
    <mergeCell ref="AE13:AJ13"/>
    <mergeCell ref="A14:B14"/>
    <mergeCell ref="C14:H14"/>
    <mergeCell ref="I14:J14"/>
    <mergeCell ref="K14:L14"/>
    <mergeCell ref="M14:N14"/>
    <mergeCell ref="O14:P14"/>
    <mergeCell ref="Q14:R14"/>
    <mergeCell ref="O13:P13"/>
    <mergeCell ref="Q13:R13"/>
    <mergeCell ref="S13:T13"/>
    <mergeCell ref="U13:V13"/>
    <mergeCell ref="W13:X13"/>
    <mergeCell ref="Y13:Z13"/>
    <mergeCell ref="AE14:AJ14"/>
    <mergeCell ref="S14:T14"/>
    <mergeCell ref="U14:V14"/>
    <mergeCell ref="A15:B15"/>
    <mergeCell ref="C15:H15"/>
    <mergeCell ref="I15:J15"/>
    <mergeCell ref="K15:L15"/>
    <mergeCell ref="M15:N15"/>
    <mergeCell ref="O15:P15"/>
    <mergeCell ref="Q15:R15"/>
    <mergeCell ref="S15:T15"/>
    <mergeCell ref="U15:V15"/>
    <mergeCell ref="W14:X14"/>
    <mergeCell ref="Y14:Z14"/>
    <mergeCell ref="AA14:AB14"/>
    <mergeCell ref="AC14:AD14"/>
    <mergeCell ref="W15:X15"/>
    <mergeCell ref="Y15:Z15"/>
    <mergeCell ref="AA15:AB15"/>
    <mergeCell ref="AC15:AD15"/>
    <mergeCell ref="AE15:AJ15"/>
    <mergeCell ref="A16:B16"/>
    <mergeCell ref="C16:H16"/>
    <mergeCell ref="I16:J16"/>
    <mergeCell ref="K16:L16"/>
    <mergeCell ref="M16:N16"/>
    <mergeCell ref="AA16:AB16"/>
    <mergeCell ref="AC16:AD16"/>
    <mergeCell ref="AE16:AJ16"/>
    <mergeCell ref="A17:B17"/>
    <mergeCell ref="C17:H17"/>
    <mergeCell ref="I17:J17"/>
    <mergeCell ref="K17:L17"/>
    <mergeCell ref="M17:N17"/>
    <mergeCell ref="O17:P17"/>
    <mergeCell ref="Q17:R17"/>
    <mergeCell ref="O16:P16"/>
    <mergeCell ref="Q16:R16"/>
    <mergeCell ref="S16:T16"/>
    <mergeCell ref="U16:V16"/>
    <mergeCell ref="W16:X16"/>
    <mergeCell ref="Y16:Z16"/>
    <mergeCell ref="AE17:AJ17"/>
    <mergeCell ref="S17:T17"/>
    <mergeCell ref="U17:V17"/>
    <mergeCell ref="A18:B18"/>
    <mergeCell ref="C18:H18"/>
    <mergeCell ref="I18:J18"/>
    <mergeCell ref="K18:L18"/>
    <mergeCell ref="M18:N18"/>
    <mergeCell ref="O18:P18"/>
    <mergeCell ref="Q18:R18"/>
    <mergeCell ref="S18:T18"/>
    <mergeCell ref="U18:V18"/>
    <mergeCell ref="W17:X17"/>
    <mergeCell ref="Y17:Z17"/>
    <mergeCell ref="AA17:AB17"/>
    <mergeCell ref="AC17:AD17"/>
    <mergeCell ref="W18:X18"/>
    <mergeCell ref="Y18:Z18"/>
    <mergeCell ref="AA18:AB18"/>
    <mergeCell ref="AC18:AD18"/>
    <mergeCell ref="AE18:AJ18"/>
    <mergeCell ref="A19:B19"/>
    <mergeCell ref="C19:H19"/>
    <mergeCell ref="I19:J19"/>
    <mergeCell ref="K19:L19"/>
    <mergeCell ref="M19:N19"/>
    <mergeCell ref="AA19:AB19"/>
    <mergeCell ref="AC19:AD19"/>
    <mergeCell ref="AE19:AJ19"/>
    <mergeCell ref="A20:B20"/>
    <mergeCell ref="C20:H20"/>
    <mergeCell ref="I20:J20"/>
    <mergeCell ref="K20:L20"/>
    <mergeCell ref="M20:N20"/>
    <mergeCell ref="O20:P20"/>
    <mergeCell ref="Q20:R20"/>
    <mergeCell ref="O19:P19"/>
    <mergeCell ref="Q19:R19"/>
    <mergeCell ref="S19:T19"/>
    <mergeCell ref="U19:V19"/>
    <mergeCell ref="W19:X19"/>
    <mergeCell ref="Y19:Z19"/>
    <mergeCell ref="AE20:AJ20"/>
    <mergeCell ref="S20:T20"/>
    <mergeCell ref="U20:V20"/>
    <mergeCell ref="A21:B21"/>
    <mergeCell ref="C21:H21"/>
    <mergeCell ref="I21:J21"/>
    <mergeCell ref="K21:L21"/>
    <mergeCell ref="M21:N21"/>
    <mergeCell ref="O21:P21"/>
    <mergeCell ref="Q21:R21"/>
    <mergeCell ref="S21:T21"/>
    <mergeCell ref="U21:V21"/>
    <mergeCell ref="W20:X20"/>
    <mergeCell ref="Y20:Z20"/>
    <mergeCell ref="AA20:AB20"/>
    <mergeCell ref="AC20:AD20"/>
    <mergeCell ref="W21:X21"/>
    <mergeCell ref="Y21:Z21"/>
    <mergeCell ref="AA21:AB21"/>
    <mergeCell ref="AC21:AD21"/>
    <mergeCell ref="AE21:AJ21"/>
    <mergeCell ref="A22:B22"/>
    <mergeCell ref="C22:H22"/>
    <mergeCell ref="I22:J22"/>
    <mergeCell ref="K22:L22"/>
    <mergeCell ref="M22:N22"/>
    <mergeCell ref="AA22:AB22"/>
    <mergeCell ref="AC22:AD22"/>
    <mergeCell ref="AE22:AJ22"/>
    <mergeCell ref="A23:B23"/>
    <mergeCell ref="C23:H23"/>
    <mergeCell ref="I23:J23"/>
    <mergeCell ref="K23:L23"/>
    <mergeCell ref="M23:N23"/>
    <mergeCell ref="O23:P23"/>
    <mergeCell ref="Q23:R23"/>
    <mergeCell ref="O22:P22"/>
    <mergeCell ref="Q22:R22"/>
    <mergeCell ref="S22:T22"/>
    <mergeCell ref="U22:V22"/>
    <mergeCell ref="W22:X22"/>
    <mergeCell ref="Y22:Z22"/>
    <mergeCell ref="AE23:AJ23"/>
    <mergeCell ref="S23:T23"/>
    <mergeCell ref="U23:V23"/>
    <mergeCell ref="A24:B24"/>
    <mergeCell ref="C24:H24"/>
    <mergeCell ref="I24:J24"/>
    <mergeCell ref="K24:L24"/>
    <mergeCell ref="M24:N24"/>
    <mergeCell ref="O24:P24"/>
    <mergeCell ref="Q24:R24"/>
    <mergeCell ref="S24:T24"/>
    <mergeCell ref="U24:V24"/>
    <mergeCell ref="W23:X23"/>
    <mergeCell ref="Y23:Z23"/>
    <mergeCell ref="AA23:AB23"/>
    <mergeCell ref="AC23:AD23"/>
    <mergeCell ref="W24:X24"/>
    <mergeCell ref="Y24:Z24"/>
    <mergeCell ref="AA24:AB24"/>
    <mergeCell ref="AC24:AD24"/>
    <mergeCell ref="AE24:AJ24"/>
    <mergeCell ref="A25:B25"/>
    <mergeCell ref="C25:H25"/>
    <mergeCell ref="I25:J25"/>
    <mergeCell ref="K25:L25"/>
    <mergeCell ref="M25:N25"/>
    <mergeCell ref="AA25:AB25"/>
    <mergeCell ref="AC25:AD25"/>
    <mergeCell ref="AE25:AJ25"/>
    <mergeCell ref="A26:B26"/>
    <mergeCell ref="C26:H26"/>
    <mergeCell ref="I26:J26"/>
    <mergeCell ref="K26:L26"/>
    <mergeCell ref="M26:N26"/>
    <mergeCell ref="O26:P26"/>
    <mergeCell ref="Q26:R26"/>
    <mergeCell ref="O25:P25"/>
    <mergeCell ref="Q25:R25"/>
    <mergeCell ref="S25:T25"/>
    <mergeCell ref="U25:V25"/>
    <mergeCell ref="W25:X25"/>
    <mergeCell ref="Y25:Z25"/>
    <mergeCell ref="AE26:AJ26"/>
    <mergeCell ref="S26:T26"/>
    <mergeCell ref="U26:V26"/>
    <mergeCell ref="A27:B27"/>
    <mergeCell ref="C27:H27"/>
    <mergeCell ref="I27:J27"/>
    <mergeCell ref="K27:L27"/>
    <mergeCell ref="M27:N27"/>
    <mergeCell ref="O27:P27"/>
    <mergeCell ref="Q27:R27"/>
    <mergeCell ref="S27:T27"/>
    <mergeCell ref="U27:V27"/>
    <mergeCell ref="W26:X26"/>
    <mergeCell ref="Y26:Z26"/>
    <mergeCell ref="AA26:AB26"/>
    <mergeCell ref="AC26:AD26"/>
    <mergeCell ref="W27:X27"/>
    <mergeCell ref="Y27:Z27"/>
    <mergeCell ref="AA27:AB27"/>
    <mergeCell ref="AC27:AD27"/>
    <mergeCell ref="AE27:AJ27"/>
    <mergeCell ref="A28:B28"/>
    <mergeCell ref="C28:H28"/>
    <mergeCell ref="I28:J28"/>
    <mergeCell ref="K28:L28"/>
    <mergeCell ref="M28:N28"/>
    <mergeCell ref="AA28:AB28"/>
    <mergeCell ref="AC28:AD28"/>
    <mergeCell ref="AE28:AJ28"/>
    <mergeCell ref="A29:B29"/>
    <mergeCell ref="C29:H29"/>
    <mergeCell ref="I29:J29"/>
    <mergeCell ref="K29:L29"/>
    <mergeCell ref="M29:N29"/>
    <mergeCell ref="O29:P29"/>
    <mergeCell ref="Q29:R29"/>
    <mergeCell ref="O28:P28"/>
    <mergeCell ref="Q28:R28"/>
    <mergeCell ref="S28:T28"/>
    <mergeCell ref="U28:V28"/>
    <mergeCell ref="W28:X28"/>
    <mergeCell ref="Y28:Z28"/>
    <mergeCell ref="AE29:AJ29"/>
    <mergeCell ref="S29:T29"/>
    <mergeCell ref="U29:V29"/>
    <mergeCell ref="A30:B30"/>
    <mergeCell ref="C30:H30"/>
    <mergeCell ref="I30:J30"/>
    <mergeCell ref="K30:L30"/>
    <mergeCell ref="M30:N30"/>
    <mergeCell ref="O30:P30"/>
    <mergeCell ref="Q30:R30"/>
    <mergeCell ref="S30:T30"/>
    <mergeCell ref="U30:V30"/>
    <mergeCell ref="W29:X29"/>
    <mergeCell ref="Y29:Z29"/>
    <mergeCell ref="AA29:AB29"/>
    <mergeCell ref="AC29:AD29"/>
    <mergeCell ref="W30:X30"/>
    <mergeCell ref="Y30:Z30"/>
    <mergeCell ref="AA30:AB30"/>
    <mergeCell ref="AC30:AD30"/>
    <mergeCell ref="AE30:AJ30"/>
    <mergeCell ref="A31:B31"/>
    <mergeCell ref="C31:H31"/>
    <mergeCell ref="I31:J31"/>
    <mergeCell ref="K31:L31"/>
    <mergeCell ref="M31:N31"/>
    <mergeCell ref="AA31:AB31"/>
    <mergeCell ref="AC31:AD31"/>
    <mergeCell ref="AE31:AJ31"/>
    <mergeCell ref="A32:B32"/>
    <mergeCell ref="C32:H32"/>
    <mergeCell ref="I32:J32"/>
    <mergeCell ref="K32:L32"/>
    <mergeCell ref="M32:N32"/>
    <mergeCell ref="O32:P32"/>
    <mergeCell ref="Q32:R32"/>
    <mergeCell ref="O31:P31"/>
    <mergeCell ref="Q31:R31"/>
    <mergeCell ref="S31:T31"/>
    <mergeCell ref="U31:V31"/>
    <mergeCell ref="W31:X31"/>
    <mergeCell ref="Y31:Z31"/>
    <mergeCell ref="AE32:AJ32"/>
    <mergeCell ref="S32:T32"/>
    <mergeCell ref="U32:V32"/>
    <mergeCell ref="A33:B33"/>
    <mergeCell ref="C33:H33"/>
    <mergeCell ref="I33:J33"/>
    <mergeCell ref="K33:L33"/>
    <mergeCell ref="M33:N33"/>
    <mergeCell ref="O33:P33"/>
    <mergeCell ref="Q33:R33"/>
    <mergeCell ref="S33:T33"/>
    <mergeCell ref="U33:V33"/>
    <mergeCell ref="W32:X32"/>
    <mergeCell ref="Y32:Z32"/>
    <mergeCell ref="AA32:AB32"/>
    <mergeCell ref="AC32:AD32"/>
    <mergeCell ref="W33:X33"/>
    <mergeCell ref="Y33:Z33"/>
    <mergeCell ref="AA33:AB33"/>
    <mergeCell ref="AC33:AD33"/>
    <mergeCell ref="AE33:AJ33"/>
    <mergeCell ref="A35:B35"/>
    <mergeCell ref="C35:H35"/>
    <mergeCell ref="I35:J35"/>
    <mergeCell ref="K35:L35"/>
    <mergeCell ref="M35:N35"/>
    <mergeCell ref="O35:P35"/>
    <mergeCell ref="Q35:R35"/>
    <mergeCell ref="AE35:AJ35"/>
    <mergeCell ref="S35:T35"/>
    <mergeCell ref="U35:V35"/>
    <mergeCell ref="W35:X35"/>
    <mergeCell ref="Y35:Z35"/>
    <mergeCell ref="AA35:AB35"/>
    <mergeCell ref="AC35:AD35"/>
    <mergeCell ref="A37:B37"/>
    <mergeCell ref="C37:H37"/>
    <mergeCell ref="I37:J37"/>
    <mergeCell ref="K37:L37"/>
    <mergeCell ref="M37:N37"/>
    <mergeCell ref="O37:P37"/>
    <mergeCell ref="Q37:R37"/>
    <mergeCell ref="S37:T37"/>
    <mergeCell ref="U37:V37"/>
    <mergeCell ref="W37:X37"/>
    <mergeCell ref="Y37:Z37"/>
    <mergeCell ref="AA37:AB37"/>
    <mergeCell ref="AC37:AD37"/>
    <mergeCell ref="AE37:AJ37"/>
    <mergeCell ref="W36:X36"/>
    <mergeCell ref="Y36:Z36"/>
    <mergeCell ref="AA36:AB36"/>
    <mergeCell ref="AC36:AD36"/>
    <mergeCell ref="AE36:AJ36"/>
    <mergeCell ref="W39:X39"/>
    <mergeCell ref="Y39:Z39"/>
    <mergeCell ref="AA39:AB39"/>
    <mergeCell ref="AC39:AD39"/>
    <mergeCell ref="AE39:AJ39"/>
    <mergeCell ref="A38:B38"/>
    <mergeCell ref="C38:H38"/>
    <mergeCell ref="I38:J38"/>
    <mergeCell ref="K38:L38"/>
    <mergeCell ref="M38:N38"/>
    <mergeCell ref="AA38:AB38"/>
    <mergeCell ref="AC38:AD38"/>
    <mergeCell ref="AE38:AJ38"/>
    <mergeCell ref="O38:P38"/>
    <mergeCell ref="Q38:R38"/>
    <mergeCell ref="S38:T38"/>
    <mergeCell ref="U38:V38"/>
    <mergeCell ref="W38:X38"/>
    <mergeCell ref="Y38:Z38"/>
    <mergeCell ref="A39:B39"/>
    <mergeCell ref="C39:H39"/>
    <mergeCell ref="I39:J39"/>
    <mergeCell ref="K39:L39"/>
    <mergeCell ref="M39:N39"/>
    <mergeCell ref="O39:P39"/>
    <mergeCell ref="Q39:R39"/>
    <mergeCell ref="S39:T39"/>
    <mergeCell ref="U39:V39"/>
    <mergeCell ref="A40:B40"/>
    <mergeCell ref="C40:H40"/>
    <mergeCell ref="I40:J40"/>
    <mergeCell ref="K40:L40"/>
    <mergeCell ref="M40:N40"/>
    <mergeCell ref="AA40:AB40"/>
    <mergeCell ref="AC40:AD40"/>
    <mergeCell ref="AE40:AJ40"/>
    <mergeCell ref="A41:B41"/>
    <mergeCell ref="C41:H41"/>
    <mergeCell ref="I41:J41"/>
    <mergeCell ref="K41:L41"/>
    <mergeCell ref="M41:N41"/>
    <mergeCell ref="O41:P41"/>
    <mergeCell ref="Q41:R41"/>
    <mergeCell ref="O40:P40"/>
    <mergeCell ref="Q40:R40"/>
    <mergeCell ref="S40:T40"/>
    <mergeCell ref="U40:V40"/>
    <mergeCell ref="W40:X40"/>
    <mergeCell ref="Y40:Z40"/>
    <mergeCell ref="AE41:AJ41"/>
    <mergeCell ref="S41:T41"/>
    <mergeCell ref="U41:V41"/>
    <mergeCell ref="W41:X41"/>
    <mergeCell ref="Y41:Z41"/>
    <mergeCell ref="AA41:AB41"/>
    <mergeCell ref="AC41:AD41"/>
    <mergeCell ref="A42:B42"/>
    <mergeCell ref="C42:H42"/>
    <mergeCell ref="I42:J42"/>
    <mergeCell ref="K42:L42"/>
    <mergeCell ref="M42:N42"/>
    <mergeCell ref="O42:P42"/>
    <mergeCell ref="Q42:R42"/>
    <mergeCell ref="S42:T42"/>
    <mergeCell ref="U42:V42"/>
    <mergeCell ref="W42:X42"/>
    <mergeCell ref="Y42:Z42"/>
    <mergeCell ref="AA42:AB42"/>
    <mergeCell ref="AE43:AJ43"/>
    <mergeCell ref="S43:T43"/>
    <mergeCell ref="U43:V43"/>
    <mergeCell ref="W43:X43"/>
    <mergeCell ref="Y43:Z43"/>
    <mergeCell ref="AA43:AB43"/>
    <mergeCell ref="AC43:AD43"/>
    <mergeCell ref="AC42:AD42"/>
    <mergeCell ref="AE42:AJ42"/>
    <mergeCell ref="I44:J44"/>
    <mergeCell ref="K44:L44"/>
    <mergeCell ref="M44:N44"/>
    <mergeCell ref="O44:P44"/>
    <mergeCell ref="Q44:R44"/>
    <mergeCell ref="S44:T44"/>
    <mergeCell ref="U44:V44"/>
    <mergeCell ref="K43:L43"/>
    <mergeCell ref="M43:N43"/>
    <mergeCell ref="O43:P43"/>
    <mergeCell ref="Q43:R43"/>
    <mergeCell ref="W44:X44"/>
    <mergeCell ref="Y44:Z44"/>
    <mergeCell ref="AA44:AB44"/>
    <mergeCell ref="AC44:AD44"/>
    <mergeCell ref="AE44:AJ44"/>
    <mergeCell ref="A43:B43"/>
    <mergeCell ref="C43:H43"/>
    <mergeCell ref="I43:J43"/>
    <mergeCell ref="A45:B45"/>
    <mergeCell ref="C45:H45"/>
    <mergeCell ref="I45:J45"/>
    <mergeCell ref="K45:L45"/>
    <mergeCell ref="M45:N45"/>
    <mergeCell ref="AA45:AB45"/>
    <mergeCell ref="AC45:AD45"/>
    <mergeCell ref="AE45:AJ45"/>
    <mergeCell ref="O45:P45"/>
    <mergeCell ref="Q45:R45"/>
    <mergeCell ref="S45:T45"/>
    <mergeCell ref="U45:V45"/>
    <mergeCell ref="W45:X45"/>
    <mergeCell ref="Y45:Z45"/>
    <mergeCell ref="A44:B44"/>
    <mergeCell ref="C44:H44"/>
    <mergeCell ref="W34:X34"/>
    <mergeCell ref="Y34:Z34"/>
    <mergeCell ref="AA34:AB34"/>
    <mergeCell ref="AC34:AD34"/>
    <mergeCell ref="AE34:AJ34"/>
    <mergeCell ref="A34:B34"/>
    <mergeCell ref="C34:H34"/>
    <mergeCell ref="I34:J34"/>
    <mergeCell ref="K34:L34"/>
    <mergeCell ref="M34:N34"/>
    <mergeCell ref="O34:P34"/>
    <mergeCell ref="Q34:R34"/>
    <mergeCell ref="S34:T34"/>
    <mergeCell ref="U34:V34"/>
  </mergeCells>
  <phoneticPr fontId="28" type="noConversion"/>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pageSetUpPr fitToPage="1"/>
  </sheetPr>
  <dimension ref="A1:AB42"/>
  <sheetViews>
    <sheetView topLeftCell="A10" zoomScale="150" workbookViewId="0">
      <selection activeCell="S11" sqref="S11:T11"/>
    </sheetView>
  </sheetViews>
  <sheetFormatPr defaultColWidth="2.375" defaultRowHeight="9" customHeight="1"/>
  <cols>
    <col min="1" max="12" width="2.375" style="21"/>
    <col min="13" max="13" width="2.875" style="21" customWidth="1"/>
    <col min="14" max="21" width="2.375" style="21"/>
    <col min="22" max="22" width="4.375" style="21" customWidth="1"/>
    <col min="23" max="16384" width="2.375" style="21"/>
  </cols>
  <sheetData>
    <row r="1" spans="1:28" ht="11.1" customHeight="1">
      <c r="A1" s="353" t="s">
        <v>44</v>
      </c>
      <c r="B1" s="353"/>
      <c r="C1" s="353"/>
      <c r="D1" s="353"/>
      <c r="E1" s="353"/>
      <c r="F1" s="353"/>
      <c r="G1" s="353"/>
      <c r="H1" s="353"/>
      <c r="I1" s="353"/>
      <c r="J1" s="353"/>
      <c r="K1" s="353"/>
      <c r="L1" s="353"/>
      <c r="M1" s="353"/>
      <c r="N1" s="353"/>
      <c r="O1" s="353"/>
      <c r="P1" s="353"/>
      <c r="Q1" s="353"/>
      <c r="R1" s="353"/>
      <c r="S1" s="353"/>
      <c r="T1" s="353"/>
      <c r="U1" s="353"/>
      <c r="V1" s="353"/>
      <c r="W1" s="353"/>
      <c r="X1" s="353"/>
      <c r="Y1" s="353"/>
      <c r="Z1" s="353"/>
      <c r="AA1" s="353"/>
      <c r="AB1" s="353"/>
    </row>
    <row r="2" spans="1:28" ht="9" customHeight="1">
      <c r="A2" s="354"/>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row>
    <row r="3" spans="1:28" ht="9" customHeight="1">
      <c r="A3" s="224" t="s">
        <v>15</v>
      </c>
      <c r="B3" s="225"/>
      <c r="C3" s="225"/>
      <c r="D3" s="225"/>
      <c r="E3" s="226" t="str">
        <f>SPEC!E3</f>
        <v>W TRAIL MTN WB 40 JACKET</v>
      </c>
      <c r="F3" s="227"/>
      <c r="G3" s="227"/>
      <c r="H3" s="227"/>
      <c r="I3" s="227"/>
      <c r="J3" s="228"/>
      <c r="K3" s="224" t="s">
        <v>16</v>
      </c>
      <c r="L3" s="225"/>
      <c r="M3" s="225"/>
      <c r="N3" s="225"/>
      <c r="O3" s="225"/>
      <c r="P3" s="226" t="str">
        <f>SPEC!AA3</f>
        <v>BIKE</v>
      </c>
      <c r="Q3" s="355"/>
      <c r="R3" s="355"/>
      <c r="S3" s="355"/>
      <c r="T3" s="355"/>
      <c r="U3" s="33" t="s">
        <v>30</v>
      </c>
      <c r="V3" s="34"/>
      <c r="W3" s="356" t="str">
        <f>SPEC!AS3</f>
        <v>SPRING 2017</v>
      </c>
      <c r="X3" s="356"/>
      <c r="Y3" s="356"/>
      <c r="Z3" s="356"/>
      <c r="AA3" s="356"/>
      <c r="AB3" s="357"/>
    </row>
    <row r="4" spans="1:28" ht="9" customHeight="1">
      <c r="A4" s="208" t="s">
        <v>17</v>
      </c>
      <c r="B4" s="209"/>
      <c r="C4" s="209"/>
      <c r="D4" s="209"/>
      <c r="E4" s="347" t="str">
        <f>SPEC!E4</f>
        <v>XS-XXL</v>
      </c>
      <c r="F4" s="211"/>
      <c r="G4" s="211"/>
      <c r="H4" s="211"/>
      <c r="I4" s="211"/>
      <c r="J4" s="212"/>
      <c r="K4" s="208" t="s">
        <v>19</v>
      </c>
      <c r="L4" s="209"/>
      <c r="M4" s="209"/>
      <c r="N4" s="209"/>
      <c r="O4" s="209"/>
      <c r="P4" s="358">
        <f>SPEC!AA5</f>
        <v>0</v>
      </c>
      <c r="Q4" s="359"/>
      <c r="R4" s="359"/>
      <c r="S4" s="359"/>
      <c r="T4" s="360"/>
      <c r="U4" s="218"/>
      <c r="V4" s="361"/>
      <c r="W4" s="220"/>
      <c r="X4" s="220"/>
      <c r="Y4" s="220"/>
      <c r="Z4" s="220"/>
      <c r="AA4" s="220"/>
      <c r="AB4" s="221"/>
    </row>
    <row r="5" spans="1:28" ht="9" customHeight="1">
      <c r="A5" s="362" t="s">
        <v>18</v>
      </c>
      <c r="B5" s="363"/>
      <c r="C5" s="363"/>
      <c r="D5" s="363"/>
      <c r="E5" s="364" t="str">
        <f>SPEC!E5</f>
        <v>M</v>
      </c>
      <c r="F5" s="365"/>
      <c r="G5" s="365"/>
      <c r="H5" s="365"/>
      <c r="I5" s="365"/>
      <c r="J5" s="366"/>
      <c r="K5" s="208"/>
      <c r="L5" s="209"/>
      <c r="M5" s="209"/>
      <c r="N5" s="209"/>
      <c r="O5" s="209"/>
      <c r="P5" s="210"/>
      <c r="Q5" s="210"/>
      <c r="R5" s="210"/>
      <c r="S5" s="210"/>
      <c r="T5" s="367"/>
      <c r="U5" s="35" t="s">
        <v>31</v>
      </c>
      <c r="V5" s="36"/>
      <c r="W5" s="220" t="str">
        <f>DIMENSIONS!AE5</f>
        <v>VG</v>
      </c>
      <c r="X5" s="220"/>
      <c r="Y5" s="220"/>
      <c r="Z5" s="220"/>
      <c r="AA5" s="220"/>
      <c r="AB5" s="221"/>
    </row>
    <row r="6" spans="1:28" ht="9" customHeight="1">
      <c r="A6" s="208" t="s">
        <v>104</v>
      </c>
      <c r="B6" s="209"/>
      <c r="C6" s="209"/>
      <c r="D6" s="209"/>
      <c r="E6" s="368" t="str">
        <f>DIMENSIONS!E6</f>
        <v>ATH</v>
      </c>
      <c r="F6" s="368"/>
      <c r="G6" s="368"/>
      <c r="H6" s="368"/>
      <c r="I6" s="368"/>
      <c r="J6" s="369"/>
      <c r="K6" s="208"/>
      <c r="L6" s="209"/>
      <c r="M6" s="209"/>
      <c r="N6" s="209"/>
      <c r="O6" s="209"/>
      <c r="P6" s="210"/>
      <c r="Q6" s="210"/>
      <c r="R6" s="210"/>
      <c r="S6" s="210"/>
      <c r="T6" s="367"/>
      <c r="U6" s="35" t="s">
        <v>32</v>
      </c>
      <c r="V6" s="36"/>
      <c r="W6" s="346">
        <v>40835</v>
      </c>
      <c r="X6" s="220"/>
      <c r="Y6" s="220"/>
      <c r="Z6" s="220"/>
      <c r="AA6" s="220"/>
      <c r="AB6" s="221"/>
    </row>
    <row r="7" spans="1:28" ht="9" customHeight="1">
      <c r="A7" s="248" t="s">
        <v>21</v>
      </c>
      <c r="B7" s="249"/>
      <c r="C7" s="249"/>
      <c r="D7" s="249"/>
      <c r="E7" s="250" t="str">
        <f>DIMENSIONS!E7</f>
        <v>NEW</v>
      </c>
      <c r="F7" s="251"/>
      <c r="G7" s="251"/>
      <c r="H7" s="251"/>
      <c r="I7" s="251"/>
      <c r="J7" s="252"/>
      <c r="K7" s="248" t="s">
        <v>105</v>
      </c>
      <c r="L7" s="249"/>
      <c r="M7" s="249"/>
      <c r="N7" s="249"/>
      <c r="O7" s="249"/>
      <c r="P7" s="250" t="str">
        <f>DIMENSIONS!R7</f>
        <v>INCHES</v>
      </c>
      <c r="Q7" s="250"/>
      <c r="R7" s="250"/>
      <c r="S7" s="250"/>
      <c r="T7" s="370"/>
      <c r="U7" s="37" t="s">
        <v>23</v>
      </c>
      <c r="V7" s="38"/>
      <c r="W7" s="257"/>
      <c r="X7" s="257"/>
      <c r="Y7" s="257"/>
      <c r="Z7" s="257"/>
      <c r="AA7" s="257"/>
      <c r="AB7" s="258"/>
    </row>
    <row r="8" spans="1:28" s="32" customFormat="1" ht="8.25" customHeight="1">
      <c r="A8" s="325" t="s">
        <v>34</v>
      </c>
      <c r="B8" s="326"/>
      <c r="C8" s="325" t="s">
        <v>35</v>
      </c>
      <c r="D8" s="327"/>
      <c r="E8" s="327"/>
      <c r="F8" s="327"/>
      <c r="G8" s="327"/>
      <c r="H8" s="328"/>
      <c r="I8" s="371" t="s">
        <v>112</v>
      </c>
      <c r="J8" s="371"/>
      <c r="K8" s="329" t="s">
        <v>113</v>
      </c>
      <c r="L8" s="330"/>
      <c r="M8" s="372" t="s">
        <v>114</v>
      </c>
      <c r="N8" s="373"/>
      <c r="O8" s="329" t="s">
        <v>115</v>
      </c>
      <c r="P8" s="330"/>
      <c r="Q8" s="331" t="s">
        <v>116</v>
      </c>
      <c r="R8" s="330"/>
      <c r="S8" s="374" t="s">
        <v>117</v>
      </c>
      <c r="T8" s="375"/>
      <c r="U8" s="329" t="s">
        <v>118</v>
      </c>
      <c r="V8" s="330"/>
      <c r="W8" s="335" t="s">
        <v>24</v>
      </c>
      <c r="X8" s="340"/>
      <c r="Y8" s="340"/>
      <c r="Z8" s="340"/>
      <c r="AA8" s="340"/>
      <c r="AB8" s="341"/>
    </row>
    <row r="9" spans="1:28" s="32" customFormat="1" ht="9" customHeight="1">
      <c r="A9" s="318" t="s">
        <v>45</v>
      </c>
      <c r="B9" s="376"/>
      <c r="C9" s="315" t="s">
        <v>81</v>
      </c>
      <c r="D9" s="316"/>
      <c r="E9" s="316"/>
      <c r="F9" s="316"/>
      <c r="G9" s="316"/>
      <c r="H9" s="317"/>
      <c r="I9" s="318">
        <f t="shared" ref="I9:I12" si="0">M9-4</f>
        <v>-4</v>
      </c>
      <c r="J9" s="376"/>
      <c r="K9" s="318">
        <f t="shared" ref="K9:K12" si="1">M9-2</f>
        <v>-2</v>
      </c>
      <c r="L9" s="376"/>
      <c r="M9" s="318"/>
      <c r="N9" s="376"/>
      <c r="O9" s="318">
        <f t="shared" ref="O9:O10" si="2">M9+3</f>
        <v>3</v>
      </c>
      <c r="P9" s="376"/>
      <c r="Q9" s="377">
        <f t="shared" ref="Q9" si="3">M9+5</f>
        <v>5</v>
      </c>
      <c r="R9" s="378"/>
      <c r="S9" s="377">
        <f>M9+7</f>
        <v>7</v>
      </c>
      <c r="T9" s="378"/>
      <c r="U9" s="318" t="s">
        <v>136</v>
      </c>
      <c r="V9" s="376"/>
      <c r="W9" s="379"/>
      <c r="X9" s="283"/>
      <c r="Y9" s="283"/>
      <c r="Z9" s="283"/>
      <c r="AA9" s="283"/>
      <c r="AB9" s="284"/>
    </row>
    <row r="10" spans="1:28" ht="9" customHeight="1">
      <c r="A10" s="287" t="s">
        <v>46</v>
      </c>
      <c r="B10" s="288"/>
      <c r="C10" s="300" t="s">
        <v>82</v>
      </c>
      <c r="D10" s="301"/>
      <c r="E10" s="301"/>
      <c r="F10" s="301"/>
      <c r="G10" s="301"/>
      <c r="H10" s="302"/>
      <c r="I10" s="287">
        <f t="shared" si="0"/>
        <v>-4</v>
      </c>
      <c r="J10" s="288"/>
      <c r="K10" s="287">
        <f t="shared" si="1"/>
        <v>-2</v>
      </c>
      <c r="L10" s="288"/>
      <c r="M10" s="287"/>
      <c r="N10" s="288"/>
      <c r="O10" s="287">
        <f t="shared" si="2"/>
        <v>3</v>
      </c>
      <c r="P10" s="288"/>
      <c r="Q10" s="287">
        <f t="shared" ref="Q10" si="4">M10+5</f>
        <v>5</v>
      </c>
      <c r="R10" s="288"/>
      <c r="S10" s="287">
        <f>M10+7</f>
        <v>7</v>
      </c>
      <c r="T10" s="288"/>
      <c r="U10" s="287" t="s">
        <v>136</v>
      </c>
      <c r="V10" s="288"/>
      <c r="W10" s="379"/>
      <c r="X10" s="283"/>
      <c r="Y10" s="283"/>
      <c r="Z10" s="283"/>
      <c r="AA10" s="283"/>
      <c r="AB10" s="284"/>
    </row>
    <row r="11" spans="1:28" ht="9" customHeight="1">
      <c r="A11" s="287" t="s">
        <v>83</v>
      </c>
      <c r="B11" s="288"/>
      <c r="C11" s="261" t="s">
        <v>84</v>
      </c>
      <c r="D11" s="283"/>
      <c r="E11" s="283"/>
      <c r="F11" s="283"/>
      <c r="G11" s="283"/>
      <c r="H11" s="284"/>
      <c r="I11" s="287">
        <f t="shared" si="0"/>
        <v>-4</v>
      </c>
      <c r="J11" s="381"/>
      <c r="K11" s="287">
        <f t="shared" si="1"/>
        <v>-2</v>
      </c>
      <c r="L11" s="293"/>
      <c r="M11" s="287"/>
      <c r="N11" s="288"/>
      <c r="O11" s="287">
        <f>M11+2</f>
        <v>2</v>
      </c>
      <c r="P11" s="293"/>
      <c r="Q11" s="287">
        <f>O11+2</f>
        <v>4</v>
      </c>
      <c r="R11" s="293"/>
      <c r="S11" s="287">
        <f>Q11+2</f>
        <v>6</v>
      </c>
      <c r="T11" s="293"/>
      <c r="U11" s="287" t="s">
        <v>119</v>
      </c>
      <c r="V11" s="380"/>
      <c r="W11" s="379"/>
      <c r="X11" s="283"/>
      <c r="Y11" s="283"/>
      <c r="Z11" s="283"/>
      <c r="AA11" s="283"/>
      <c r="AB11" s="284"/>
    </row>
    <row r="12" spans="1:28" ht="9" customHeight="1">
      <c r="A12" s="287" t="s">
        <v>85</v>
      </c>
      <c r="B12" s="288"/>
      <c r="C12" s="261" t="s">
        <v>86</v>
      </c>
      <c r="D12" s="283"/>
      <c r="E12" s="283"/>
      <c r="F12" s="283"/>
      <c r="G12" s="283"/>
      <c r="H12" s="284"/>
      <c r="I12" s="287">
        <f t="shared" si="0"/>
        <v>-4</v>
      </c>
      <c r="J12" s="381"/>
      <c r="K12" s="287">
        <f t="shared" si="1"/>
        <v>-2</v>
      </c>
      <c r="L12" s="293"/>
      <c r="M12" s="287"/>
      <c r="N12" s="288"/>
      <c r="O12" s="287">
        <f>M12+2</f>
        <v>2</v>
      </c>
      <c r="P12" s="293"/>
      <c r="Q12" s="287">
        <f>O12+2</f>
        <v>4</v>
      </c>
      <c r="R12" s="293"/>
      <c r="S12" s="287">
        <f>Q12+2</f>
        <v>6</v>
      </c>
      <c r="T12" s="293"/>
      <c r="U12" s="287" t="s">
        <v>119</v>
      </c>
      <c r="V12" s="380"/>
      <c r="W12" s="379"/>
      <c r="X12" s="283"/>
      <c r="Y12" s="283"/>
      <c r="Z12" s="283"/>
      <c r="AA12" s="283"/>
      <c r="AB12" s="284"/>
    </row>
    <row r="13" spans="1:28" ht="9" customHeight="1">
      <c r="A13" s="287" t="s">
        <v>47</v>
      </c>
      <c r="B13" s="288"/>
      <c r="C13" s="261" t="s">
        <v>48</v>
      </c>
      <c r="D13" s="283"/>
      <c r="E13" s="283"/>
      <c r="F13" s="283"/>
      <c r="G13" s="283"/>
      <c r="H13" s="284"/>
      <c r="I13" s="287">
        <f>K13-0.375</f>
        <v>-0.75</v>
      </c>
      <c r="J13" s="288"/>
      <c r="K13" s="287">
        <f>M13-0.375</f>
        <v>-0.375</v>
      </c>
      <c r="L13" s="288"/>
      <c r="M13" s="287"/>
      <c r="N13" s="288"/>
      <c r="O13" s="287">
        <f>M13+0.375</f>
        <v>0.375</v>
      </c>
      <c r="P13" s="293"/>
      <c r="Q13" s="287">
        <f>O13+0.375</f>
        <v>0.75</v>
      </c>
      <c r="R13" s="293"/>
      <c r="S13" s="287">
        <f>Q13+0.375</f>
        <v>1.125</v>
      </c>
      <c r="T13" s="293"/>
      <c r="U13" s="382" t="s">
        <v>120</v>
      </c>
      <c r="V13" s="383"/>
      <c r="W13" s="384"/>
      <c r="X13" s="283"/>
      <c r="Y13" s="283"/>
      <c r="Z13" s="283"/>
      <c r="AA13" s="283"/>
      <c r="AB13" s="284"/>
    </row>
    <row r="14" spans="1:28" ht="9" customHeight="1">
      <c r="A14" s="287"/>
      <c r="B14" s="288"/>
      <c r="C14" s="261"/>
      <c r="D14" s="283"/>
      <c r="E14" s="283"/>
      <c r="F14" s="283"/>
      <c r="G14" s="283"/>
      <c r="H14" s="284"/>
      <c r="I14" s="287"/>
      <c r="J14" s="381"/>
      <c r="K14" s="287"/>
      <c r="L14" s="293"/>
      <c r="M14" s="287"/>
      <c r="N14" s="288"/>
      <c r="O14" s="287"/>
      <c r="P14" s="293"/>
      <c r="Q14" s="287"/>
      <c r="R14" s="293"/>
      <c r="S14" s="287"/>
      <c r="T14" s="293"/>
      <c r="U14" s="385"/>
      <c r="V14" s="386"/>
      <c r="W14" s="379"/>
      <c r="X14" s="283"/>
      <c r="Y14" s="283"/>
      <c r="Z14" s="283"/>
      <c r="AA14" s="283"/>
      <c r="AB14" s="284"/>
    </row>
    <row r="15" spans="1:28" ht="9" customHeight="1">
      <c r="A15" s="287" t="s">
        <v>49</v>
      </c>
      <c r="B15" s="288"/>
      <c r="C15" s="261" t="s">
        <v>50</v>
      </c>
      <c r="D15" s="283"/>
      <c r="E15" s="283"/>
      <c r="F15" s="283"/>
      <c r="G15" s="283"/>
      <c r="H15" s="284"/>
      <c r="I15" s="287">
        <f t="shared" ref="I15" si="5">M15-1</f>
        <v>-1</v>
      </c>
      <c r="J15" s="288"/>
      <c r="K15" s="287">
        <f>M15-1</f>
        <v>-1</v>
      </c>
      <c r="L15" s="288"/>
      <c r="M15" s="287"/>
      <c r="N15" s="288"/>
      <c r="O15" s="287">
        <f t="shared" ref="O15" si="6">M15+1</f>
        <v>1</v>
      </c>
      <c r="P15" s="288"/>
      <c r="Q15" s="287">
        <f>M15+2</f>
        <v>2</v>
      </c>
      <c r="R15" s="288"/>
      <c r="S15" s="287">
        <f>M15+2</f>
        <v>2</v>
      </c>
      <c r="T15" s="288"/>
      <c r="U15" s="287" t="s">
        <v>121</v>
      </c>
      <c r="V15" s="288"/>
      <c r="W15" s="379"/>
      <c r="X15" s="283"/>
      <c r="Y15" s="283"/>
      <c r="Z15" s="283"/>
      <c r="AA15" s="283"/>
      <c r="AB15" s="284"/>
    </row>
    <row r="16" spans="1:28" ht="9" customHeight="1">
      <c r="A16" s="287" t="s">
        <v>51</v>
      </c>
      <c r="B16" s="288"/>
      <c r="C16" s="261" t="s">
        <v>52</v>
      </c>
      <c r="D16" s="283"/>
      <c r="E16" s="283"/>
      <c r="F16" s="283"/>
      <c r="G16" s="283"/>
      <c r="H16" s="284"/>
      <c r="I16" s="287">
        <f>I15+I23</f>
        <v>-1</v>
      </c>
      <c r="J16" s="293"/>
      <c r="K16" s="287">
        <f>K15+K23</f>
        <v>-1</v>
      </c>
      <c r="L16" s="293"/>
      <c r="M16" s="287">
        <f>M15+M23</f>
        <v>0</v>
      </c>
      <c r="N16" s="288"/>
      <c r="O16" s="287">
        <f>O15+O23</f>
        <v>1</v>
      </c>
      <c r="P16" s="293"/>
      <c r="Q16" s="287">
        <f>Q15+Q23</f>
        <v>2</v>
      </c>
      <c r="R16" s="293"/>
      <c r="S16" s="287">
        <f>S15+S23</f>
        <v>2</v>
      </c>
      <c r="T16" s="293"/>
      <c r="U16" s="287"/>
      <c r="V16" s="288"/>
      <c r="W16" s="379"/>
      <c r="X16" s="283"/>
      <c r="Y16" s="283"/>
      <c r="Z16" s="283"/>
      <c r="AA16" s="283"/>
      <c r="AB16" s="284"/>
    </row>
    <row r="17" spans="1:28" ht="9" customHeight="1">
      <c r="A17" s="287" t="s">
        <v>53</v>
      </c>
      <c r="B17" s="288"/>
      <c r="C17" s="261" t="s">
        <v>54</v>
      </c>
      <c r="D17" s="283"/>
      <c r="E17" s="283"/>
      <c r="F17" s="283"/>
      <c r="G17" s="283"/>
      <c r="H17" s="284"/>
      <c r="I17" s="287">
        <f t="shared" ref="I17" si="7">M17-1</f>
        <v>-1</v>
      </c>
      <c r="J17" s="288"/>
      <c r="K17" s="287">
        <f>M17-1</f>
        <v>-1</v>
      </c>
      <c r="L17" s="288"/>
      <c r="M17" s="287"/>
      <c r="N17" s="288"/>
      <c r="O17" s="287">
        <f t="shared" ref="O17" si="8">M17+1</f>
        <v>1</v>
      </c>
      <c r="P17" s="288"/>
      <c r="Q17" s="287">
        <f>M17+2</f>
        <v>2</v>
      </c>
      <c r="R17" s="288"/>
      <c r="S17" s="287">
        <f>M17+2</f>
        <v>2</v>
      </c>
      <c r="T17" s="288"/>
      <c r="U17" s="287" t="s">
        <v>121</v>
      </c>
      <c r="V17" s="288"/>
      <c r="W17" s="379"/>
      <c r="X17" s="283"/>
      <c r="Y17" s="283"/>
      <c r="Z17" s="283"/>
      <c r="AA17" s="283"/>
      <c r="AB17" s="284"/>
    </row>
    <row r="18" spans="1:28" ht="9" customHeight="1">
      <c r="A18" s="287" t="s">
        <v>55</v>
      </c>
      <c r="B18" s="288"/>
      <c r="C18" s="261" t="s">
        <v>56</v>
      </c>
      <c r="D18" s="283"/>
      <c r="E18" s="283"/>
      <c r="F18" s="283"/>
      <c r="G18" s="283"/>
      <c r="H18" s="284"/>
      <c r="I18" s="287">
        <f>M18+0</f>
        <v>0</v>
      </c>
      <c r="J18" s="381"/>
      <c r="K18" s="287">
        <f>M18+0</f>
        <v>0</v>
      </c>
      <c r="L18" s="381"/>
      <c r="M18" s="287"/>
      <c r="N18" s="288"/>
      <c r="O18" s="287">
        <f>M18+0</f>
        <v>0</v>
      </c>
      <c r="P18" s="381"/>
      <c r="Q18" s="287">
        <f>M18+0</f>
        <v>0</v>
      </c>
      <c r="R18" s="381"/>
      <c r="S18" s="287">
        <f>O18+0</f>
        <v>0</v>
      </c>
      <c r="T18" s="381"/>
      <c r="U18" s="287" t="s">
        <v>122</v>
      </c>
      <c r="V18" s="288"/>
      <c r="W18" s="379"/>
      <c r="X18" s="283"/>
      <c r="Y18" s="283"/>
      <c r="Z18" s="283"/>
      <c r="AA18" s="283"/>
      <c r="AB18" s="284"/>
    </row>
    <row r="19" spans="1:28" ht="9" customHeight="1">
      <c r="A19" s="287"/>
      <c r="B19" s="288"/>
      <c r="C19" s="261"/>
      <c r="D19" s="283"/>
      <c r="E19" s="283"/>
      <c r="F19" s="283"/>
      <c r="G19" s="283"/>
      <c r="H19" s="284"/>
      <c r="I19" s="287"/>
      <c r="J19" s="381"/>
      <c r="K19" s="287"/>
      <c r="L19" s="293"/>
      <c r="M19" s="287"/>
      <c r="N19" s="288"/>
      <c r="O19" s="287"/>
      <c r="P19" s="293"/>
      <c r="Q19" s="287"/>
      <c r="R19" s="293"/>
      <c r="S19" s="287"/>
      <c r="T19" s="293"/>
      <c r="U19" s="287"/>
      <c r="V19" s="380"/>
      <c r="W19" s="379"/>
      <c r="X19" s="283"/>
      <c r="Y19" s="283"/>
      <c r="Z19" s="283"/>
      <c r="AA19" s="283"/>
      <c r="AB19" s="284"/>
    </row>
    <row r="20" spans="1:28" ht="9" customHeight="1">
      <c r="A20" s="287" t="s">
        <v>87</v>
      </c>
      <c r="B20" s="288"/>
      <c r="C20" s="261" t="s">
        <v>57</v>
      </c>
      <c r="D20" s="262"/>
      <c r="E20" s="262"/>
      <c r="F20" s="262"/>
      <c r="G20" s="262"/>
      <c r="H20" s="263"/>
      <c r="I20" s="287">
        <f>M20-0.25</f>
        <v>-0.25</v>
      </c>
      <c r="J20" s="381"/>
      <c r="K20" s="287">
        <f>M20-0.125</f>
        <v>-0.125</v>
      </c>
      <c r="L20" s="293"/>
      <c r="M20" s="287"/>
      <c r="N20" s="288"/>
      <c r="O20" s="287">
        <f>M20+0.25</f>
        <v>0.25</v>
      </c>
      <c r="P20" s="293"/>
      <c r="Q20" s="287">
        <f>M20+0.5</f>
        <v>0.5</v>
      </c>
      <c r="R20" s="293"/>
      <c r="S20" s="287">
        <f>O20+0.5</f>
        <v>0.75</v>
      </c>
      <c r="T20" s="293"/>
      <c r="U20" s="287" t="s">
        <v>123</v>
      </c>
      <c r="V20" s="380"/>
      <c r="W20" s="379"/>
      <c r="X20" s="283"/>
      <c r="Y20" s="283"/>
      <c r="Z20" s="283"/>
      <c r="AA20" s="283"/>
      <c r="AB20" s="284"/>
    </row>
    <row r="21" spans="1:28" ht="9" customHeight="1">
      <c r="A21" s="287" t="s">
        <v>88</v>
      </c>
      <c r="B21" s="288"/>
      <c r="C21" s="261" t="s">
        <v>58</v>
      </c>
      <c r="D21" s="262"/>
      <c r="E21" s="262"/>
      <c r="F21" s="262"/>
      <c r="G21" s="262"/>
      <c r="H21" s="263"/>
      <c r="I21" s="287">
        <f>M21-0.25</f>
        <v>-0.25</v>
      </c>
      <c r="J21" s="381"/>
      <c r="K21" s="287">
        <f>M21-0.125</f>
        <v>-0.125</v>
      </c>
      <c r="L21" s="293"/>
      <c r="M21" s="287"/>
      <c r="N21" s="288"/>
      <c r="O21" s="287">
        <f>M21+0.25</f>
        <v>0.25</v>
      </c>
      <c r="P21" s="293"/>
      <c r="Q21" s="287">
        <f>M21+0.5</f>
        <v>0.5</v>
      </c>
      <c r="R21" s="293"/>
      <c r="S21" s="287">
        <f>O21+0.5</f>
        <v>0.75</v>
      </c>
      <c r="T21" s="293"/>
      <c r="U21" s="287" t="s">
        <v>123</v>
      </c>
      <c r="V21" s="380"/>
      <c r="W21" s="379"/>
      <c r="X21" s="283"/>
      <c r="Y21" s="283"/>
      <c r="Z21" s="283"/>
      <c r="AA21" s="283"/>
      <c r="AB21" s="284"/>
    </row>
    <row r="22" spans="1:28" ht="9" customHeight="1">
      <c r="A22" s="287" t="s">
        <v>89</v>
      </c>
      <c r="B22" s="288"/>
      <c r="C22" s="261" t="s">
        <v>80</v>
      </c>
      <c r="D22" s="262"/>
      <c r="E22" s="262"/>
      <c r="F22" s="262"/>
      <c r="G22" s="262"/>
      <c r="H22" s="263"/>
      <c r="I22" s="287">
        <f>M22-0.375</f>
        <v>-0.375</v>
      </c>
      <c r="J22" s="381"/>
      <c r="K22" s="287">
        <f>M22-0.25</f>
        <v>-0.25</v>
      </c>
      <c r="L22" s="293"/>
      <c r="M22" s="287"/>
      <c r="N22" s="288"/>
      <c r="O22" s="287">
        <f>M22+0.25</f>
        <v>0.25</v>
      </c>
      <c r="P22" s="293"/>
      <c r="Q22" s="287">
        <f>M22+0.5</f>
        <v>0.5</v>
      </c>
      <c r="R22" s="293"/>
      <c r="S22" s="287">
        <f>O22+0.5</f>
        <v>0.75</v>
      </c>
      <c r="T22" s="293"/>
      <c r="U22" s="387" t="s">
        <v>124</v>
      </c>
      <c r="V22" s="388"/>
      <c r="W22" s="379"/>
      <c r="X22" s="283"/>
      <c r="Y22" s="283"/>
      <c r="Z22" s="283"/>
      <c r="AA22" s="283"/>
      <c r="AB22" s="284"/>
    </row>
    <row r="23" spans="1:28" ht="9" customHeight="1">
      <c r="A23" s="287">
        <v>12</v>
      </c>
      <c r="B23" s="288"/>
      <c r="C23" s="261" t="s">
        <v>59</v>
      </c>
      <c r="D23" s="262"/>
      <c r="E23" s="262"/>
      <c r="F23" s="262"/>
      <c r="G23" s="262"/>
      <c r="H23" s="263"/>
      <c r="I23" s="287">
        <f t="shared" ref="I23" si="9">M23-0</f>
        <v>0</v>
      </c>
      <c r="J23" s="381"/>
      <c r="K23" s="287">
        <f t="shared" ref="K23" si="10">M23-0</f>
        <v>0</v>
      </c>
      <c r="L23" s="293"/>
      <c r="M23" s="287"/>
      <c r="N23" s="288"/>
      <c r="O23" s="287">
        <f t="shared" ref="O23" si="11">M23+0</f>
        <v>0</v>
      </c>
      <c r="P23" s="293"/>
      <c r="Q23" s="287">
        <f t="shared" ref="Q23" si="12">M23+0</f>
        <v>0</v>
      </c>
      <c r="R23" s="293"/>
      <c r="S23" s="287">
        <f t="shared" ref="S23" si="13">O23+0</f>
        <v>0</v>
      </c>
      <c r="T23" s="293"/>
      <c r="U23" s="389">
        <v>0</v>
      </c>
      <c r="V23" s="390"/>
      <c r="W23" s="379"/>
      <c r="X23" s="283"/>
      <c r="Y23" s="283"/>
      <c r="Z23" s="283"/>
      <c r="AA23" s="283"/>
      <c r="AB23" s="284"/>
    </row>
    <row r="24" spans="1:28" ht="9" customHeight="1">
      <c r="A24" s="287"/>
      <c r="B24" s="288"/>
      <c r="C24" s="261"/>
      <c r="D24" s="283"/>
      <c r="E24" s="283"/>
      <c r="F24" s="283"/>
      <c r="G24" s="283"/>
      <c r="H24" s="284"/>
      <c r="I24" s="287"/>
      <c r="J24" s="381"/>
      <c r="K24" s="287"/>
      <c r="L24" s="293"/>
      <c r="M24" s="287"/>
      <c r="N24" s="288"/>
      <c r="O24" s="287"/>
      <c r="P24" s="293"/>
      <c r="Q24" s="287"/>
      <c r="R24" s="293"/>
      <c r="S24" s="287"/>
      <c r="T24" s="293"/>
      <c r="U24" s="287"/>
      <c r="V24" s="380"/>
      <c r="W24" s="379"/>
      <c r="X24" s="283"/>
      <c r="Y24" s="283"/>
      <c r="Z24" s="283"/>
      <c r="AA24" s="283"/>
      <c r="AB24" s="284"/>
    </row>
    <row r="25" spans="1:28" ht="9" customHeight="1">
      <c r="A25" s="287" t="s">
        <v>93</v>
      </c>
      <c r="B25" s="288"/>
      <c r="C25" s="261" t="s">
        <v>60</v>
      </c>
      <c r="D25" s="283"/>
      <c r="E25" s="283"/>
      <c r="F25" s="283"/>
      <c r="G25" s="283"/>
      <c r="H25" s="284"/>
      <c r="I25" s="287">
        <f t="shared" ref="I25" si="14">M25-1</f>
        <v>-1</v>
      </c>
      <c r="J25" s="288"/>
      <c r="K25" s="287">
        <f>M25-1</f>
        <v>-1</v>
      </c>
      <c r="L25" s="288"/>
      <c r="M25" s="287"/>
      <c r="N25" s="288"/>
      <c r="O25" s="287">
        <f t="shared" ref="O25" si="15">M25+1</f>
        <v>1</v>
      </c>
      <c r="P25" s="288"/>
      <c r="Q25" s="287">
        <f>M25+2</f>
        <v>2</v>
      </c>
      <c r="R25" s="288"/>
      <c r="S25" s="287">
        <f>M25+2</f>
        <v>2</v>
      </c>
      <c r="T25" s="288"/>
      <c r="U25" s="287" t="s">
        <v>121</v>
      </c>
      <c r="V25" s="288"/>
      <c r="W25" s="379"/>
      <c r="X25" s="283"/>
      <c r="Y25" s="283"/>
      <c r="Z25" s="283"/>
      <c r="AA25" s="283"/>
      <c r="AB25" s="284"/>
    </row>
    <row r="26" spans="1:28" ht="9" customHeight="1">
      <c r="A26" s="287" t="s">
        <v>90</v>
      </c>
      <c r="B26" s="288"/>
      <c r="C26" s="261" t="s">
        <v>91</v>
      </c>
      <c r="D26" s="283"/>
      <c r="E26" s="283"/>
      <c r="F26" s="283"/>
      <c r="G26" s="283"/>
      <c r="H26" s="284"/>
      <c r="I26" s="287">
        <f>K26-0.5</f>
        <v>-1</v>
      </c>
      <c r="J26" s="288"/>
      <c r="K26" s="287">
        <f>M26-0.5</f>
        <v>-0.5</v>
      </c>
      <c r="L26" s="288"/>
      <c r="M26" s="287"/>
      <c r="N26" s="288"/>
      <c r="O26" s="287">
        <f>M26+1</f>
        <v>1</v>
      </c>
      <c r="P26" s="293"/>
      <c r="Q26" s="287">
        <f>O26+1</f>
        <v>2</v>
      </c>
      <c r="R26" s="293"/>
      <c r="S26" s="287">
        <f>M26+3.5</f>
        <v>3.5</v>
      </c>
      <c r="T26" s="293"/>
      <c r="U26" s="382" t="s">
        <v>125</v>
      </c>
      <c r="V26" s="383"/>
      <c r="W26" s="379"/>
      <c r="X26" s="283"/>
      <c r="Y26" s="283"/>
      <c r="Z26" s="283"/>
      <c r="AA26" s="283"/>
      <c r="AB26" s="284"/>
    </row>
    <row r="27" spans="1:28" ht="9" customHeight="1">
      <c r="A27" s="287" t="s">
        <v>61</v>
      </c>
      <c r="B27" s="288"/>
      <c r="C27" s="391" t="s">
        <v>92</v>
      </c>
      <c r="D27" s="392"/>
      <c r="E27" s="392"/>
      <c r="F27" s="392"/>
      <c r="G27" s="392"/>
      <c r="H27" s="393"/>
      <c r="I27" s="287">
        <f>K27-0.5</f>
        <v>-1</v>
      </c>
      <c r="J27" s="288"/>
      <c r="K27" s="287">
        <f>M27-0.5</f>
        <v>-0.5</v>
      </c>
      <c r="L27" s="288"/>
      <c r="M27" s="287"/>
      <c r="N27" s="288"/>
      <c r="O27" s="287">
        <f>M27+1</f>
        <v>1</v>
      </c>
      <c r="P27" s="293"/>
      <c r="Q27" s="287">
        <f>O27+1</f>
        <v>2</v>
      </c>
      <c r="R27" s="293"/>
      <c r="S27" s="287">
        <f>M27+2.75</f>
        <v>2.75</v>
      </c>
      <c r="T27" s="293"/>
      <c r="U27" s="382" t="s">
        <v>127</v>
      </c>
      <c r="V27" s="383"/>
      <c r="W27" s="379"/>
      <c r="X27" s="283"/>
      <c r="Y27" s="283"/>
      <c r="Z27" s="283"/>
      <c r="AA27" s="283"/>
      <c r="AB27" s="284"/>
    </row>
    <row r="28" spans="1:28" ht="9" customHeight="1">
      <c r="A28" s="287" t="s">
        <v>62</v>
      </c>
      <c r="B28" s="288"/>
      <c r="C28" s="391" t="s">
        <v>94</v>
      </c>
      <c r="D28" s="392"/>
      <c r="E28" s="392"/>
      <c r="F28" s="392"/>
      <c r="G28" s="392"/>
      <c r="H28" s="393"/>
      <c r="I28" s="287">
        <f>K28-0.5</f>
        <v>-1</v>
      </c>
      <c r="J28" s="288"/>
      <c r="K28" s="287">
        <f>M28-0.5</f>
        <v>-0.5</v>
      </c>
      <c r="L28" s="288"/>
      <c r="M28" s="287"/>
      <c r="N28" s="288"/>
      <c r="O28" s="287">
        <f>M28+0.5</f>
        <v>0.5</v>
      </c>
      <c r="P28" s="293"/>
      <c r="Q28" s="287">
        <f>O28+0.5</f>
        <v>1</v>
      </c>
      <c r="R28" s="293"/>
      <c r="S28" s="287">
        <f>Q28+0.5</f>
        <v>1.5</v>
      </c>
      <c r="T28" s="293"/>
      <c r="U28" s="382" t="s">
        <v>128</v>
      </c>
      <c r="V28" s="383"/>
      <c r="W28" s="379"/>
      <c r="X28" s="283"/>
      <c r="Y28" s="283"/>
      <c r="Z28" s="283"/>
      <c r="AA28" s="283"/>
      <c r="AB28" s="284"/>
    </row>
    <row r="29" spans="1:28" ht="9" customHeight="1">
      <c r="A29" s="259" t="s">
        <v>63</v>
      </c>
      <c r="B29" s="260"/>
      <c r="C29" s="261" t="s">
        <v>198</v>
      </c>
      <c r="D29" s="283"/>
      <c r="E29" s="283"/>
      <c r="F29" s="283"/>
      <c r="G29" s="283"/>
      <c r="H29" s="284"/>
      <c r="I29" s="287">
        <f>M29-0.5</f>
        <v>-0.5</v>
      </c>
      <c r="J29" s="381"/>
      <c r="K29" s="287">
        <f>M29-0.25</f>
        <v>-0.25</v>
      </c>
      <c r="L29" s="293"/>
      <c r="M29" s="287"/>
      <c r="N29" s="288"/>
      <c r="O29" s="287">
        <f>M29+0.25</f>
        <v>0.25</v>
      </c>
      <c r="P29" s="293"/>
      <c r="Q29" s="287">
        <f>M29+0.5</f>
        <v>0.5</v>
      </c>
      <c r="R29" s="293"/>
      <c r="S29" s="287">
        <f>O29+0.5</f>
        <v>0.75</v>
      </c>
      <c r="T29" s="293"/>
      <c r="U29" s="287" t="s">
        <v>129</v>
      </c>
      <c r="V29" s="380"/>
      <c r="W29" s="379"/>
      <c r="X29" s="283"/>
      <c r="Y29" s="283"/>
      <c r="Z29" s="283"/>
      <c r="AA29" s="283"/>
      <c r="AB29" s="284"/>
    </row>
    <row r="30" spans="1:28" ht="9" customHeight="1">
      <c r="A30" s="259" t="s">
        <v>63</v>
      </c>
      <c r="B30" s="260"/>
      <c r="C30" s="261" t="s">
        <v>199</v>
      </c>
      <c r="D30" s="283"/>
      <c r="E30" s="283"/>
      <c r="F30" s="283"/>
      <c r="G30" s="283"/>
      <c r="H30" s="284"/>
      <c r="I30" s="287">
        <f>M30-0.5</f>
        <v>-0.5</v>
      </c>
      <c r="J30" s="381"/>
      <c r="K30" s="287">
        <f>M30-0.25</f>
        <v>-0.25</v>
      </c>
      <c r="L30" s="293"/>
      <c r="M30" s="287"/>
      <c r="N30" s="288"/>
      <c r="O30" s="287">
        <f>M30+0.25</f>
        <v>0.25</v>
      </c>
      <c r="P30" s="293"/>
      <c r="Q30" s="287">
        <f>M30+0.5</f>
        <v>0.5</v>
      </c>
      <c r="R30" s="293"/>
      <c r="S30" s="287">
        <f>O30+0.5</f>
        <v>0.75</v>
      </c>
      <c r="T30" s="293"/>
      <c r="U30" s="287" t="s">
        <v>129</v>
      </c>
      <c r="V30" s="380"/>
      <c r="W30" s="379"/>
      <c r="X30" s="283"/>
      <c r="Y30" s="283"/>
      <c r="Z30" s="283"/>
      <c r="AA30" s="283"/>
      <c r="AB30" s="284"/>
    </row>
    <row r="31" spans="1:28" ht="9" customHeight="1">
      <c r="A31" s="348">
        <v>22</v>
      </c>
      <c r="B31" s="349"/>
      <c r="C31" s="350" t="s">
        <v>95</v>
      </c>
      <c r="D31" s="351"/>
      <c r="E31" s="351"/>
      <c r="F31" s="351"/>
      <c r="G31" s="351"/>
      <c r="H31" s="352"/>
      <c r="I31" s="287">
        <f>M31-0.5</f>
        <v>-0.5</v>
      </c>
      <c r="J31" s="381"/>
      <c r="K31" s="287">
        <f>M31-0.25</f>
        <v>-0.25</v>
      </c>
      <c r="L31" s="293"/>
      <c r="M31" s="287"/>
      <c r="N31" s="288"/>
      <c r="O31" s="287">
        <f>M31+0.25</f>
        <v>0.25</v>
      </c>
      <c r="P31" s="293"/>
      <c r="Q31" s="287">
        <f>M31+0.5</f>
        <v>0.5</v>
      </c>
      <c r="R31" s="293"/>
      <c r="S31" s="287">
        <f>O31+0.5</f>
        <v>0.75</v>
      </c>
      <c r="T31" s="293"/>
      <c r="U31" s="287" t="s">
        <v>129</v>
      </c>
      <c r="V31" s="380"/>
      <c r="W31" s="379"/>
      <c r="X31" s="283"/>
      <c r="Y31" s="283"/>
      <c r="Z31" s="283"/>
      <c r="AA31" s="283"/>
      <c r="AB31" s="284"/>
    </row>
    <row r="32" spans="1:28" ht="9" customHeight="1">
      <c r="A32" s="287"/>
      <c r="B32" s="288"/>
      <c r="C32" s="261"/>
      <c r="D32" s="283"/>
      <c r="E32" s="283"/>
      <c r="F32" s="283"/>
      <c r="G32" s="283"/>
      <c r="H32" s="284"/>
      <c r="I32" s="287"/>
      <c r="J32" s="381"/>
      <c r="K32" s="287"/>
      <c r="L32" s="293"/>
      <c r="M32" s="287"/>
      <c r="N32" s="288"/>
      <c r="O32" s="287"/>
      <c r="P32" s="293"/>
      <c r="Q32" s="287"/>
      <c r="R32" s="293"/>
      <c r="S32" s="287"/>
      <c r="T32" s="293"/>
      <c r="U32" s="287"/>
      <c r="V32" s="380"/>
      <c r="W32" s="379"/>
      <c r="X32" s="283"/>
      <c r="Y32" s="283"/>
      <c r="Z32" s="283"/>
      <c r="AA32" s="283"/>
      <c r="AB32" s="284"/>
    </row>
    <row r="33" spans="1:28" ht="9" customHeight="1">
      <c r="A33" s="287">
        <v>23</v>
      </c>
      <c r="B33" s="288"/>
      <c r="C33" s="261" t="s">
        <v>64</v>
      </c>
      <c r="D33" s="283"/>
      <c r="E33" s="283"/>
      <c r="F33" s="283"/>
      <c r="G33" s="283"/>
      <c r="H33" s="284"/>
      <c r="I33" s="287">
        <f>K33-0.375</f>
        <v>-0.75</v>
      </c>
      <c r="J33" s="293"/>
      <c r="K33" s="287">
        <f>M33-0.375</f>
        <v>-0.375</v>
      </c>
      <c r="L33" s="293"/>
      <c r="M33" s="287"/>
      <c r="N33" s="288"/>
      <c r="O33" s="287">
        <f>M33+0.375</f>
        <v>0.375</v>
      </c>
      <c r="P33" s="293"/>
      <c r="Q33" s="287">
        <f>O33+0.375</f>
        <v>0.75</v>
      </c>
      <c r="R33" s="293"/>
      <c r="S33" s="287">
        <f>Q33+0.375</f>
        <v>1.125</v>
      </c>
      <c r="T33" s="293"/>
      <c r="U33" s="287" t="s">
        <v>120</v>
      </c>
      <c r="V33" s="380"/>
      <c r="W33" s="379"/>
      <c r="X33" s="283"/>
      <c r="Y33" s="283"/>
      <c r="Z33" s="283"/>
      <c r="AA33" s="283"/>
      <c r="AB33" s="284"/>
    </row>
    <row r="34" spans="1:28" ht="9" customHeight="1">
      <c r="A34" s="287">
        <v>24</v>
      </c>
      <c r="B34" s="288"/>
      <c r="C34" s="261" t="s">
        <v>96</v>
      </c>
      <c r="D34" s="283"/>
      <c r="E34" s="283"/>
      <c r="F34" s="283"/>
      <c r="G34" s="283"/>
      <c r="H34" s="284"/>
      <c r="I34" s="287">
        <f>M34-1</f>
        <v>-1</v>
      </c>
      <c r="J34" s="381"/>
      <c r="K34" s="287">
        <f>M34-0.5</f>
        <v>-0.5</v>
      </c>
      <c r="L34" s="293"/>
      <c r="M34" s="287"/>
      <c r="N34" s="288"/>
      <c r="O34" s="287">
        <f>M34+0.5</f>
        <v>0.5</v>
      </c>
      <c r="P34" s="293"/>
      <c r="Q34" s="287">
        <f>M34+1</f>
        <v>1</v>
      </c>
      <c r="R34" s="293"/>
      <c r="S34" s="287">
        <f>O34+1</f>
        <v>1.5</v>
      </c>
      <c r="T34" s="293"/>
      <c r="U34" s="287" t="s">
        <v>128</v>
      </c>
      <c r="V34" s="380"/>
      <c r="W34" s="379"/>
      <c r="X34" s="283"/>
      <c r="Y34" s="283"/>
      <c r="Z34" s="283"/>
      <c r="AA34" s="283"/>
      <c r="AB34" s="284"/>
    </row>
    <row r="35" spans="1:28" ht="9" customHeight="1">
      <c r="A35" s="287" t="s">
        <v>97</v>
      </c>
      <c r="B35" s="288"/>
      <c r="C35" s="261" t="s">
        <v>98</v>
      </c>
      <c r="D35" s="283"/>
      <c r="E35" s="283"/>
      <c r="F35" s="283"/>
      <c r="G35" s="283"/>
      <c r="H35" s="284"/>
      <c r="I35" s="287">
        <f>M35-0.5</f>
        <v>-0.5</v>
      </c>
      <c r="J35" s="381"/>
      <c r="K35" s="287">
        <f>M35-0.25</f>
        <v>-0.25</v>
      </c>
      <c r="L35" s="293"/>
      <c r="M35" s="287"/>
      <c r="N35" s="288"/>
      <c r="O35" s="287">
        <f>M35+0.25</f>
        <v>0.25</v>
      </c>
      <c r="P35" s="293"/>
      <c r="Q35" s="287">
        <f>M35+0.5</f>
        <v>0.5</v>
      </c>
      <c r="R35" s="293"/>
      <c r="S35" s="287">
        <f>O35+0.5</f>
        <v>0.75</v>
      </c>
      <c r="T35" s="293"/>
      <c r="U35" s="287" t="s">
        <v>129</v>
      </c>
      <c r="V35" s="380"/>
      <c r="W35" s="379"/>
      <c r="X35" s="283"/>
      <c r="Y35" s="283"/>
      <c r="Z35" s="283"/>
      <c r="AA35" s="283"/>
      <c r="AB35" s="284"/>
    </row>
    <row r="36" spans="1:28" ht="9" customHeight="1">
      <c r="A36" s="287" t="s">
        <v>99</v>
      </c>
      <c r="B36" s="288"/>
      <c r="C36" s="261" t="s">
        <v>100</v>
      </c>
      <c r="D36" s="283"/>
      <c r="E36" s="283"/>
      <c r="F36" s="283"/>
      <c r="G36" s="283"/>
      <c r="H36" s="284"/>
      <c r="I36" s="287">
        <f t="shared" ref="I36:I37" si="16">M36-1</f>
        <v>-1</v>
      </c>
      <c r="J36" s="381"/>
      <c r="K36" s="287">
        <f t="shared" ref="K36:K37" si="17">M36-0.5</f>
        <v>-0.5</v>
      </c>
      <c r="L36" s="293"/>
      <c r="M36" s="287"/>
      <c r="N36" s="288"/>
      <c r="O36" s="287">
        <f t="shared" ref="O36:O37" si="18">M36+0.5</f>
        <v>0.5</v>
      </c>
      <c r="P36" s="293"/>
      <c r="Q36" s="287">
        <f t="shared" ref="Q36:Q37" si="19">M36+1</f>
        <v>1</v>
      </c>
      <c r="R36" s="293"/>
      <c r="S36" s="287">
        <f t="shared" ref="S36:S37" si="20">O36+1</f>
        <v>1.5</v>
      </c>
      <c r="T36" s="293"/>
      <c r="U36" s="287" t="s">
        <v>128</v>
      </c>
      <c r="V36" s="380"/>
      <c r="W36" s="379"/>
      <c r="X36" s="283"/>
      <c r="Y36" s="283"/>
      <c r="Z36" s="283"/>
      <c r="AA36" s="283"/>
      <c r="AB36" s="284"/>
    </row>
    <row r="37" spans="1:28" ht="9" customHeight="1">
      <c r="A37" s="287" t="s">
        <v>101</v>
      </c>
      <c r="B37" s="288"/>
      <c r="C37" s="261" t="s">
        <v>102</v>
      </c>
      <c r="D37" s="283"/>
      <c r="E37" s="283"/>
      <c r="F37" s="283"/>
      <c r="G37" s="283"/>
      <c r="H37" s="284"/>
      <c r="I37" s="287">
        <f t="shared" si="16"/>
        <v>-1</v>
      </c>
      <c r="J37" s="381"/>
      <c r="K37" s="287">
        <f t="shared" si="17"/>
        <v>-0.5</v>
      </c>
      <c r="L37" s="293"/>
      <c r="M37" s="287"/>
      <c r="N37" s="288"/>
      <c r="O37" s="287">
        <f t="shared" si="18"/>
        <v>0.5</v>
      </c>
      <c r="P37" s="293"/>
      <c r="Q37" s="287">
        <f t="shared" si="19"/>
        <v>1</v>
      </c>
      <c r="R37" s="293"/>
      <c r="S37" s="287">
        <f t="shared" si="20"/>
        <v>1.5</v>
      </c>
      <c r="T37" s="293"/>
      <c r="U37" s="287" t="s">
        <v>128</v>
      </c>
      <c r="V37" s="380"/>
      <c r="W37" s="379"/>
      <c r="X37" s="283"/>
      <c r="Y37" s="283"/>
      <c r="Z37" s="283"/>
      <c r="AA37" s="283"/>
      <c r="AB37" s="284"/>
    </row>
    <row r="38" spans="1:28" ht="9" customHeight="1">
      <c r="A38" s="287"/>
      <c r="B38" s="288"/>
      <c r="C38" s="261"/>
      <c r="D38" s="283"/>
      <c r="E38" s="283"/>
      <c r="F38" s="283"/>
      <c r="G38" s="283"/>
      <c r="H38" s="284"/>
      <c r="I38" s="287"/>
      <c r="J38" s="293"/>
      <c r="K38" s="287"/>
      <c r="L38" s="293"/>
      <c r="M38" s="287"/>
      <c r="N38" s="288"/>
      <c r="O38" s="287"/>
      <c r="P38" s="293"/>
      <c r="Q38" s="287"/>
      <c r="R38" s="293"/>
      <c r="S38" s="287"/>
      <c r="T38" s="293"/>
      <c r="U38" s="287"/>
      <c r="V38" s="293"/>
      <c r="W38" s="379"/>
      <c r="X38" s="283"/>
      <c r="Y38" s="283"/>
      <c r="Z38" s="283"/>
      <c r="AA38" s="283"/>
      <c r="AB38" s="284"/>
    </row>
    <row r="39" spans="1:28" ht="9" customHeight="1">
      <c r="A39" s="287" t="s">
        <v>103</v>
      </c>
      <c r="B39" s="288"/>
      <c r="C39" s="261" t="s">
        <v>65</v>
      </c>
      <c r="D39" s="283"/>
      <c r="E39" s="283"/>
      <c r="F39" s="283"/>
      <c r="G39" s="283"/>
      <c r="H39" s="284"/>
      <c r="I39" s="287">
        <f t="shared" ref="I39" si="21">M39-1</f>
        <v>-1</v>
      </c>
      <c r="J39" s="288"/>
      <c r="K39" s="287">
        <f>M39-1</f>
        <v>-1</v>
      </c>
      <c r="L39" s="288"/>
      <c r="M39" s="287"/>
      <c r="N39" s="288"/>
      <c r="O39" s="287">
        <f t="shared" ref="O39" si="22">M39+1</f>
        <v>1</v>
      </c>
      <c r="P39" s="288"/>
      <c r="Q39" s="287">
        <f>M39+2</f>
        <v>2</v>
      </c>
      <c r="R39" s="288"/>
      <c r="S39" s="287">
        <f>M39+2</f>
        <v>2</v>
      </c>
      <c r="T39" s="288"/>
      <c r="U39" s="287" t="s">
        <v>121</v>
      </c>
      <c r="V39" s="288"/>
      <c r="W39" s="379"/>
      <c r="X39" s="283"/>
      <c r="Y39" s="283"/>
      <c r="Z39" s="283"/>
      <c r="AA39" s="283"/>
      <c r="AB39" s="284"/>
    </row>
    <row r="40" spans="1:28" ht="9" customHeight="1">
      <c r="A40" s="287">
        <v>33</v>
      </c>
      <c r="B40" s="288"/>
      <c r="C40" s="261" t="s">
        <v>66</v>
      </c>
      <c r="D40" s="283"/>
      <c r="E40" s="283"/>
      <c r="F40" s="283"/>
      <c r="G40" s="283"/>
      <c r="H40" s="284"/>
      <c r="I40" s="287">
        <f>M40-0.5</f>
        <v>-0.5</v>
      </c>
      <c r="J40" s="293"/>
      <c r="K40" s="287">
        <f>M40-0.5</f>
        <v>-0.5</v>
      </c>
      <c r="L40" s="293"/>
      <c r="M40" s="287"/>
      <c r="N40" s="288"/>
      <c r="O40" s="287">
        <f>M40+0.5</f>
        <v>0.5</v>
      </c>
      <c r="P40" s="293"/>
      <c r="Q40" s="287">
        <f>M40+1</f>
        <v>1</v>
      </c>
      <c r="R40" s="293"/>
      <c r="S40" s="287">
        <f>M40+1</f>
        <v>1</v>
      </c>
      <c r="T40" s="293"/>
      <c r="U40" s="287" t="s">
        <v>130</v>
      </c>
      <c r="V40" s="293"/>
      <c r="W40" s="379"/>
      <c r="X40" s="283"/>
      <c r="Y40" s="283"/>
      <c r="Z40" s="283"/>
      <c r="AA40" s="283"/>
      <c r="AB40" s="284"/>
    </row>
    <row r="41" spans="1:28" ht="9" customHeight="1">
      <c r="A41" s="344" t="s">
        <v>107</v>
      </c>
      <c r="B41" s="344"/>
      <c r="C41" s="344"/>
      <c r="D41" s="344"/>
      <c r="E41" s="344"/>
      <c r="F41" s="344"/>
      <c r="G41" s="344"/>
      <c r="H41" s="344"/>
      <c r="I41" s="344"/>
      <c r="J41" s="344"/>
      <c r="K41" s="344"/>
      <c r="L41" s="344"/>
      <c r="M41" s="344"/>
      <c r="N41" s="344"/>
      <c r="O41" s="344"/>
      <c r="P41" s="344"/>
      <c r="Q41" s="344"/>
      <c r="R41" s="344"/>
      <c r="S41" s="344"/>
      <c r="T41" s="344"/>
      <c r="U41" s="344"/>
      <c r="V41" s="344"/>
      <c r="W41" s="344"/>
      <c r="X41" s="344"/>
      <c r="Y41" s="344"/>
      <c r="Z41" s="344"/>
      <c r="AA41" s="344"/>
      <c r="AB41" s="344"/>
    </row>
    <row r="42" spans="1:28" ht="9" customHeight="1">
      <c r="A42" s="237" t="s">
        <v>108</v>
      </c>
      <c r="B42" s="237"/>
      <c r="C42" s="237"/>
      <c r="D42" s="237"/>
      <c r="E42" s="237"/>
      <c r="F42" s="237"/>
      <c r="G42" s="237"/>
      <c r="H42" s="237"/>
      <c r="I42" s="237"/>
      <c r="J42" s="237"/>
      <c r="K42" s="237"/>
      <c r="L42" s="237"/>
      <c r="M42" s="237"/>
      <c r="N42" s="237"/>
      <c r="O42" s="237"/>
      <c r="P42" s="237"/>
      <c r="Q42" s="237"/>
      <c r="R42" s="237"/>
      <c r="S42" s="237"/>
      <c r="T42" s="237"/>
      <c r="U42" s="237"/>
      <c r="V42" s="237"/>
      <c r="W42" s="237"/>
      <c r="X42" s="237"/>
      <c r="Y42" s="237"/>
      <c r="Z42" s="237"/>
      <c r="AA42" s="237"/>
      <c r="AB42" s="237"/>
    </row>
  </sheetData>
  <mergeCells count="359">
    <mergeCell ref="W30:AB30"/>
    <mergeCell ref="A30:B30"/>
    <mergeCell ref="C30:H30"/>
    <mergeCell ref="I30:J30"/>
    <mergeCell ref="K30:L30"/>
    <mergeCell ref="M30:N30"/>
    <mergeCell ref="O30:P30"/>
    <mergeCell ref="Q30:R30"/>
    <mergeCell ref="S30:T30"/>
    <mergeCell ref="U30:V30"/>
    <mergeCell ref="O40:P40"/>
    <mergeCell ref="Q40:R40"/>
    <mergeCell ref="S40:T40"/>
    <mergeCell ref="U40:V40"/>
    <mergeCell ref="W40:AB40"/>
    <mergeCell ref="A40:B40"/>
    <mergeCell ref="C40:H40"/>
    <mergeCell ref="I40:J40"/>
    <mergeCell ref="K40:L40"/>
    <mergeCell ref="M40:N40"/>
    <mergeCell ref="O39:P39"/>
    <mergeCell ref="Q39:R39"/>
    <mergeCell ref="S39:T39"/>
    <mergeCell ref="U39:V39"/>
    <mergeCell ref="W39:AB39"/>
    <mergeCell ref="A39:B39"/>
    <mergeCell ref="C39:H39"/>
    <mergeCell ref="I39:J39"/>
    <mergeCell ref="K39:L39"/>
    <mergeCell ref="M39:N39"/>
    <mergeCell ref="O38:P38"/>
    <mergeCell ref="Q38:R38"/>
    <mergeCell ref="S38:T38"/>
    <mergeCell ref="U38:V38"/>
    <mergeCell ref="W38:AB38"/>
    <mergeCell ref="A38:B38"/>
    <mergeCell ref="C38:H38"/>
    <mergeCell ref="I38:J38"/>
    <mergeCell ref="K38:L38"/>
    <mergeCell ref="M38:N38"/>
    <mergeCell ref="O37:P37"/>
    <mergeCell ref="Q37:R37"/>
    <mergeCell ref="S37:T37"/>
    <mergeCell ref="U37:V37"/>
    <mergeCell ref="W37:AB37"/>
    <mergeCell ref="A37:B37"/>
    <mergeCell ref="C37:H37"/>
    <mergeCell ref="I37:J37"/>
    <mergeCell ref="K37:L37"/>
    <mergeCell ref="M37:N37"/>
    <mergeCell ref="O36:P36"/>
    <mergeCell ref="Q36:R36"/>
    <mergeCell ref="S36:T36"/>
    <mergeCell ref="U36:V36"/>
    <mergeCell ref="W36:AB36"/>
    <mergeCell ref="A36:B36"/>
    <mergeCell ref="C36:H36"/>
    <mergeCell ref="I36:J36"/>
    <mergeCell ref="K36:L36"/>
    <mergeCell ref="M36:N36"/>
    <mergeCell ref="O35:P35"/>
    <mergeCell ref="Q35:R35"/>
    <mergeCell ref="S35:T35"/>
    <mergeCell ref="U35:V35"/>
    <mergeCell ref="W35:AB35"/>
    <mergeCell ref="A35:B35"/>
    <mergeCell ref="C35:H35"/>
    <mergeCell ref="I35:J35"/>
    <mergeCell ref="K35:L35"/>
    <mergeCell ref="M35:N35"/>
    <mergeCell ref="O34:P34"/>
    <mergeCell ref="Q34:R34"/>
    <mergeCell ref="S34:T34"/>
    <mergeCell ref="U34:V34"/>
    <mergeCell ref="W34:AB34"/>
    <mergeCell ref="A34:B34"/>
    <mergeCell ref="C34:H34"/>
    <mergeCell ref="I34:J34"/>
    <mergeCell ref="K34:L34"/>
    <mergeCell ref="M34:N34"/>
    <mergeCell ref="O33:P33"/>
    <mergeCell ref="Q33:R33"/>
    <mergeCell ref="S33:T33"/>
    <mergeCell ref="U33:V33"/>
    <mergeCell ref="W33:AB33"/>
    <mergeCell ref="A33:B33"/>
    <mergeCell ref="C33:H33"/>
    <mergeCell ref="I33:J33"/>
    <mergeCell ref="K33:L33"/>
    <mergeCell ref="M33:N33"/>
    <mergeCell ref="O32:P32"/>
    <mergeCell ref="Q32:R32"/>
    <mergeCell ref="S32:T32"/>
    <mergeCell ref="U32:V32"/>
    <mergeCell ref="W32:AB32"/>
    <mergeCell ref="A32:B32"/>
    <mergeCell ref="C32:H32"/>
    <mergeCell ref="I32:J32"/>
    <mergeCell ref="K32:L32"/>
    <mergeCell ref="M32:N32"/>
    <mergeCell ref="O31:P31"/>
    <mergeCell ref="Q31:R31"/>
    <mergeCell ref="S31:T31"/>
    <mergeCell ref="U31:V31"/>
    <mergeCell ref="W31:AB31"/>
    <mergeCell ref="A31:B31"/>
    <mergeCell ref="C31:H31"/>
    <mergeCell ref="I31:J31"/>
    <mergeCell ref="K31:L31"/>
    <mergeCell ref="M31:N31"/>
    <mergeCell ref="O29:P29"/>
    <mergeCell ref="Q29:R29"/>
    <mergeCell ref="S29:T29"/>
    <mergeCell ref="U29:V29"/>
    <mergeCell ref="W29:AB29"/>
    <mergeCell ref="A29:B29"/>
    <mergeCell ref="C29:H29"/>
    <mergeCell ref="I29:J29"/>
    <mergeCell ref="K29:L29"/>
    <mergeCell ref="M29:N29"/>
    <mergeCell ref="O28:P28"/>
    <mergeCell ref="Q28:R28"/>
    <mergeCell ref="S28:T28"/>
    <mergeCell ref="U28:V28"/>
    <mergeCell ref="W28:AB28"/>
    <mergeCell ref="A28:B28"/>
    <mergeCell ref="C28:H28"/>
    <mergeCell ref="I28:J28"/>
    <mergeCell ref="K28:L28"/>
    <mergeCell ref="M28:N28"/>
    <mergeCell ref="O27:P27"/>
    <mergeCell ref="Q27:R27"/>
    <mergeCell ref="S27:T27"/>
    <mergeCell ref="U27:V27"/>
    <mergeCell ref="W27:AB27"/>
    <mergeCell ref="A27:B27"/>
    <mergeCell ref="C27:H27"/>
    <mergeCell ref="I27:J27"/>
    <mergeCell ref="K27:L27"/>
    <mergeCell ref="M27:N27"/>
    <mergeCell ref="O26:P26"/>
    <mergeCell ref="Q26:R26"/>
    <mergeCell ref="S26:T26"/>
    <mergeCell ref="U26:V26"/>
    <mergeCell ref="W26:AB26"/>
    <mergeCell ref="A26:B26"/>
    <mergeCell ref="C26:H26"/>
    <mergeCell ref="I26:J26"/>
    <mergeCell ref="K26:L26"/>
    <mergeCell ref="M26:N26"/>
    <mergeCell ref="O25:P25"/>
    <mergeCell ref="Q25:R25"/>
    <mergeCell ref="S25:T25"/>
    <mergeCell ref="U25:V25"/>
    <mergeCell ref="W25:AB25"/>
    <mergeCell ref="A25:B25"/>
    <mergeCell ref="C25:H25"/>
    <mergeCell ref="I25:J25"/>
    <mergeCell ref="K25:L25"/>
    <mergeCell ref="M25:N25"/>
    <mergeCell ref="O24:P24"/>
    <mergeCell ref="Q24:R24"/>
    <mergeCell ref="S24:T24"/>
    <mergeCell ref="U24:V24"/>
    <mergeCell ref="W24:AB24"/>
    <mergeCell ref="A24:B24"/>
    <mergeCell ref="C24:H24"/>
    <mergeCell ref="I24:J24"/>
    <mergeCell ref="K24:L24"/>
    <mergeCell ref="M24:N24"/>
    <mergeCell ref="O23:P23"/>
    <mergeCell ref="Q23:R23"/>
    <mergeCell ref="S23:T23"/>
    <mergeCell ref="U23:V23"/>
    <mergeCell ref="W23:AB23"/>
    <mergeCell ref="A23:B23"/>
    <mergeCell ref="C23:H23"/>
    <mergeCell ref="I23:J23"/>
    <mergeCell ref="K23:L23"/>
    <mergeCell ref="M23:N23"/>
    <mergeCell ref="O22:P22"/>
    <mergeCell ref="Q22:R22"/>
    <mergeCell ref="S22:T22"/>
    <mergeCell ref="U22:V22"/>
    <mergeCell ref="W22:AB22"/>
    <mergeCell ref="A22:B22"/>
    <mergeCell ref="C22:H22"/>
    <mergeCell ref="I22:J22"/>
    <mergeCell ref="K22:L22"/>
    <mergeCell ref="M22:N22"/>
    <mergeCell ref="O21:P21"/>
    <mergeCell ref="Q21:R21"/>
    <mergeCell ref="S21:T21"/>
    <mergeCell ref="U21:V21"/>
    <mergeCell ref="W21:AB21"/>
    <mergeCell ref="A21:B21"/>
    <mergeCell ref="C21:H21"/>
    <mergeCell ref="I21:J21"/>
    <mergeCell ref="K21:L21"/>
    <mergeCell ref="M21:N21"/>
    <mergeCell ref="O20:P20"/>
    <mergeCell ref="Q20:R20"/>
    <mergeCell ref="S20:T20"/>
    <mergeCell ref="U20:V20"/>
    <mergeCell ref="W20:AB20"/>
    <mergeCell ref="A20:B20"/>
    <mergeCell ref="C20:H20"/>
    <mergeCell ref="I20:J20"/>
    <mergeCell ref="K20:L20"/>
    <mergeCell ref="M20:N20"/>
    <mergeCell ref="O19:P19"/>
    <mergeCell ref="Q19:R19"/>
    <mergeCell ref="S19:T19"/>
    <mergeCell ref="U19:V19"/>
    <mergeCell ref="W19:AB19"/>
    <mergeCell ref="A19:B19"/>
    <mergeCell ref="C19:H19"/>
    <mergeCell ref="I19:J19"/>
    <mergeCell ref="K19:L19"/>
    <mergeCell ref="M19:N19"/>
    <mergeCell ref="O18:P18"/>
    <mergeCell ref="Q18:R18"/>
    <mergeCell ref="S18:T18"/>
    <mergeCell ref="U18:V18"/>
    <mergeCell ref="W18:AB18"/>
    <mergeCell ref="A18:B18"/>
    <mergeCell ref="C18:H18"/>
    <mergeCell ref="I18:J18"/>
    <mergeCell ref="K18:L18"/>
    <mergeCell ref="M18:N18"/>
    <mergeCell ref="U16:V16"/>
    <mergeCell ref="W16:AB16"/>
    <mergeCell ref="A16:B16"/>
    <mergeCell ref="C16:H16"/>
    <mergeCell ref="I16:J16"/>
    <mergeCell ref="K16:L16"/>
    <mergeCell ref="M16:N16"/>
    <mergeCell ref="O17:P17"/>
    <mergeCell ref="Q17:R17"/>
    <mergeCell ref="S17:T17"/>
    <mergeCell ref="U17:V17"/>
    <mergeCell ref="W17:AB17"/>
    <mergeCell ref="A17:B17"/>
    <mergeCell ref="C17:H17"/>
    <mergeCell ref="I17:J17"/>
    <mergeCell ref="K17:L17"/>
    <mergeCell ref="M17:N17"/>
    <mergeCell ref="O16:P16"/>
    <mergeCell ref="Q16:R16"/>
    <mergeCell ref="S16:T16"/>
    <mergeCell ref="O14:P14"/>
    <mergeCell ref="Q14:R14"/>
    <mergeCell ref="S14:T14"/>
    <mergeCell ref="U14:V14"/>
    <mergeCell ref="W14:AB14"/>
    <mergeCell ref="A14:B14"/>
    <mergeCell ref="C14:H14"/>
    <mergeCell ref="I14:J14"/>
    <mergeCell ref="K14:L14"/>
    <mergeCell ref="M14:N14"/>
    <mergeCell ref="O15:P15"/>
    <mergeCell ref="Q15:R15"/>
    <mergeCell ref="S15:T15"/>
    <mergeCell ref="U15:V15"/>
    <mergeCell ref="W15:AB15"/>
    <mergeCell ref="A15:B15"/>
    <mergeCell ref="C15:H15"/>
    <mergeCell ref="I15:J15"/>
    <mergeCell ref="K15:L15"/>
    <mergeCell ref="M15:N15"/>
    <mergeCell ref="O13:P13"/>
    <mergeCell ref="Q13:R13"/>
    <mergeCell ref="S13:T13"/>
    <mergeCell ref="U13:V13"/>
    <mergeCell ref="W13:AB13"/>
    <mergeCell ref="A13:B13"/>
    <mergeCell ref="C13:H13"/>
    <mergeCell ref="I13:J13"/>
    <mergeCell ref="K13:L13"/>
    <mergeCell ref="M13:N13"/>
    <mergeCell ref="O12:P12"/>
    <mergeCell ref="Q12:R12"/>
    <mergeCell ref="S12:T12"/>
    <mergeCell ref="U12:V12"/>
    <mergeCell ref="W12:AB12"/>
    <mergeCell ref="A12:B12"/>
    <mergeCell ref="C12:H12"/>
    <mergeCell ref="I12:J12"/>
    <mergeCell ref="K12:L12"/>
    <mergeCell ref="M12:N12"/>
    <mergeCell ref="O11:P11"/>
    <mergeCell ref="Q11:R11"/>
    <mergeCell ref="S11:T11"/>
    <mergeCell ref="U11:V11"/>
    <mergeCell ref="W11:AB11"/>
    <mergeCell ref="A11:B11"/>
    <mergeCell ref="C11:H11"/>
    <mergeCell ref="I11:J11"/>
    <mergeCell ref="K11:L11"/>
    <mergeCell ref="M11:N11"/>
    <mergeCell ref="S9:T9"/>
    <mergeCell ref="U9:V9"/>
    <mergeCell ref="W9:AB9"/>
    <mergeCell ref="O10:P10"/>
    <mergeCell ref="Q10:R10"/>
    <mergeCell ref="S10:T10"/>
    <mergeCell ref="U10:V10"/>
    <mergeCell ref="W10:AB10"/>
    <mergeCell ref="A10:B10"/>
    <mergeCell ref="C10:H10"/>
    <mergeCell ref="I10:J10"/>
    <mergeCell ref="K10:L10"/>
    <mergeCell ref="M10:N10"/>
    <mergeCell ref="A42:AB42"/>
    <mergeCell ref="A7:D7"/>
    <mergeCell ref="E7:J7"/>
    <mergeCell ref="K7:O7"/>
    <mergeCell ref="P7:T7"/>
    <mergeCell ref="W7:AB7"/>
    <mergeCell ref="A41:AB41"/>
    <mergeCell ref="A8:B8"/>
    <mergeCell ref="C8:H8"/>
    <mergeCell ref="I8:J8"/>
    <mergeCell ref="K8:L8"/>
    <mergeCell ref="M8:N8"/>
    <mergeCell ref="O8:P8"/>
    <mergeCell ref="Q8:R8"/>
    <mergeCell ref="S8:T8"/>
    <mergeCell ref="U8:V8"/>
    <mergeCell ref="W8:AB8"/>
    <mergeCell ref="A9:B9"/>
    <mergeCell ref="C9:H9"/>
    <mergeCell ref="I9:J9"/>
    <mergeCell ref="K9:L9"/>
    <mergeCell ref="M9:N9"/>
    <mergeCell ref="O9:P9"/>
    <mergeCell ref="Q9:R9"/>
    <mergeCell ref="A5:D5"/>
    <mergeCell ref="E5:J5"/>
    <mergeCell ref="K5:O5"/>
    <mergeCell ref="P5:T5"/>
    <mergeCell ref="W5:AB5"/>
    <mergeCell ref="A6:D6"/>
    <mergeCell ref="E6:J6"/>
    <mergeCell ref="K6:O6"/>
    <mergeCell ref="P6:T6"/>
    <mergeCell ref="W6:AB6"/>
    <mergeCell ref="W4:AB4"/>
    <mergeCell ref="A1:AB2"/>
    <mergeCell ref="A3:D3"/>
    <mergeCell ref="E3:J3"/>
    <mergeCell ref="K3:O3"/>
    <mergeCell ref="P3:T3"/>
    <mergeCell ref="W3:AB3"/>
    <mergeCell ref="A4:D4"/>
    <mergeCell ref="E4:J4"/>
    <mergeCell ref="K4:O4"/>
    <mergeCell ref="P4:T4"/>
    <mergeCell ref="U4:V4"/>
  </mergeCells>
  <phoneticPr fontId="2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G57"/>
  <sheetViews>
    <sheetView zoomScale="89" zoomScaleNormal="89" zoomScalePageLayoutView="89" workbookViewId="0">
      <selection activeCell="M46" sqref="M46:N46"/>
    </sheetView>
  </sheetViews>
  <sheetFormatPr defaultColWidth="7" defaultRowHeight="12"/>
  <cols>
    <col min="1" max="1" width="3" style="25" customWidth="1"/>
    <col min="2" max="2" width="11.875" style="25" customWidth="1"/>
    <col min="3" max="3" width="7" style="25"/>
    <col min="4" max="4" width="12.25" style="25" customWidth="1"/>
    <col min="5" max="5" width="10.75" style="25" customWidth="1"/>
    <col min="6" max="6" width="7" style="25"/>
    <col min="7" max="7" width="18.375" style="25" customWidth="1"/>
    <col min="8" max="8" width="47.875" style="25" customWidth="1"/>
    <col min="9" max="10" width="4.25" style="25" customWidth="1"/>
    <col min="11" max="16384" width="7" style="25"/>
  </cols>
  <sheetData>
    <row r="1" spans="1:7" s="22" customFormat="1" ht="18.95" customHeight="1">
      <c r="A1" s="410" t="s">
        <v>67</v>
      </c>
      <c r="B1" s="411"/>
      <c r="C1" s="412" t="str">
        <f>SPEC!E3</f>
        <v>W TRAIL MTN WB 40 JACKET</v>
      </c>
      <c r="D1" s="413"/>
      <c r="E1" s="413"/>
      <c r="F1" s="413"/>
      <c r="G1" s="414"/>
    </row>
    <row r="2" spans="1:7" ht="15" customHeight="1">
      <c r="A2" s="415" t="s">
        <v>68</v>
      </c>
      <c r="B2" s="416"/>
      <c r="C2" s="416"/>
      <c r="D2" s="416"/>
      <c r="E2" s="417"/>
      <c r="F2" s="23" t="s">
        <v>69</v>
      </c>
      <c r="G2" s="24"/>
    </row>
    <row r="3" spans="1:7" ht="15.75">
      <c r="A3" s="415" t="s">
        <v>70</v>
      </c>
      <c r="B3" s="416"/>
      <c r="C3" s="416"/>
      <c r="D3" s="416"/>
      <c r="E3" s="418" t="s">
        <v>71</v>
      </c>
      <c r="F3" s="418"/>
      <c r="G3" s="26" t="str">
        <f>SPEC!AS3</f>
        <v>SPRING 2017</v>
      </c>
    </row>
    <row r="4" spans="1:7" s="27" customFormat="1" ht="3" customHeight="1">
      <c r="A4" s="407"/>
      <c r="B4" s="408"/>
      <c r="C4" s="408"/>
      <c r="D4" s="408"/>
      <c r="E4" s="408"/>
      <c r="F4" s="408"/>
      <c r="G4" s="409"/>
    </row>
    <row r="5" spans="1:7" ht="15" customHeight="1">
      <c r="A5" s="398" t="s">
        <v>72</v>
      </c>
      <c r="B5" s="399"/>
      <c r="C5" s="399"/>
      <c r="D5" s="399"/>
      <c r="E5" s="399"/>
      <c r="F5" s="399"/>
      <c r="G5" s="400"/>
    </row>
    <row r="6" spans="1:7" ht="35.1" customHeight="1">
      <c r="A6" s="28">
        <v>1</v>
      </c>
      <c r="B6" s="401"/>
      <c r="C6" s="402"/>
      <c r="D6" s="402"/>
      <c r="E6" s="402"/>
      <c r="F6" s="402"/>
      <c r="G6" s="403"/>
    </row>
    <row r="7" spans="1:7" ht="35.1" customHeight="1">
      <c r="A7" s="29">
        <v>2</v>
      </c>
      <c r="B7" s="395"/>
      <c r="C7" s="396"/>
      <c r="D7" s="396"/>
      <c r="E7" s="396"/>
      <c r="F7" s="396"/>
      <c r="G7" s="397"/>
    </row>
    <row r="8" spans="1:7" ht="35.1" customHeight="1">
      <c r="A8" s="29">
        <v>3</v>
      </c>
      <c r="B8" s="395"/>
      <c r="C8" s="396"/>
      <c r="D8" s="396"/>
      <c r="E8" s="396"/>
      <c r="F8" s="396"/>
      <c r="G8" s="397"/>
    </row>
    <row r="9" spans="1:7" ht="35.1" customHeight="1">
      <c r="A9" s="29">
        <v>4</v>
      </c>
      <c r="B9" s="395"/>
      <c r="C9" s="396"/>
      <c r="D9" s="396"/>
      <c r="E9" s="396"/>
      <c r="F9" s="396"/>
      <c r="G9" s="397"/>
    </row>
    <row r="10" spans="1:7" ht="35.1" customHeight="1">
      <c r="A10" s="29">
        <v>5</v>
      </c>
      <c r="B10" s="395"/>
      <c r="C10" s="396"/>
      <c r="D10" s="396"/>
      <c r="E10" s="396"/>
      <c r="F10" s="396"/>
      <c r="G10" s="397"/>
    </row>
    <row r="11" spans="1:7" ht="35.1" customHeight="1">
      <c r="A11" s="29">
        <v>6</v>
      </c>
      <c r="B11" s="395"/>
      <c r="C11" s="396"/>
      <c r="D11" s="396"/>
      <c r="E11" s="396"/>
      <c r="F11" s="396"/>
      <c r="G11" s="397"/>
    </row>
    <row r="12" spans="1:7" ht="35.1" customHeight="1">
      <c r="A12" s="29">
        <v>7</v>
      </c>
      <c r="B12" s="404"/>
      <c r="C12" s="405"/>
      <c r="D12" s="405"/>
      <c r="E12" s="405"/>
      <c r="F12" s="405"/>
      <c r="G12" s="406"/>
    </row>
    <row r="13" spans="1:7" ht="15.75">
      <c r="A13" s="398" t="s">
        <v>73</v>
      </c>
      <c r="B13" s="399"/>
      <c r="C13" s="399"/>
      <c r="D13" s="399"/>
      <c r="E13" s="399"/>
      <c r="F13" s="399"/>
      <c r="G13" s="400"/>
    </row>
    <row r="14" spans="1:7" ht="35.1" customHeight="1">
      <c r="A14" s="28">
        <v>1</v>
      </c>
      <c r="B14" s="401"/>
      <c r="C14" s="402"/>
      <c r="D14" s="402"/>
      <c r="E14" s="402"/>
      <c r="F14" s="402"/>
      <c r="G14" s="403"/>
    </row>
    <row r="15" spans="1:7" ht="35.1" customHeight="1">
      <c r="A15" s="29">
        <v>2</v>
      </c>
      <c r="B15" s="395"/>
      <c r="C15" s="396"/>
      <c r="D15" s="396"/>
      <c r="E15" s="396"/>
      <c r="F15" s="396"/>
      <c r="G15" s="397"/>
    </row>
    <row r="16" spans="1:7" ht="35.1" customHeight="1">
      <c r="A16" s="29">
        <v>3</v>
      </c>
      <c r="B16" s="395"/>
      <c r="C16" s="396"/>
      <c r="D16" s="396"/>
      <c r="E16" s="396"/>
      <c r="F16" s="396"/>
      <c r="G16" s="397"/>
    </row>
    <row r="17" spans="1:7" ht="35.1" customHeight="1">
      <c r="A17" s="29">
        <v>4</v>
      </c>
      <c r="B17" s="395"/>
      <c r="C17" s="396"/>
      <c r="D17" s="396"/>
      <c r="E17" s="396"/>
      <c r="F17" s="396"/>
      <c r="G17" s="397"/>
    </row>
    <row r="18" spans="1:7" ht="35.1" customHeight="1">
      <c r="A18" s="29">
        <v>5</v>
      </c>
      <c r="B18" s="395"/>
      <c r="C18" s="396"/>
      <c r="D18" s="396"/>
      <c r="E18" s="396"/>
      <c r="F18" s="396"/>
      <c r="G18" s="397"/>
    </row>
    <row r="19" spans="1:7" ht="35.1" customHeight="1">
      <c r="A19" s="29">
        <v>6</v>
      </c>
      <c r="B19" s="395"/>
      <c r="C19" s="396"/>
      <c r="D19" s="396"/>
      <c r="E19" s="396"/>
      <c r="F19" s="396"/>
      <c r="G19" s="397"/>
    </row>
    <row r="20" spans="1:7" ht="35.1" customHeight="1">
      <c r="A20" s="29">
        <v>7</v>
      </c>
      <c r="B20" s="395"/>
      <c r="C20" s="396"/>
      <c r="D20" s="396"/>
      <c r="E20" s="396"/>
      <c r="F20" s="396"/>
      <c r="G20" s="397"/>
    </row>
    <row r="21" spans="1:7" s="31" customFormat="1" ht="35.1" customHeight="1">
      <c r="A21" s="30"/>
      <c r="B21" s="394"/>
      <c r="C21" s="394"/>
      <c r="D21" s="394"/>
      <c r="E21" s="394"/>
      <c r="F21" s="394"/>
      <c r="G21" s="394"/>
    </row>
    <row r="22" spans="1:7" s="31" customFormat="1" ht="35.1" customHeight="1">
      <c r="A22" s="30"/>
      <c r="B22" s="394"/>
      <c r="C22" s="394"/>
      <c r="D22" s="394"/>
      <c r="E22" s="394"/>
      <c r="F22" s="394"/>
      <c r="G22" s="394"/>
    </row>
    <row r="23" spans="1:7" s="31" customFormat="1" ht="35.1" customHeight="1">
      <c r="A23" s="30"/>
      <c r="B23" s="394"/>
      <c r="C23" s="394"/>
      <c r="D23" s="394"/>
      <c r="E23" s="394"/>
      <c r="F23" s="394"/>
      <c r="G23" s="394"/>
    </row>
    <row r="24" spans="1:7" s="31" customFormat="1" ht="35.1" customHeight="1">
      <c r="A24" s="30"/>
      <c r="B24" s="394"/>
      <c r="C24" s="394"/>
      <c r="D24" s="394"/>
      <c r="E24" s="394"/>
      <c r="F24" s="394"/>
      <c r="G24" s="394"/>
    </row>
    <row r="25" spans="1:7" s="31" customFormat="1" ht="35.1" customHeight="1">
      <c r="A25" s="30"/>
      <c r="B25" s="394"/>
      <c r="C25" s="394"/>
      <c r="D25" s="394"/>
      <c r="E25" s="394"/>
      <c r="F25" s="394"/>
      <c r="G25" s="394"/>
    </row>
    <row r="26" spans="1:7" s="31" customFormat="1" ht="35.1" customHeight="1">
      <c r="A26" s="30"/>
      <c r="B26" s="394"/>
      <c r="C26" s="394"/>
      <c r="D26" s="394"/>
      <c r="E26" s="394"/>
      <c r="F26" s="394"/>
      <c r="G26" s="394"/>
    </row>
    <row r="27" spans="1:7" s="31" customFormat="1" ht="35.1" customHeight="1">
      <c r="A27" s="30"/>
      <c r="B27" s="394"/>
      <c r="C27" s="394"/>
      <c r="D27" s="394"/>
      <c r="E27" s="394"/>
      <c r="F27" s="394"/>
      <c r="G27" s="394"/>
    </row>
    <row r="28" spans="1:7" s="31" customFormat="1" ht="35.1" customHeight="1">
      <c r="A28" s="30"/>
      <c r="B28" s="394"/>
      <c r="C28" s="394"/>
      <c r="D28" s="394"/>
      <c r="E28" s="394"/>
      <c r="F28" s="394"/>
      <c r="G28" s="394"/>
    </row>
    <row r="29" spans="1:7" s="31" customFormat="1" ht="35.1" customHeight="1">
      <c r="A29" s="30"/>
      <c r="B29" s="394"/>
      <c r="C29" s="394"/>
      <c r="D29" s="394"/>
      <c r="E29" s="394"/>
      <c r="F29" s="394"/>
      <c r="G29" s="394"/>
    </row>
    <row r="30" spans="1:7" s="31" customFormat="1" ht="35.1" customHeight="1">
      <c r="A30" s="30"/>
      <c r="B30" s="394"/>
      <c r="C30" s="394"/>
      <c r="D30" s="394"/>
      <c r="E30" s="394"/>
      <c r="F30" s="394"/>
      <c r="G30" s="394"/>
    </row>
    <row r="31" spans="1:7" s="31" customFormat="1" ht="35.1" customHeight="1">
      <c r="A31" s="30"/>
      <c r="B31" s="394"/>
      <c r="C31" s="394"/>
      <c r="D31" s="394"/>
      <c r="E31" s="394"/>
      <c r="F31" s="394"/>
      <c r="G31" s="394"/>
    </row>
    <row r="32" spans="1:7" s="31" customFormat="1" ht="35.1" customHeight="1">
      <c r="A32" s="30"/>
      <c r="B32" s="394"/>
      <c r="C32" s="394"/>
      <c r="D32" s="394"/>
      <c r="E32" s="394"/>
      <c r="F32" s="394"/>
      <c r="G32" s="394"/>
    </row>
    <row r="33" spans="1:7" s="31" customFormat="1" ht="35.1" customHeight="1">
      <c r="A33" s="30"/>
      <c r="B33" s="394"/>
      <c r="C33" s="394"/>
      <c r="D33" s="394"/>
      <c r="E33" s="394"/>
      <c r="F33" s="394"/>
      <c r="G33" s="394"/>
    </row>
    <row r="34" spans="1:7" s="31" customFormat="1" ht="35.1" customHeight="1">
      <c r="A34" s="30"/>
      <c r="B34" s="394"/>
      <c r="C34" s="394"/>
      <c r="D34" s="394"/>
      <c r="E34" s="394"/>
      <c r="F34" s="394"/>
      <c r="G34" s="394"/>
    </row>
    <row r="35" spans="1:7" s="31" customFormat="1" ht="35.1" customHeight="1">
      <c r="A35" s="30"/>
      <c r="B35" s="394"/>
      <c r="C35" s="394"/>
      <c r="D35" s="394"/>
      <c r="E35" s="394"/>
      <c r="F35" s="394"/>
      <c r="G35" s="394"/>
    </row>
    <row r="36" spans="1:7" s="31" customFormat="1" ht="35.1" customHeight="1">
      <c r="A36" s="30"/>
      <c r="B36" s="394"/>
      <c r="C36" s="394"/>
      <c r="D36" s="394"/>
      <c r="E36" s="394"/>
      <c r="F36" s="394"/>
      <c r="G36" s="394"/>
    </row>
    <row r="37" spans="1:7" s="31" customFormat="1" ht="35.1" customHeight="1">
      <c r="A37" s="30"/>
      <c r="B37" s="394"/>
      <c r="C37" s="394"/>
      <c r="D37" s="394"/>
      <c r="E37" s="394"/>
      <c r="F37" s="394"/>
      <c r="G37" s="394"/>
    </row>
    <row r="38" spans="1:7" s="31" customFormat="1" ht="35.1" customHeight="1">
      <c r="A38" s="30"/>
      <c r="B38" s="394"/>
      <c r="C38" s="394"/>
      <c r="D38" s="394"/>
      <c r="E38" s="394"/>
      <c r="F38" s="394"/>
      <c r="G38" s="394"/>
    </row>
    <row r="39" spans="1:7" s="31" customFormat="1" ht="35.1" customHeight="1">
      <c r="A39" s="30"/>
      <c r="B39" s="394"/>
      <c r="C39" s="394"/>
      <c r="D39" s="394"/>
      <c r="E39" s="394"/>
      <c r="F39" s="394"/>
      <c r="G39" s="394"/>
    </row>
    <row r="40" spans="1:7" s="31" customFormat="1" ht="35.1" customHeight="1">
      <c r="A40" s="30"/>
      <c r="B40" s="394"/>
      <c r="C40" s="394"/>
      <c r="D40" s="394"/>
      <c r="E40" s="394"/>
      <c r="F40" s="394"/>
      <c r="G40" s="394"/>
    </row>
    <row r="41" spans="1:7" s="31" customFormat="1" ht="35.1" customHeight="1">
      <c r="A41" s="30"/>
      <c r="B41" s="394"/>
      <c r="C41" s="394"/>
      <c r="D41" s="394"/>
      <c r="E41" s="394"/>
      <c r="F41" s="394"/>
      <c r="G41" s="394"/>
    </row>
    <row r="42" spans="1:7" s="31" customFormat="1" ht="35.1" customHeight="1">
      <c r="A42" s="30"/>
      <c r="B42" s="394"/>
      <c r="C42" s="394"/>
      <c r="D42" s="394"/>
      <c r="E42" s="394"/>
      <c r="F42" s="394"/>
      <c r="G42" s="394"/>
    </row>
    <row r="43" spans="1:7" s="31" customFormat="1" ht="35.1" customHeight="1">
      <c r="A43" s="30"/>
      <c r="B43" s="394"/>
      <c r="C43" s="394"/>
      <c r="D43" s="394"/>
      <c r="E43" s="394"/>
      <c r="F43" s="394"/>
      <c r="G43" s="394"/>
    </row>
    <row r="44" spans="1:7" s="31" customFormat="1" ht="35.1" customHeight="1">
      <c r="A44" s="30"/>
      <c r="B44" s="394"/>
      <c r="C44" s="394"/>
      <c r="D44" s="394"/>
      <c r="E44" s="394"/>
      <c r="F44" s="394"/>
      <c r="G44" s="394"/>
    </row>
    <row r="45" spans="1:7" s="31" customFormat="1" ht="35.1" customHeight="1">
      <c r="A45" s="30"/>
      <c r="B45" s="394"/>
      <c r="C45" s="394"/>
      <c r="D45" s="394"/>
      <c r="E45" s="394"/>
      <c r="F45" s="394"/>
      <c r="G45" s="394"/>
    </row>
    <row r="46" spans="1:7" s="31" customFormat="1" ht="35.1" customHeight="1">
      <c r="A46" s="30"/>
      <c r="B46" s="394"/>
      <c r="C46" s="394"/>
      <c r="D46" s="394"/>
      <c r="E46" s="394"/>
      <c r="F46" s="394"/>
      <c r="G46" s="394"/>
    </row>
    <row r="47" spans="1:7" s="31" customFormat="1" ht="35.1" customHeight="1">
      <c r="A47" s="30"/>
      <c r="B47" s="394"/>
      <c r="C47" s="394"/>
      <c r="D47" s="394"/>
      <c r="E47" s="394"/>
      <c r="F47" s="394"/>
      <c r="G47" s="394"/>
    </row>
    <row r="48" spans="1:7" s="31" customFormat="1" ht="35.1" customHeight="1">
      <c r="A48" s="30"/>
      <c r="B48" s="394"/>
      <c r="C48" s="394"/>
      <c r="D48" s="394"/>
      <c r="E48" s="394"/>
      <c r="F48" s="394"/>
      <c r="G48" s="394"/>
    </row>
    <row r="49" spans="1:7" s="31" customFormat="1" ht="35.1" customHeight="1">
      <c r="A49" s="30"/>
      <c r="B49" s="394"/>
      <c r="C49" s="394"/>
      <c r="D49" s="394"/>
      <c r="E49" s="394"/>
      <c r="F49" s="394"/>
      <c r="G49" s="394"/>
    </row>
    <row r="50" spans="1:7" s="31" customFormat="1" ht="35.1" customHeight="1">
      <c r="A50" s="30"/>
      <c r="B50" s="394"/>
      <c r="C50" s="394"/>
      <c r="D50" s="394"/>
      <c r="E50" s="394"/>
      <c r="F50" s="394"/>
      <c r="G50" s="394"/>
    </row>
    <row r="51" spans="1:7" s="31" customFormat="1" ht="35.1" customHeight="1">
      <c r="A51" s="30"/>
      <c r="B51" s="394"/>
      <c r="C51" s="394"/>
      <c r="D51" s="394"/>
      <c r="E51" s="394"/>
      <c r="F51" s="394"/>
      <c r="G51" s="394"/>
    </row>
    <row r="52" spans="1:7" s="31" customFormat="1" ht="35.1" customHeight="1">
      <c r="A52" s="30"/>
      <c r="B52" s="394"/>
      <c r="C52" s="394"/>
      <c r="D52" s="394"/>
      <c r="E52" s="394"/>
      <c r="F52" s="394"/>
      <c r="G52" s="394"/>
    </row>
    <row r="53" spans="1:7" s="31" customFormat="1" ht="35.1" customHeight="1">
      <c r="A53" s="30"/>
      <c r="B53" s="394"/>
      <c r="C53" s="394"/>
      <c r="D53" s="394"/>
      <c r="E53" s="394"/>
      <c r="F53" s="394"/>
      <c r="G53" s="394"/>
    </row>
    <row r="54" spans="1:7" s="31" customFormat="1" ht="35.1" customHeight="1">
      <c r="A54" s="30"/>
      <c r="B54" s="394"/>
      <c r="C54" s="394"/>
      <c r="D54" s="394"/>
      <c r="E54" s="394"/>
      <c r="F54" s="394"/>
      <c r="G54" s="394"/>
    </row>
    <row r="55" spans="1:7" s="31" customFormat="1" ht="35.1" customHeight="1">
      <c r="A55" s="30"/>
      <c r="B55" s="394"/>
      <c r="C55" s="394"/>
      <c r="D55" s="394"/>
      <c r="E55" s="394"/>
      <c r="F55" s="394"/>
      <c r="G55" s="394"/>
    </row>
    <row r="56" spans="1:7" s="31" customFormat="1" ht="35.1" customHeight="1">
      <c r="A56" s="30"/>
      <c r="B56" s="394"/>
      <c r="C56" s="394"/>
      <c r="D56" s="394"/>
      <c r="E56" s="394"/>
      <c r="F56" s="394"/>
      <c r="G56" s="394"/>
    </row>
    <row r="57" spans="1:7" s="31" customFormat="1" ht="35.1" customHeight="1">
      <c r="A57" s="30"/>
      <c r="B57" s="394"/>
      <c r="C57" s="394"/>
      <c r="D57" s="394"/>
      <c r="E57" s="394"/>
      <c r="F57" s="394"/>
      <c r="G57" s="394"/>
    </row>
  </sheetData>
  <mergeCells count="59">
    <mergeCell ref="A4:G4"/>
    <mergeCell ref="A1:B1"/>
    <mergeCell ref="C1:G1"/>
    <mergeCell ref="A2:E2"/>
    <mergeCell ref="A3:D3"/>
    <mergeCell ref="E3:F3"/>
    <mergeCell ref="B16:G16"/>
    <mergeCell ref="A5:G5"/>
    <mergeCell ref="B6:G6"/>
    <mergeCell ref="B7:G7"/>
    <mergeCell ref="B8:G8"/>
    <mergeCell ref="B9:G9"/>
    <mergeCell ref="B10:G10"/>
    <mergeCell ref="B11:G11"/>
    <mergeCell ref="B12:G12"/>
    <mergeCell ref="A13:G13"/>
    <mergeCell ref="B14:G14"/>
    <mergeCell ref="B15:G15"/>
    <mergeCell ref="B28:G28"/>
    <mergeCell ref="B17:G17"/>
    <mergeCell ref="B18:G18"/>
    <mergeCell ref="B19:G19"/>
    <mergeCell ref="B20:G20"/>
    <mergeCell ref="B21:G21"/>
    <mergeCell ref="B22:G22"/>
    <mergeCell ref="B23:G23"/>
    <mergeCell ref="B24:G24"/>
    <mergeCell ref="B25:G25"/>
    <mergeCell ref="B26:G26"/>
    <mergeCell ref="B27:G27"/>
    <mergeCell ref="B40:G40"/>
    <mergeCell ref="B29:G29"/>
    <mergeCell ref="B30:G30"/>
    <mergeCell ref="B31:G31"/>
    <mergeCell ref="B32:G32"/>
    <mergeCell ref="B33:G33"/>
    <mergeCell ref="B34:G34"/>
    <mergeCell ref="B35:G35"/>
    <mergeCell ref="B36:G36"/>
    <mergeCell ref="B37:G37"/>
    <mergeCell ref="B38:G38"/>
    <mergeCell ref="B39:G39"/>
    <mergeCell ref="B52:G52"/>
    <mergeCell ref="B41:G41"/>
    <mergeCell ref="B42:G42"/>
    <mergeCell ref="B43:G43"/>
    <mergeCell ref="B44:G44"/>
    <mergeCell ref="B45:G45"/>
    <mergeCell ref="B46:G46"/>
    <mergeCell ref="B47:G47"/>
    <mergeCell ref="B48:G48"/>
    <mergeCell ref="B49:G49"/>
    <mergeCell ref="B50:G50"/>
    <mergeCell ref="B51:G51"/>
    <mergeCell ref="B53:G53"/>
    <mergeCell ref="B54:G54"/>
    <mergeCell ref="B55:G55"/>
    <mergeCell ref="B56:G56"/>
    <mergeCell ref="B57:G57"/>
  </mergeCells>
  <phoneticPr fontId="28" type="noConversion"/>
  <pageMargins left="0.75" right="0.75" top="0.5" bottom="0.9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G57"/>
  <sheetViews>
    <sheetView zoomScale="89" zoomScaleNormal="89" zoomScalePageLayoutView="89" workbookViewId="0">
      <selection activeCell="M46" sqref="M46:N46"/>
    </sheetView>
  </sheetViews>
  <sheetFormatPr defaultColWidth="7" defaultRowHeight="12"/>
  <cols>
    <col min="1" max="1" width="3" style="25" customWidth="1"/>
    <col min="2" max="2" width="11.875" style="25" customWidth="1"/>
    <col min="3" max="3" width="7" style="25"/>
    <col min="4" max="4" width="12.25" style="25" customWidth="1"/>
    <col min="5" max="5" width="10.75" style="25" customWidth="1"/>
    <col min="6" max="6" width="7" style="25"/>
    <col min="7" max="7" width="18.375" style="25" customWidth="1"/>
    <col min="8" max="8" width="47.875" style="25" customWidth="1"/>
    <col min="9" max="10" width="4.25" style="25" customWidth="1"/>
    <col min="11" max="16384" width="7" style="25"/>
  </cols>
  <sheetData>
    <row r="1" spans="1:7" s="22" customFormat="1" ht="18.95" customHeight="1">
      <c r="A1" s="410" t="s">
        <v>67</v>
      </c>
      <c r="B1" s="411"/>
      <c r="C1" s="419" t="str">
        <f>SPEC!E3</f>
        <v>W TRAIL MTN WB 40 JACKET</v>
      </c>
      <c r="D1" s="420"/>
      <c r="E1" s="420"/>
      <c r="F1" s="420"/>
      <c r="G1" s="421"/>
    </row>
    <row r="2" spans="1:7" ht="15" customHeight="1">
      <c r="A2" s="415" t="s">
        <v>68</v>
      </c>
      <c r="B2" s="416"/>
      <c r="C2" s="416"/>
      <c r="D2" s="416"/>
      <c r="E2" s="417"/>
      <c r="F2" s="23" t="s">
        <v>69</v>
      </c>
      <c r="G2" s="24"/>
    </row>
    <row r="3" spans="1:7" ht="15.75">
      <c r="A3" s="415" t="s">
        <v>74</v>
      </c>
      <c r="B3" s="416"/>
      <c r="C3" s="416"/>
      <c r="D3" s="416"/>
      <c r="E3" s="418" t="s">
        <v>71</v>
      </c>
      <c r="F3" s="418"/>
      <c r="G3" s="26" t="str">
        <f>SPEC!AS3</f>
        <v>SPRING 2017</v>
      </c>
    </row>
    <row r="4" spans="1:7" s="27" customFormat="1" ht="3" customHeight="1">
      <c r="A4" s="407"/>
      <c r="B4" s="408"/>
      <c r="C4" s="408"/>
      <c r="D4" s="408"/>
      <c r="E4" s="408"/>
      <c r="F4" s="408"/>
      <c r="G4" s="409"/>
    </row>
    <row r="5" spans="1:7" ht="15" customHeight="1">
      <c r="A5" s="398" t="s">
        <v>72</v>
      </c>
      <c r="B5" s="399"/>
      <c r="C5" s="399"/>
      <c r="D5" s="399"/>
      <c r="E5" s="399"/>
      <c r="F5" s="399"/>
      <c r="G5" s="400"/>
    </row>
    <row r="6" spans="1:7" ht="35.1" customHeight="1">
      <c r="A6" s="28">
        <v>1</v>
      </c>
      <c r="B6" s="401"/>
      <c r="C6" s="402"/>
      <c r="D6" s="402"/>
      <c r="E6" s="402"/>
      <c r="F6" s="402"/>
      <c r="G6" s="403"/>
    </row>
    <row r="7" spans="1:7" ht="35.1" customHeight="1">
      <c r="A7" s="29">
        <v>2</v>
      </c>
      <c r="B7" s="395"/>
      <c r="C7" s="396"/>
      <c r="D7" s="396"/>
      <c r="E7" s="396"/>
      <c r="F7" s="396"/>
      <c r="G7" s="397"/>
    </row>
    <row r="8" spans="1:7" ht="35.1" customHeight="1">
      <c r="A8" s="29">
        <v>3</v>
      </c>
      <c r="B8" s="395"/>
      <c r="C8" s="396"/>
      <c r="D8" s="396"/>
      <c r="E8" s="396"/>
      <c r="F8" s="396"/>
      <c r="G8" s="397"/>
    </row>
    <row r="9" spans="1:7" ht="35.1" customHeight="1">
      <c r="A9" s="29">
        <v>4</v>
      </c>
      <c r="B9" s="395"/>
      <c r="C9" s="396"/>
      <c r="D9" s="396"/>
      <c r="E9" s="396"/>
      <c r="F9" s="396"/>
      <c r="G9" s="397"/>
    </row>
    <row r="10" spans="1:7" ht="35.1" customHeight="1">
      <c r="A10" s="29">
        <v>5</v>
      </c>
      <c r="B10" s="395"/>
      <c r="C10" s="396"/>
      <c r="D10" s="396"/>
      <c r="E10" s="396"/>
      <c r="F10" s="396"/>
      <c r="G10" s="397"/>
    </row>
    <row r="11" spans="1:7" ht="35.1" customHeight="1">
      <c r="A11" s="29">
        <v>6</v>
      </c>
      <c r="B11" s="395"/>
      <c r="C11" s="396"/>
      <c r="D11" s="396"/>
      <c r="E11" s="396"/>
      <c r="F11" s="396"/>
      <c r="G11" s="397"/>
    </row>
    <row r="12" spans="1:7" ht="35.1" customHeight="1">
      <c r="A12" s="29">
        <v>7</v>
      </c>
      <c r="B12" s="404"/>
      <c r="C12" s="405"/>
      <c r="D12" s="405"/>
      <c r="E12" s="405"/>
      <c r="F12" s="405"/>
      <c r="G12" s="406"/>
    </row>
    <row r="13" spans="1:7" ht="15.75">
      <c r="A13" s="398" t="s">
        <v>73</v>
      </c>
      <c r="B13" s="399"/>
      <c r="C13" s="399"/>
      <c r="D13" s="399"/>
      <c r="E13" s="399"/>
      <c r="F13" s="399"/>
      <c r="G13" s="400"/>
    </row>
    <row r="14" spans="1:7" ht="35.1" customHeight="1">
      <c r="A14" s="28">
        <v>1</v>
      </c>
      <c r="B14" s="401"/>
      <c r="C14" s="402"/>
      <c r="D14" s="402"/>
      <c r="E14" s="402"/>
      <c r="F14" s="402"/>
      <c r="G14" s="403"/>
    </row>
    <row r="15" spans="1:7" ht="35.1" customHeight="1">
      <c r="A15" s="29">
        <v>2</v>
      </c>
      <c r="B15" s="395"/>
      <c r="C15" s="396"/>
      <c r="D15" s="396"/>
      <c r="E15" s="396"/>
      <c r="F15" s="396"/>
      <c r="G15" s="397"/>
    </row>
    <row r="16" spans="1:7" ht="35.1" customHeight="1">
      <c r="A16" s="29">
        <v>3</v>
      </c>
      <c r="B16" s="395"/>
      <c r="C16" s="396"/>
      <c r="D16" s="396"/>
      <c r="E16" s="396"/>
      <c r="F16" s="396"/>
      <c r="G16" s="397"/>
    </row>
    <row r="17" spans="1:7" ht="35.1" customHeight="1">
      <c r="A17" s="29">
        <v>4</v>
      </c>
      <c r="B17" s="395"/>
      <c r="C17" s="396"/>
      <c r="D17" s="396"/>
      <c r="E17" s="396"/>
      <c r="F17" s="396"/>
      <c r="G17" s="397"/>
    </row>
    <row r="18" spans="1:7" ht="35.1" customHeight="1">
      <c r="A18" s="29">
        <v>5</v>
      </c>
      <c r="B18" s="395"/>
      <c r="C18" s="396"/>
      <c r="D18" s="396"/>
      <c r="E18" s="396"/>
      <c r="F18" s="396"/>
      <c r="G18" s="397"/>
    </row>
    <row r="19" spans="1:7" ht="35.1" customHeight="1">
      <c r="A19" s="29">
        <v>6</v>
      </c>
      <c r="B19" s="395"/>
      <c r="C19" s="396"/>
      <c r="D19" s="396"/>
      <c r="E19" s="396"/>
      <c r="F19" s="396"/>
      <c r="G19" s="397"/>
    </row>
    <row r="20" spans="1:7" ht="35.1" customHeight="1">
      <c r="A20" s="29">
        <v>7</v>
      </c>
      <c r="B20" s="395"/>
      <c r="C20" s="396"/>
      <c r="D20" s="396"/>
      <c r="E20" s="396"/>
      <c r="F20" s="396"/>
      <c r="G20" s="397"/>
    </row>
    <row r="21" spans="1:7" s="31" customFormat="1" ht="35.1" customHeight="1">
      <c r="A21" s="30"/>
      <c r="B21" s="394"/>
      <c r="C21" s="394"/>
      <c r="D21" s="394"/>
      <c r="E21" s="394"/>
      <c r="F21" s="394"/>
      <c r="G21" s="394"/>
    </row>
    <row r="22" spans="1:7" s="31" customFormat="1" ht="35.1" customHeight="1">
      <c r="A22" s="30"/>
      <c r="B22" s="394"/>
      <c r="C22" s="394"/>
      <c r="D22" s="394"/>
      <c r="E22" s="394"/>
      <c r="F22" s="394"/>
      <c r="G22" s="394"/>
    </row>
    <row r="23" spans="1:7" s="31" customFormat="1" ht="35.1" customHeight="1">
      <c r="A23" s="30"/>
      <c r="B23" s="394"/>
      <c r="C23" s="394"/>
      <c r="D23" s="394"/>
      <c r="E23" s="394"/>
      <c r="F23" s="394"/>
      <c r="G23" s="394"/>
    </row>
    <row r="24" spans="1:7" s="31" customFormat="1" ht="35.1" customHeight="1">
      <c r="A24" s="30"/>
      <c r="B24" s="394"/>
      <c r="C24" s="394"/>
      <c r="D24" s="394"/>
      <c r="E24" s="394"/>
      <c r="F24" s="394"/>
      <c r="G24" s="394"/>
    </row>
    <row r="25" spans="1:7" s="31" customFormat="1" ht="35.1" customHeight="1">
      <c r="A25" s="30"/>
      <c r="B25" s="394"/>
      <c r="C25" s="394"/>
      <c r="D25" s="394"/>
      <c r="E25" s="394"/>
      <c r="F25" s="394"/>
      <c r="G25" s="394"/>
    </row>
    <row r="26" spans="1:7" s="31" customFormat="1" ht="35.1" customHeight="1">
      <c r="A26" s="30"/>
      <c r="B26" s="394"/>
      <c r="C26" s="394"/>
      <c r="D26" s="394"/>
      <c r="E26" s="394"/>
      <c r="F26" s="394"/>
      <c r="G26" s="394"/>
    </row>
    <row r="27" spans="1:7" s="31" customFormat="1" ht="35.1" customHeight="1">
      <c r="A27" s="30"/>
      <c r="B27" s="394"/>
      <c r="C27" s="394"/>
      <c r="D27" s="394"/>
      <c r="E27" s="394"/>
      <c r="F27" s="394"/>
      <c r="G27" s="394"/>
    </row>
    <row r="28" spans="1:7" s="31" customFormat="1" ht="35.1" customHeight="1">
      <c r="A28" s="30"/>
      <c r="B28" s="394"/>
      <c r="C28" s="394"/>
      <c r="D28" s="394"/>
      <c r="E28" s="394"/>
      <c r="F28" s="394"/>
      <c r="G28" s="394"/>
    </row>
    <row r="29" spans="1:7" s="31" customFormat="1" ht="35.1" customHeight="1">
      <c r="A29" s="30"/>
      <c r="B29" s="394"/>
      <c r="C29" s="394"/>
      <c r="D29" s="394"/>
      <c r="E29" s="394"/>
      <c r="F29" s="394"/>
      <c r="G29" s="394"/>
    </row>
    <row r="30" spans="1:7" s="31" customFormat="1" ht="35.1" customHeight="1">
      <c r="A30" s="30"/>
      <c r="B30" s="394"/>
      <c r="C30" s="394"/>
      <c r="D30" s="394"/>
      <c r="E30" s="394"/>
      <c r="F30" s="394"/>
      <c r="G30" s="394"/>
    </row>
    <row r="31" spans="1:7" s="31" customFormat="1" ht="35.1" customHeight="1">
      <c r="A31" s="30"/>
      <c r="B31" s="394"/>
      <c r="C31" s="394"/>
      <c r="D31" s="394"/>
      <c r="E31" s="394"/>
      <c r="F31" s="394"/>
      <c r="G31" s="394"/>
    </row>
    <row r="32" spans="1:7" s="31" customFormat="1" ht="35.1" customHeight="1">
      <c r="A32" s="30"/>
      <c r="B32" s="394"/>
      <c r="C32" s="394"/>
      <c r="D32" s="394"/>
      <c r="E32" s="394"/>
      <c r="F32" s="394"/>
      <c r="G32" s="394"/>
    </row>
    <row r="33" spans="1:7" s="31" customFormat="1" ht="35.1" customHeight="1">
      <c r="A33" s="30"/>
      <c r="B33" s="394"/>
      <c r="C33" s="394"/>
      <c r="D33" s="394"/>
      <c r="E33" s="394"/>
      <c r="F33" s="394"/>
      <c r="G33" s="394"/>
    </row>
    <row r="34" spans="1:7" s="31" customFormat="1" ht="35.1" customHeight="1">
      <c r="A34" s="30"/>
      <c r="B34" s="394"/>
      <c r="C34" s="394"/>
      <c r="D34" s="394"/>
      <c r="E34" s="394"/>
      <c r="F34" s="394"/>
      <c r="G34" s="394"/>
    </row>
    <row r="35" spans="1:7" s="31" customFormat="1" ht="35.1" customHeight="1">
      <c r="A35" s="30"/>
      <c r="B35" s="394"/>
      <c r="C35" s="394"/>
      <c r="D35" s="394"/>
      <c r="E35" s="394"/>
      <c r="F35" s="394"/>
      <c r="G35" s="394"/>
    </row>
    <row r="36" spans="1:7" s="31" customFormat="1" ht="35.1" customHeight="1">
      <c r="A36" s="30"/>
      <c r="B36" s="394"/>
      <c r="C36" s="394"/>
      <c r="D36" s="394"/>
      <c r="E36" s="394"/>
      <c r="F36" s="394"/>
      <c r="G36" s="394"/>
    </row>
    <row r="37" spans="1:7" s="31" customFormat="1" ht="35.1" customHeight="1">
      <c r="A37" s="30"/>
      <c r="B37" s="394"/>
      <c r="C37" s="394"/>
      <c r="D37" s="394"/>
      <c r="E37" s="394"/>
      <c r="F37" s="394"/>
      <c r="G37" s="394"/>
    </row>
    <row r="38" spans="1:7" s="31" customFormat="1" ht="35.1" customHeight="1">
      <c r="A38" s="30"/>
      <c r="B38" s="394"/>
      <c r="C38" s="394"/>
      <c r="D38" s="394"/>
      <c r="E38" s="394"/>
      <c r="F38" s="394"/>
      <c r="G38" s="394"/>
    </row>
    <row r="39" spans="1:7" s="31" customFormat="1" ht="35.1" customHeight="1">
      <c r="A39" s="30"/>
      <c r="B39" s="394"/>
      <c r="C39" s="394"/>
      <c r="D39" s="394"/>
      <c r="E39" s="394"/>
      <c r="F39" s="394"/>
      <c r="G39" s="394"/>
    </row>
    <row r="40" spans="1:7" s="31" customFormat="1" ht="35.1" customHeight="1">
      <c r="A40" s="30"/>
      <c r="B40" s="394"/>
      <c r="C40" s="394"/>
      <c r="D40" s="394"/>
      <c r="E40" s="394"/>
      <c r="F40" s="394"/>
      <c r="G40" s="394"/>
    </row>
    <row r="41" spans="1:7" s="31" customFormat="1" ht="35.1" customHeight="1">
      <c r="A41" s="30"/>
      <c r="B41" s="394"/>
      <c r="C41" s="394"/>
      <c r="D41" s="394"/>
      <c r="E41" s="394"/>
      <c r="F41" s="394"/>
      <c r="G41" s="394"/>
    </row>
    <row r="42" spans="1:7" s="31" customFormat="1" ht="35.1" customHeight="1">
      <c r="A42" s="30"/>
      <c r="B42" s="394"/>
      <c r="C42" s="394"/>
      <c r="D42" s="394"/>
      <c r="E42" s="394"/>
      <c r="F42" s="394"/>
      <c r="G42" s="394"/>
    </row>
    <row r="43" spans="1:7" s="31" customFormat="1" ht="35.1" customHeight="1">
      <c r="A43" s="30"/>
      <c r="B43" s="394"/>
      <c r="C43" s="394"/>
      <c r="D43" s="394"/>
      <c r="E43" s="394"/>
      <c r="F43" s="394"/>
      <c r="G43" s="394"/>
    </row>
    <row r="44" spans="1:7" s="31" customFormat="1" ht="35.1" customHeight="1">
      <c r="A44" s="30"/>
      <c r="B44" s="394"/>
      <c r="C44" s="394"/>
      <c r="D44" s="394"/>
      <c r="E44" s="394"/>
      <c r="F44" s="394"/>
      <c r="G44" s="394"/>
    </row>
    <row r="45" spans="1:7" s="31" customFormat="1" ht="35.1" customHeight="1">
      <c r="A45" s="30"/>
      <c r="B45" s="394"/>
      <c r="C45" s="394"/>
      <c r="D45" s="394"/>
      <c r="E45" s="394"/>
      <c r="F45" s="394"/>
      <c r="G45" s="394"/>
    </row>
    <row r="46" spans="1:7" s="31" customFormat="1" ht="35.1" customHeight="1">
      <c r="A46" s="30"/>
      <c r="B46" s="394"/>
      <c r="C46" s="394"/>
      <c r="D46" s="394"/>
      <c r="E46" s="394"/>
      <c r="F46" s="394"/>
      <c r="G46" s="394"/>
    </row>
    <row r="47" spans="1:7" s="31" customFormat="1" ht="35.1" customHeight="1">
      <c r="A47" s="30"/>
      <c r="B47" s="394"/>
      <c r="C47" s="394"/>
      <c r="D47" s="394"/>
      <c r="E47" s="394"/>
      <c r="F47" s="394"/>
      <c r="G47" s="394"/>
    </row>
    <row r="48" spans="1:7" s="31" customFormat="1" ht="35.1" customHeight="1">
      <c r="A48" s="30"/>
      <c r="B48" s="394"/>
      <c r="C48" s="394"/>
      <c r="D48" s="394"/>
      <c r="E48" s="394"/>
      <c r="F48" s="394"/>
      <c r="G48" s="394"/>
    </row>
    <row r="49" spans="1:7" s="31" customFormat="1" ht="35.1" customHeight="1">
      <c r="A49" s="30"/>
      <c r="B49" s="394"/>
      <c r="C49" s="394"/>
      <c r="D49" s="394"/>
      <c r="E49" s="394"/>
      <c r="F49" s="394"/>
      <c r="G49" s="394"/>
    </row>
    <row r="50" spans="1:7" s="31" customFormat="1" ht="35.1" customHeight="1">
      <c r="A50" s="30"/>
      <c r="B50" s="394"/>
      <c r="C50" s="394"/>
      <c r="D50" s="394"/>
      <c r="E50" s="394"/>
      <c r="F50" s="394"/>
      <c r="G50" s="394"/>
    </row>
    <row r="51" spans="1:7" s="31" customFormat="1" ht="35.1" customHeight="1">
      <c r="A51" s="30"/>
      <c r="B51" s="394"/>
      <c r="C51" s="394"/>
      <c r="D51" s="394"/>
      <c r="E51" s="394"/>
      <c r="F51" s="394"/>
      <c r="G51" s="394"/>
    </row>
    <row r="52" spans="1:7" s="31" customFormat="1" ht="35.1" customHeight="1">
      <c r="A52" s="30"/>
      <c r="B52" s="394"/>
      <c r="C52" s="394"/>
      <c r="D52" s="394"/>
      <c r="E52" s="394"/>
      <c r="F52" s="394"/>
      <c r="G52" s="394"/>
    </row>
    <row r="53" spans="1:7" s="31" customFormat="1" ht="35.1" customHeight="1">
      <c r="A53" s="30"/>
      <c r="B53" s="394"/>
      <c r="C53" s="394"/>
      <c r="D53" s="394"/>
      <c r="E53" s="394"/>
      <c r="F53" s="394"/>
      <c r="G53" s="394"/>
    </row>
    <row r="54" spans="1:7" s="31" customFormat="1" ht="35.1" customHeight="1">
      <c r="A54" s="30"/>
      <c r="B54" s="394"/>
      <c r="C54" s="394"/>
      <c r="D54" s="394"/>
      <c r="E54" s="394"/>
      <c r="F54" s="394"/>
      <c r="G54" s="394"/>
    </row>
    <row r="55" spans="1:7" s="31" customFormat="1" ht="35.1" customHeight="1">
      <c r="A55" s="30"/>
      <c r="B55" s="394"/>
      <c r="C55" s="394"/>
      <c r="D55" s="394"/>
      <c r="E55" s="394"/>
      <c r="F55" s="394"/>
      <c r="G55" s="394"/>
    </row>
    <row r="56" spans="1:7" s="31" customFormat="1" ht="35.1" customHeight="1">
      <c r="A56" s="30"/>
      <c r="B56" s="394"/>
      <c r="C56" s="394"/>
      <c r="D56" s="394"/>
      <c r="E56" s="394"/>
      <c r="F56" s="394"/>
      <c r="G56" s="394"/>
    </row>
    <row r="57" spans="1:7" s="31" customFormat="1" ht="35.1" customHeight="1">
      <c r="A57" s="30"/>
      <c r="B57" s="394"/>
      <c r="C57" s="394"/>
      <c r="D57" s="394"/>
      <c r="E57" s="394"/>
      <c r="F57" s="394"/>
      <c r="G57" s="394"/>
    </row>
  </sheetData>
  <mergeCells count="59">
    <mergeCell ref="A4:G4"/>
    <mergeCell ref="A1:B1"/>
    <mergeCell ref="C1:G1"/>
    <mergeCell ref="A2:E2"/>
    <mergeCell ref="A3:D3"/>
    <mergeCell ref="E3:F3"/>
    <mergeCell ref="B16:G16"/>
    <mergeCell ref="A5:G5"/>
    <mergeCell ref="B6:G6"/>
    <mergeCell ref="B7:G7"/>
    <mergeCell ref="B8:G8"/>
    <mergeCell ref="B9:G9"/>
    <mergeCell ref="B10:G10"/>
    <mergeCell ref="B11:G11"/>
    <mergeCell ref="B12:G12"/>
    <mergeCell ref="A13:G13"/>
    <mergeCell ref="B14:G14"/>
    <mergeCell ref="B15:G15"/>
    <mergeCell ref="B28:G28"/>
    <mergeCell ref="B17:G17"/>
    <mergeCell ref="B18:G18"/>
    <mergeCell ref="B19:G19"/>
    <mergeCell ref="B20:G20"/>
    <mergeCell ref="B21:G21"/>
    <mergeCell ref="B22:G22"/>
    <mergeCell ref="B23:G23"/>
    <mergeCell ref="B24:G24"/>
    <mergeCell ref="B25:G25"/>
    <mergeCell ref="B26:G26"/>
    <mergeCell ref="B27:G27"/>
    <mergeCell ref="B40:G40"/>
    <mergeCell ref="B29:G29"/>
    <mergeCell ref="B30:G30"/>
    <mergeCell ref="B31:G31"/>
    <mergeCell ref="B32:G32"/>
    <mergeCell ref="B33:G33"/>
    <mergeCell ref="B34:G34"/>
    <mergeCell ref="B35:G35"/>
    <mergeCell ref="B36:G36"/>
    <mergeCell ref="B37:G37"/>
    <mergeCell ref="B38:G38"/>
    <mergeCell ref="B39:G39"/>
    <mergeCell ref="B52:G52"/>
    <mergeCell ref="B41:G41"/>
    <mergeCell ref="B42:G42"/>
    <mergeCell ref="B43:G43"/>
    <mergeCell ref="B44:G44"/>
    <mergeCell ref="B45:G45"/>
    <mergeCell ref="B46:G46"/>
    <mergeCell ref="B47:G47"/>
    <mergeCell ref="B48:G48"/>
    <mergeCell ref="B49:G49"/>
    <mergeCell ref="B50:G50"/>
    <mergeCell ref="B51:G51"/>
    <mergeCell ref="B53:G53"/>
    <mergeCell ref="B54:G54"/>
    <mergeCell ref="B55:G55"/>
    <mergeCell ref="B56:G56"/>
    <mergeCell ref="B57:G57"/>
  </mergeCells>
  <phoneticPr fontId="28" type="noConversion"/>
  <pageMargins left="0.75" right="0.75" top="0.5" bottom="0.9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V57"/>
  <sheetViews>
    <sheetView zoomScale="89" zoomScaleNormal="89" zoomScalePageLayoutView="89" workbookViewId="0">
      <selection activeCell="M46" sqref="M46:N46"/>
    </sheetView>
  </sheetViews>
  <sheetFormatPr defaultColWidth="7" defaultRowHeight="12"/>
  <cols>
    <col min="1" max="1" width="3" style="25" customWidth="1"/>
    <col min="2" max="2" width="11.875" style="25" customWidth="1"/>
    <col min="3" max="3" width="7" style="25"/>
    <col min="4" max="4" width="12.25" style="25" customWidth="1"/>
    <col min="5" max="5" width="10.75" style="25" customWidth="1"/>
    <col min="6" max="6" width="7" style="25"/>
    <col min="7" max="7" width="18.375" style="25" customWidth="1"/>
    <col min="8" max="8" width="47.875" style="25" customWidth="1"/>
    <col min="9" max="10" width="4.25" style="25" customWidth="1"/>
    <col min="11" max="16384" width="7" style="25"/>
  </cols>
  <sheetData>
    <row r="1" spans="1:7" s="22" customFormat="1" ht="18.95" customHeight="1">
      <c r="A1" s="410" t="s">
        <v>67</v>
      </c>
      <c r="B1" s="411"/>
      <c r="C1" s="422" t="str">
        <f>SPEC!E3</f>
        <v>W TRAIL MTN WB 40 JACKET</v>
      </c>
      <c r="D1" s="423"/>
      <c r="E1" s="423"/>
      <c r="F1" s="423"/>
      <c r="G1" s="424"/>
    </row>
    <row r="2" spans="1:7" ht="15" customHeight="1">
      <c r="A2" s="415" t="s">
        <v>68</v>
      </c>
      <c r="B2" s="416"/>
      <c r="C2" s="416"/>
      <c r="D2" s="416"/>
      <c r="E2" s="417"/>
      <c r="F2" s="23" t="s">
        <v>69</v>
      </c>
      <c r="G2" s="24"/>
    </row>
    <row r="3" spans="1:7" ht="15.75">
      <c r="A3" s="415" t="s">
        <v>75</v>
      </c>
      <c r="B3" s="416"/>
      <c r="C3" s="416"/>
      <c r="D3" s="416"/>
      <c r="E3" s="418" t="s">
        <v>71</v>
      </c>
      <c r="F3" s="418"/>
      <c r="G3" s="26" t="str">
        <f>SPEC!AS3</f>
        <v>SPRING 2017</v>
      </c>
    </row>
    <row r="4" spans="1:7" s="27" customFormat="1" ht="3" customHeight="1">
      <c r="A4" s="407"/>
      <c r="B4" s="408"/>
      <c r="C4" s="408"/>
      <c r="D4" s="408"/>
      <c r="E4" s="408"/>
      <c r="F4" s="408"/>
      <c r="G4" s="409"/>
    </row>
    <row r="5" spans="1:7" ht="15" customHeight="1">
      <c r="A5" s="398" t="s">
        <v>72</v>
      </c>
      <c r="B5" s="399"/>
      <c r="C5" s="399"/>
      <c r="D5" s="399"/>
      <c r="E5" s="399"/>
      <c r="F5" s="399"/>
      <c r="G5" s="400"/>
    </row>
    <row r="6" spans="1:7" ht="35.1" customHeight="1">
      <c r="A6" s="28">
        <v>1</v>
      </c>
      <c r="B6" s="401"/>
      <c r="C6" s="402"/>
      <c r="D6" s="402"/>
      <c r="E6" s="402"/>
      <c r="F6" s="402"/>
      <c r="G6" s="403"/>
    </row>
    <row r="7" spans="1:7" ht="35.1" customHeight="1">
      <c r="A7" s="29">
        <v>2</v>
      </c>
      <c r="B7" s="395"/>
      <c r="C7" s="396"/>
      <c r="D7" s="396"/>
      <c r="E7" s="396"/>
      <c r="F7" s="396"/>
      <c r="G7" s="397"/>
    </row>
    <row r="8" spans="1:7" ht="35.1" customHeight="1">
      <c r="A8" s="29">
        <v>3</v>
      </c>
      <c r="B8" s="395"/>
      <c r="C8" s="396"/>
      <c r="D8" s="396"/>
      <c r="E8" s="396"/>
      <c r="F8" s="396"/>
      <c r="G8" s="397"/>
    </row>
    <row r="9" spans="1:7" ht="35.1" customHeight="1">
      <c r="A9" s="29">
        <v>4</v>
      </c>
      <c r="B9" s="395"/>
      <c r="C9" s="396"/>
      <c r="D9" s="396"/>
      <c r="E9" s="396"/>
      <c r="F9" s="396"/>
      <c r="G9" s="397"/>
    </row>
    <row r="10" spans="1:7" ht="35.1" customHeight="1">
      <c r="A10" s="29">
        <v>5</v>
      </c>
      <c r="B10" s="395"/>
      <c r="C10" s="396"/>
      <c r="D10" s="396"/>
      <c r="E10" s="396"/>
      <c r="F10" s="396"/>
      <c r="G10" s="397"/>
    </row>
    <row r="11" spans="1:7" ht="35.1" customHeight="1">
      <c r="A11" s="29">
        <v>6</v>
      </c>
      <c r="B11" s="395"/>
      <c r="C11" s="396"/>
      <c r="D11" s="396"/>
      <c r="E11" s="396"/>
      <c r="F11" s="396"/>
      <c r="G11" s="397"/>
    </row>
    <row r="12" spans="1:7" ht="35.1" customHeight="1">
      <c r="A12" s="29">
        <v>7</v>
      </c>
      <c r="B12" s="404"/>
      <c r="C12" s="405"/>
      <c r="D12" s="405"/>
      <c r="E12" s="405"/>
      <c r="F12" s="405"/>
      <c r="G12" s="406"/>
    </row>
    <row r="13" spans="1:7" ht="15.75">
      <c r="A13" s="398" t="s">
        <v>73</v>
      </c>
      <c r="B13" s="399"/>
      <c r="C13" s="399"/>
      <c r="D13" s="399"/>
      <c r="E13" s="399"/>
      <c r="F13" s="399"/>
      <c r="G13" s="400"/>
    </row>
    <row r="14" spans="1:7" ht="35.1" customHeight="1">
      <c r="A14" s="28">
        <v>1</v>
      </c>
      <c r="B14" s="401"/>
      <c r="C14" s="402"/>
      <c r="D14" s="402"/>
      <c r="E14" s="402"/>
      <c r="F14" s="402"/>
      <c r="G14" s="403"/>
    </row>
    <row r="15" spans="1:7" ht="35.1" customHeight="1">
      <c r="A15" s="29">
        <v>2</v>
      </c>
      <c r="B15" s="395"/>
      <c r="C15" s="396"/>
      <c r="D15" s="396"/>
      <c r="E15" s="396"/>
      <c r="F15" s="396"/>
      <c r="G15" s="397"/>
    </row>
    <row r="16" spans="1:7" ht="35.1" customHeight="1">
      <c r="A16" s="29">
        <v>3</v>
      </c>
      <c r="B16" s="395"/>
      <c r="C16" s="396"/>
      <c r="D16" s="396"/>
      <c r="E16" s="396"/>
      <c r="F16" s="396"/>
      <c r="G16" s="397"/>
    </row>
    <row r="17" spans="1:7" ht="35.1" customHeight="1">
      <c r="A17" s="29">
        <v>4</v>
      </c>
      <c r="B17" s="395"/>
      <c r="C17" s="396"/>
      <c r="D17" s="396"/>
      <c r="E17" s="396"/>
      <c r="F17" s="396"/>
      <c r="G17" s="397"/>
    </row>
    <row r="18" spans="1:7" ht="35.1" customHeight="1">
      <c r="A18" s="29">
        <v>5</v>
      </c>
      <c r="B18" s="395"/>
      <c r="C18" s="396"/>
      <c r="D18" s="396"/>
      <c r="E18" s="396"/>
      <c r="F18" s="396"/>
      <c r="G18" s="397"/>
    </row>
    <row r="19" spans="1:7" ht="35.1" customHeight="1">
      <c r="A19" s="29">
        <v>6</v>
      </c>
      <c r="B19" s="395"/>
      <c r="C19" s="396"/>
      <c r="D19" s="396"/>
      <c r="E19" s="396"/>
      <c r="F19" s="396"/>
      <c r="G19" s="397"/>
    </row>
    <row r="20" spans="1:7" ht="35.1" customHeight="1">
      <c r="A20" s="29">
        <v>7</v>
      </c>
      <c r="B20" s="395"/>
      <c r="C20" s="396"/>
      <c r="D20" s="396"/>
      <c r="E20" s="396"/>
      <c r="F20" s="396"/>
      <c r="G20" s="397"/>
    </row>
    <row r="21" spans="1:7" s="31" customFormat="1" ht="35.1" customHeight="1">
      <c r="A21" s="30"/>
      <c r="B21" s="394"/>
      <c r="C21" s="394"/>
      <c r="D21" s="394"/>
      <c r="E21" s="394"/>
      <c r="F21" s="394"/>
      <c r="G21" s="394"/>
    </row>
    <row r="22" spans="1:7" s="31" customFormat="1" ht="35.1" customHeight="1">
      <c r="A22" s="30"/>
      <c r="B22" s="394"/>
      <c r="C22" s="394"/>
      <c r="D22" s="394"/>
      <c r="E22" s="394"/>
      <c r="F22" s="394"/>
      <c r="G22" s="394"/>
    </row>
    <row r="23" spans="1:7" s="31" customFormat="1" ht="35.1" customHeight="1">
      <c r="A23" s="30"/>
      <c r="B23" s="394"/>
      <c r="C23" s="394"/>
      <c r="D23" s="394"/>
      <c r="E23" s="394"/>
      <c r="F23" s="394"/>
      <c r="G23" s="394"/>
    </row>
    <row r="24" spans="1:7" s="31" customFormat="1" ht="35.1" customHeight="1">
      <c r="A24" s="30"/>
      <c r="B24" s="394"/>
      <c r="C24" s="394"/>
      <c r="D24" s="394"/>
      <c r="E24" s="394"/>
      <c r="F24" s="394"/>
      <c r="G24" s="394"/>
    </row>
    <row r="25" spans="1:7" s="31" customFormat="1" ht="35.1" customHeight="1">
      <c r="A25" s="30"/>
      <c r="B25" s="394"/>
      <c r="C25" s="394"/>
      <c r="D25" s="394"/>
      <c r="E25" s="394"/>
      <c r="F25" s="394"/>
      <c r="G25" s="394"/>
    </row>
    <row r="26" spans="1:7" s="31" customFormat="1" ht="35.1" customHeight="1">
      <c r="A26" s="30"/>
      <c r="B26" s="394"/>
      <c r="C26" s="394"/>
      <c r="D26" s="394"/>
      <c r="E26" s="394"/>
      <c r="F26" s="394"/>
      <c r="G26" s="394"/>
    </row>
    <row r="27" spans="1:7" s="31" customFormat="1" ht="35.1" customHeight="1">
      <c r="A27" s="30"/>
      <c r="B27" s="394"/>
      <c r="C27" s="394"/>
      <c r="D27" s="394"/>
      <c r="E27" s="394"/>
      <c r="F27" s="394"/>
      <c r="G27" s="394"/>
    </row>
    <row r="28" spans="1:7" s="31" customFormat="1" ht="35.1" customHeight="1">
      <c r="A28" s="30"/>
      <c r="B28" s="394"/>
      <c r="C28" s="394"/>
      <c r="D28" s="394"/>
      <c r="E28" s="394"/>
      <c r="F28" s="394"/>
      <c r="G28" s="394"/>
    </row>
    <row r="29" spans="1:7" s="31" customFormat="1" ht="35.1" customHeight="1">
      <c r="A29" s="30"/>
      <c r="B29" s="394"/>
      <c r="C29" s="394"/>
      <c r="D29" s="394"/>
      <c r="E29" s="394"/>
      <c r="F29" s="394"/>
      <c r="G29" s="394"/>
    </row>
    <row r="30" spans="1:7" s="31" customFormat="1" ht="35.1" customHeight="1">
      <c r="A30" s="30"/>
      <c r="B30" s="394"/>
      <c r="C30" s="394"/>
      <c r="D30" s="394"/>
      <c r="E30" s="394"/>
      <c r="F30" s="394"/>
      <c r="G30" s="394"/>
    </row>
    <row r="31" spans="1:7" s="31" customFormat="1" ht="35.1" customHeight="1">
      <c r="A31" s="30"/>
      <c r="B31" s="394"/>
      <c r="C31" s="394"/>
      <c r="D31" s="394"/>
      <c r="E31" s="394"/>
      <c r="F31" s="394"/>
      <c r="G31" s="394"/>
    </row>
    <row r="32" spans="1:7" s="31" customFormat="1" ht="35.1" customHeight="1">
      <c r="A32" s="30"/>
      <c r="B32" s="394"/>
      <c r="C32" s="394"/>
      <c r="D32" s="394"/>
      <c r="E32" s="394"/>
      <c r="F32" s="394"/>
      <c r="G32" s="394"/>
    </row>
    <row r="33" spans="1:22" s="31" customFormat="1" ht="35.1" customHeight="1">
      <c r="A33" s="30"/>
      <c r="B33" s="394"/>
      <c r="C33" s="394"/>
      <c r="D33" s="394"/>
      <c r="E33" s="394"/>
      <c r="F33" s="394"/>
      <c r="G33" s="394"/>
    </row>
    <row r="34" spans="1:22" s="31" customFormat="1" ht="35.1" customHeight="1">
      <c r="A34" s="30"/>
      <c r="B34" s="394"/>
      <c r="C34" s="394"/>
      <c r="D34" s="394"/>
      <c r="E34" s="394"/>
      <c r="F34" s="394"/>
      <c r="G34" s="394"/>
    </row>
    <row r="35" spans="1:22" s="31" customFormat="1" ht="35.1" customHeight="1">
      <c r="A35" s="30"/>
      <c r="B35" s="394"/>
      <c r="C35" s="394"/>
      <c r="D35" s="394"/>
      <c r="E35" s="394"/>
      <c r="F35" s="394"/>
      <c r="G35" s="394"/>
    </row>
    <row r="36" spans="1:22" s="31" customFormat="1" ht="35.1" customHeight="1">
      <c r="A36" s="30"/>
      <c r="B36" s="394"/>
      <c r="C36" s="394"/>
      <c r="D36" s="394"/>
      <c r="E36" s="394"/>
      <c r="F36" s="394"/>
      <c r="G36" s="394"/>
    </row>
    <row r="37" spans="1:22" s="31" customFormat="1" ht="35.1" customHeight="1">
      <c r="A37" s="30"/>
      <c r="B37" s="394"/>
      <c r="C37" s="394"/>
      <c r="D37" s="394"/>
      <c r="E37" s="394"/>
      <c r="F37" s="394"/>
      <c r="G37" s="394"/>
      <c r="U37" s="39"/>
      <c r="V37" s="39"/>
    </row>
    <row r="38" spans="1:22" s="31" customFormat="1" ht="35.1" customHeight="1">
      <c r="A38" s="30"/>
      <c r="B38" s="394"/>
      <c r="C38" s="394"/>
      <c r="D38" s="394"/>
      <c r="E38" s="394"/>
      <c r="F38" s="394"/>
      <c r="G38" s="394"/>
    </row>
    <row r="39" spans="1:22" s="31" customFormat="1" ht="35.1" customHeight="1">
      <c r="A39" s="30"/>
      <c r="B39" s="394"/>
      <c r="C39" s="394"/>
      <c r="D39" s="394"/>
      <c r="E39" s="394"/>
      <c r="F39" s="394"/>
      <c r="G39" s="394"/>
    </row>
    <row r="40" spans="1:22" s="31" customFormat="1" ht="35.1" customHeight="1">
      <c r="A40" s="30"/>
      <c r="B40" s="394"/>
      <c r="C40" s="394"/>
      <c r="D40" s="394"/>
      <c r="E40" s="394"/>
      <c r="F40" s="394"/>
      <c r="G40" s="394"/>
    </row>
    <row r="41" spans="1:22" s="31" customFormat="1" ht="35.1" customHeight="1">
      <c r="A41" s="30"/>
      <c r="B41" s="394"/>
      <c r="C41" s="394"/>
      <c r="D41" s="394"/>
      <c r="E41" s="394"/>
      <c r="F41" s="394"/>
      <c r="G41" s="394"/>
    </row>
    <row r="42" spans="1:22" s="31" customFormat="1" ht="35.1" customHeight="1">
      <c r="A42" s="30"/>
      <c r="B42" s="394"/>
      <c r="C42" s="394"/>
      <c r="D42" s="394"/>
      <c r="E42" s="394"/>
      <c r="F42" s="394"/>
      <c r="G42" s="394"/>
    </row>
    <row r="43" spans="1:22" s="31" customFormat="1" ht="35.1" customHeight="1">
      <c r="A43" s="30"/>
      <c r="B43" s="394"/>
      <c r="C43" s="394"/>
      <c r="D43" s="394"/>
      <c r="E43" s="394"/>
      <c r="F43" s="394"/>
      <c r="G43" s="394"/>
    </row>
    <row r="44" spans="1:22" s="31" customFormat="1" ht="35.1" customHeight="1">
      <c r="A44" s="30"/>
      <c r="B44" s="394"/>
      <c r="C44" s="394"/>
      <c r="D44" s="394"/>
      <c r="E44" s="394"/>
      <c r="F44" s="394"/>
      <c r="G44" s="394"/>
    </row>
    <row r="45" spans="1:22" s="31" customFormat="1" ht="35.1" customHeight="1">
      <c r="A45" s="30"/>
      <c r="B45" s="394"/>
      <c r="C45" s="394"/>
      <c r="D45" s="394"/>
      <c r="E45" s="394"/>
      <c r="F45" s="394"/>
      <c r="G45" s="394"/>
    </row>
    <row r="46" spans="1:22" s="31" customFormat="1" ht="35.1" customHeight="1">
      <c r="A46" s="30"/>
      <c r="B46" s="394"/>
      <c r="C46" s="394"/>
      <c r="D46" s="394"/>
      <c r="E46" s="394"/>
      <c r="F46" s="394"/>
      <c r="G46" s="394"/>
    </row>
    <row r="47" spans="1:22" s="31" customFormat="1" ht="35.1" customHeight="1">
      <c r="A47" s="30"/>
      <c r="B47" s="394"/>
      <c r="C47" s="394"/>
      <c r="D47" s="394"/>
      <c r="E47" s="394"/>
      <c r="F47" s="394"/>
      <c r="G47" s="394"/>
    </row>
    <row r="48" spans="1:22" s="31" customFormat="1" ht="35.1" customHeight="1">
      <c r="A48" s="30"/>
      <c r="B48" s="394"/>
      <c r="C48" s="394"/>
      <c r="D48" s="394"/>
      <c r="E48" s="394"/>
      <c r="F48" s="394"/>
      <c r="G48" s="394"/>
    </row>
    <row r="49" spans="1:7" s="31" customFormat="1" ht="35.1" customHeight="1">
      <c r="A49" s="30"/>
      <c r="B49" s="394"/>
      <c r="C49" s="394"/>
      <c r="D49" s="394"/>
      <c r="E49" s="394"/>
      <c r="F49" s="394"/>
      <c r="G49" s="394"/>
    </row>
    <row r="50" spans="1:7" s="31" customFormat="1" ht="35.1" customHeight="1">
      <c r="A50" s="30"/>
      <c r="B50" s="394"/>
      <c r="C50" s="394"/>
      <c r="D50" s="394"/>
      <c r="E50" s="394"/>
      <c r="F50" s="394"/>
      <c r="G50" s="394"/>
    </row>
    <row r="51" spans="1:7" s="31" customFormat="1" ht="35.1" customHeight="1">
      <c r="A51" s="30"/>
      <c r="B51" s="394"/>
      <c r="C51" s="394"/>
      <c r="D51" s="394"/>
      <c r="E51" s="394"/>
      <c r="F51" s="394"/>
      <c r="G51" s="394"/>
    </row>
    <row r="52" spans="1:7" s="31" customFormat="1" ht="35.1" customHeight="1">
      <c r="A52" s="30"/>
      <c r="B52" s="394"/>
      <c r="C52" s="394"/>
      <c r="D52" s="394"/>
      <c r="E52" s="394"/>
      <c r="F52" s="394"/>
      <c r="G52" s="394"/>
    </row>
    <row r="53" spans="1:7" s="31" customFormat="1" ht="35.1" customHeight="1">
      <c r="A53" s="30"/>
      <c r="B53" s="394"/>
      <c r="C53" s="394"/>
      <c r="D53" s="394"/>
      <c r="E53" s="394"/>
      <c r="F53" s="394"/>
      <c r="G53" s="394"/>
    </row>
    <row r="54" spans="1:7" s="31" customFormat="1" ht="35.1" customHeight="1">
      <c r="A54" s="30"/>
      <c r="B54" s="394"/>
      <c r="C54" s="394"/>
      <c r="D54" s="394"/>
      <c r="E54" s="394"/>
      <c r="F54" s="394"/>
      <c r="G54" s="394"/>
    </row>
    <row r="55" spans="1:7" s="31" customFormat="1" ht="35.1" customHeight="1">
      <c r="A55" s="30"/>
      <c r="B55" s="394"/>
      <c r="C55" s="394"/>
      <c r="D55" s="394"/>
      <c r="E55" s="394"/>
      <c r="F55" s="394"/>
      <c r="G55" s="394"/>
    </row>
    <row r="56" spans="1:7" s="31" customFormat="1" ht="35.1" customHeight="1">
      <c r="A56" s="30"/>
      <c r="B56" s="394"/>
      <c r="C56" s="394"/>
      <c r="D56" s="394"/>
      <c r="E56" s="394"/>
      <c r="F56" s="394"/>
      <c r="G56" s="394"/>
    </row>
    <row r="57" spans="1:7" s="31" customFormat="1" ht="35.1" customHeight="1">
      <c r="A57" s="30"/>
      <c r="B57" s="394"/>
      <c r="C57" s="394"/>
      <c r="D57" s="394"/>
      <c r="E57" s="394"/>
      <c r="F57" s="394"/>
      <c r="G57" s="394"/>
    </row>
  </sheetData>
  <mergeCells count="59">
    <mergeCell ref="A4:G4"/>
    <mergeCell ref="A1:B1"/>
    <mergeCell ref="C1:G1"/>
    <mergeCell ref="A2:E2"/>
    <mergeCell ref="A3:D3"/>
    <mergeCell ref="E3:F3"/>
    <mergeCell ref="B16:G16"/>
    <mergeCell ref="A5:G5"/>
    <mergeCell ref="B6:G6"/>
    <mergeCell ref="B7:G7"/>
    <mergeCell ref="B8:G8"/>
    <mergeCell ref="B9:G9"/>
    <mergeCell ref="B10:G10"/>
    <mergeCell ref="B11:G11"/>
    <mergeCell ref="B12:G12"/>
    <mergeCell ref="A13:G13"/>
    <mergeCell ref="B14:G14"/>
    <mergeCell ref="B15:G15"/>
    <mergeCell ref="B28:G28"/>
    <mergeCell ref="B17:G17"/>
    <mergeCell ref="B18:G18"/>
    <mergeCell ref="B19:G19"/>
    <mergeCell ref="B20:G20"/>
    <mergeCell ref="B21:G21"/>
    <mergeCell ref="B22:G22"/>
    <mergeCell ref="B23:G23"/>
    <mergeCell ref="B24:G24"/>
    <mergeCell ref="B25:G25"/>
    <mergeCell ref="B26:G26"/>
    <mergeCell ref="B27:G27"/>
    <mergeCell ref="B40:G40"/>
    <mergeCell ref="B29:G29"/>
    <mergeCell ref="B30:G30"/>
    <mergeCell ref="B31:G31"/>
    <mergeCell ref="B32:G32"/>
    <mergeCell ref="B33:G33"/>
    <mergeCell ref="B34:G34"/>
    <mergeCell ref="B35:G35"/>
    <mergeCell ref="B36:G36"/>
    <mergeCell ref="B37:G37"/>
    <mergeCell ref="B38:G38"/>
    <mergeCell ref="B39:G39"/>
    <mergeCell ref="B52:G52"/>
    <mergeCell ref="B41:G41"/>
    <mergeCell ref="B42:G42"/>
    <mergeCell ref="B43:G43"/>
    <mergeCell ref="B44:G44"/>
    <mergeCell ref="B45:G45"/>
    <mergeCell ref="B46:G46"/>
    <mergeCell ref="B47:G47"/>
    <mergeCell ref="B48:G48"/>
    <mergeCell ref="B49:G49"/>
    <mergeCell ref="B50:G50"/>
    <mergeCell ref="B51:G51"/>
    <mergeCell ref="B53:G53"/>
    <mergeCell ref="B54:G54"/>
    <mergeCell ref="B55:G55"/>
    <mergeCell ref="B56:G56"/>
    <mergeCell ref="B57:G57"/>
  </mergeCells>
  <phoneticPr fontId="28" type="noConversion"/>
  <pageMargins left="0.75" right="0.75" top="0.5" bottom="0.9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G57"/>
  <sheetViews>
    <sheetView zoomScale="89" zoomScaleNormal="89" zoomScalePageLayoutView="89" workbookViewId="0">
      <selection activeCell="M46" sqref="M46:N46"/>
    </sheetView>
  </sheetViews>
  <sheetFormatPr defaultColWidth="7" defaultRowHeight="12"/>
  <cols>
    <col min="1" max="1" width="3" style="25" customWidth="1"/>
    <col min="2" max="2" width="11.875" style="25" customWidth="1"/>
    <col min="3" max="3" width="7" style="25"/>
    <col min="4" max="4" width="12.25" style="25" customWidth="1"/>
    <col min="5" max="5" width="10.75" style="25" customWidth="1"/>
    <col min="6" max="6" width="7" style="25"/>
    <col min="7" max="7" width="18.375" style="25" customWidth="1"/>
    <col min="8" max="8" width="47.875" style="25" customWidth="1"/>
    <col min="9" max="10" width="4.25" style="25" customWidth="1"/>
    <col min="11" max="16384" width="7" style="25"/>
  </cols>
  <sheetData>
    <row r="1" spans="1:7" s="22" customFormat="1" ht="18.95" customHeight="1">
      <c r="A1" s="410" t="s">
        <v>67</v>
      </c>
      <c r="B1" s="411"/>
      <c r="C1" s="428" t="str">
        <f>SPEC!E3</f>
        <v>W TRAIL MTN WB 40 JACKET</v>
      </c>
      <c r="D1" s="429"/>
      <c r="E1" s="429"/>
      <c r="F1" s="429"/>
      <c r="G1" s="430"/>
    </row>
    <row r="2" spans="1:7" ht="15" customHeight="1">
      <c r="A2" s="415" t="s">
        <v>68</v>
      </c>
      <c r="B2" s="416"/>
      <c r="C2" s="416"/>
      <c r="D2" s="416"/>
      <c r="E2" s="417"/>
      <c r="F2" s="23" t="s">
        <v>69</v>
      </c>
      <c r="G2" s="24"/>
    </row>
    <row r="3" spans="1:7" ht="15.75">
      <c r="A3" s="415" t="s">
        <v>76</v>
      </c>
      <c r="B3" s="416"/>
      <c r="C3" s="416"/>
      <c r="D3" s="416"/>
      <c r="E3" s="418" t="s">
        <v>71</v>
      </c>
      <c r="F3" s="418"/>
      <c r="G3" s="26" t="str">
        <f>SPEC!AS3</f>
        <v>SPRING 2017</v>
      </c>
    </row>
    <row r="4" spans="1:7" s="31" customFormat="1" ht="12.75">
      <c r="A4" s="425" t="s">
        <v>77</v>
      </c>
      <c r="B4" s="426"/>
      <c r="C4" s="426"/>
      <c r="D4" s="426"/>
      <c r="E4" s="426"/>
      <c r="F4" s="426"/>
      <c r="G4" s="427"/>
    </row>
    <row r="5" spans="1:7" ht="15" customHeight="1">
      <c r="A5" s="398" t="s">
        <v>72</v>
      </c>
      <c r="B5" s="399"/>
      <c r="C5" s="399"/>
      <c r="D5" s="399"/>
      <c r="E5" s="399"/>
      <c r="F5" s="399"/>
      <c r="G5" s="400"/>
    </row>
    <row r="6" spans="1:7" ht="35.1" customHeight="1">
      <c r="A6" s="28">
        <v>1</v>
      </c>
      <c r="B6" s="401"/>
      <c r="C6" s="402"/>
      <c r="D6" s="402"/>
      <c r="E6" s="402"/>
      <c r="F6" s="402"/>
      <c r="G6" s="403"/>
    </row>
    <row r="7" spans="1:7" ht="35.1" customHeight="1">
      <c r="A7" s="29">
        <v>2</v>
      </c>
      <c r="B7" s="395"/>
      <c r="C7" s="396"/>
      <c r="D7" s="396"/>
      <c r="E7" s="396"/>
      <c r="F7" s="396"/>
      <c r="G7" s="397"/>
    </row>
    <row r="8" spans="1:7" ht="35.1" customHeight="1">
      <c r="A8" s="29">
        <v>3</v>
      </c>
      <c r="B8" s="395"/>
      <c r="C8" s="396"/>
      <c r="D8" s="396"/>
      <c r="E8" s="396"/>
      <c r="F8" s="396"/>
      <c r="G8" s="397"/>
    </row>
    <row r="9" spans="1:7" ht="35.1" customHeight="1">
      <c r="A9" s="29">
        <v>4</v>
      </c>
      <c r="B9" s="395"/>
      <c r="C9" s="396"/>
      <c r="D9" s="396"/>
      <c r="E9" s="396"/>
      <c r="F9" s="396"/>
      <c r="G9" s="397"/>
    </row>
    <row r="10" spans="1:7" ht="35.1" customHeight="1">
      <c r="A10" s="29">
        <v>5</v>
      </c>
      <c r="B10" s="395"/>
      <c r="C10" s="396"/>
      <c r="D10" s="396"/>
      <c r="E10" s="396"/>
      <c r="F10" s="396"/>
      <c r="G10" s="397"/>
    </row>
    <row r="11" spans="1:7" ht="35.1" customHeight="1">
      <c r="A11" s="29">
        <v>6</v>
      </c>
      <c r="B11" s="395"/>
      <c r="C11" s="396"/>
      <c r="D11" s="396"/>
      <c r="E11" s="396"/>
      <c r="F11" s="396"/>
      <c r="G11" s="397"/>
    </row>
    <row r="12" spans="1:7" ht="35.1" customHeight="1">
      <c r="A12" s="29">
        <v>7</v>
      </c>
      <c r="B12" s="404"/>
      <c r="C12" s="405"/>
      <c r="D12" s="405"/>
      <c r="E12" s="405"/>
      <c r="F12" s="405"/>
      <c r="G12" s="406"/>
    </row>
    <row r="13" spans="1:7" ht="15.75">
      <c r="A13" s="398" t="s">
        <v>73</v>
      </c>
      <c r="B13" s="399"/>
      <c r="C13" s="399"/>
      <c r="D13" s="399"/>
      <c r="E13" s="399"/>
      <c r="F13" s="399"/>
      <c r="G13" s="400"/>
    </row>
    <row r="14" spans="1:7" ht="35.1" customHeight="1">
      <c r="A14" s="28">
        <v>1</v>
      </c>
      <c r="B14" s="401"/>
      <c r="C14" s="402"/>
      <c r="D14" s="402"/>
      <c r="E14" s="402"/>
      <c r="F14" s="402"/>
      <c r="G14" s="403"/>
    </row>
    <row r="15" spans="1:7" ht="35.1" customHeight="1">
      <c r="A15" s="29">
        <v>2</v>
      </c>
      <c r="B15" s="395"/>
      <c r="C15" s="396"/>
      <c r="D15" s="396"/>
      <c r="E15" s="396"/>
      <c r="F15" s="396"/>
      <c r="G15" s="397"/>
    </row>
    <row r="16" spans="1:7" ht="35.1" customHeight="1">
      <c r="A16" s="29">
        <v>3</v>
      </c>
      <c r="B16" s="395"/>
      <c r="C16" s="396"/>
      <c r="D16" s="396"/>
      <c r="E16" s="396"/>
      <c r="F16" s="396"/>
      <c r="G16" s="397"/>
    </row>
    <row r="17" spans="1:7" ht="35.1" customHeight="1">
      <c r="A17" s="29">
        <v>4</v>
      </c>
      <c r="B17" s="395"/>
      <c r="C17" s="396"/>
      <c r="D17" s="396"/>
      <c r="E17" s="396"/>
      <c r="F17" s="396"/>
      <c r="G17" s="397"/>
    </row>
    <row r="18" spans="1:7" ht="35.1" customHeight="1">
      <c r="A18" s="29">
        <v>5</v>
      </c>
      <c r="B18" s="395"/>
      <c r="C18" s="396"/>
      <c r="D18" s="396"/>
      <c r="E18" s="396"/>
      <c r="F18" s="396"/>
      <c r="G18" s="397"/>
    </row>
    <row r="19" spans="1:7" ht="35.1" customHeight="1">
      <c r="A19" s="29">
        <v>6</v>
      </c>
      <c r="B19" s="395"/>
      <c r="C19" s="396"/>
      <c r="D19" s="396"/>
      <c r="E19" s="396"/>
      <c r="F19" s="396"/>
      <c r="G19" s="397"/>
    </row>
    <row r="20" spans="1:7" ht="35.1" customHeight="1">
      <c r="A20" s="29">
        <v>7</v>
      </c>
      <c r="B20" s="395"/>
      <c r="C20" s="396"/>
      <c r="D20" s="396"/>
      <c r="E20" s="396"/>
      <c r="F20" s="396"/>
      <c r="G20" s="397"/>
    </row>
    <row r="21" spans="1:7" s="31" customFormat="1" ht="35.1" customHeight="1">
      <c r="A21" s="30"/>
      <c r="B21" s="394"/>
      <c r="C21" s="394"/>
      <c r="D21" s="394"/>
      <c r="E21" s="394"/>
      <c r="F21" s="394"/>
      <c r="G21" s="394"/>
    </row>
    <row r="22" spans="1:7" s="31" customFormat="1" ht="35.1" customHeight="1">
      <c r="A22" s="30"/>
      <c r="B22" s="394"/>
      <c r="C22" s="394"/>
      <c r="D22" s="394"/>
      <c r="E22" s="394"/>
      <c r="F22" s="394"/>
      <c r="G22" s="394"/>
    </row>
    <row r="23" spans="1:7" s="31" customFormat="1" ht="35.1" customHeight="1">
      <c r="A23" s="30"/>
      <c r="B23" s="394"/>
      <c r="C23" s="394"/>
      <c r="D23" s="394"/>
      <c r="E23" s="394"/>
      <c r="F23" s="394"/>
      <c r="G23" s="394"/>
    </row>
    <row r="24" spans="1:7" s="31" customFormat="1" ht="35.1" customHeight="1">
      <c r="A24" s="30"/>
      <c r="B24" s="394"/>
      <c r="C24" s="394"/>
      <c r="D24" s="394"/>
      <c r="E24" s="394"/>
      <c r="F24" s="394"/>
      <c r="G24" s="394"/>
    </row>
    <row r="25" spans="1:7" s="31" customFormat="1" ht="35.1" customHeight="1">
      <c r="A25" s="30"/>
      <c r="B25" s="394"/>
      <c r="C25" s="394"/>
      <c r="D25" s="394"/>
      <c r="E25" s="394"/>
      <c r="F25" s="394"/>
      <c r="G25" s="394"/>
    </row>
    <row r="26" spans="1:7" s="31" customFormat="1" ht="35.1" customHeight="1">
      <c r="A26" s="30"/>
      <c r="B26" s="394"/>
      <c r="C26" s="394"/>
      <c r="D26" s="394"/>
      <c r="E26" s="394"/>
      <c r="F26" s="394"/>
      <c r="G26" s="394"/>
    </row>
    <row r="27" spans="1:7" s="31" customFormat="1" ht="35.1" customHeight="1">
      <c r="A27" s="30"/>
      <c r="B27" s="394"/>
      <c r="C27" s="394"/>
      <c r="D27" s="394"/>
      <c r="E27" s="394"/>
      <c r="F27" s="394"/>
      <c r="G27" s="394"/>
    </row>
    <row r="28" spans="1:7" s="31" customFormat="1" ht="35.1" customHeight="1">
      <c r="A28" s="30"/>
      <c r="B28" s="394"/>
      <c r="C28" s="394"/>
      <c r="D28" s="394"/>
      <c r="E28" s="394"/>
      <c r="F28" s="394"/>
      <c r="G28" s="394"/>
    </row>
    <row r="29" spans="1:7" s="31" customFormat="1" ht="35.1" customHeight="1">
      <c r="A29" s="30"/>
      <c r="B29" s="394"/>
      <c r="C29" s="394"/>
      <c r="D29" s="394"/>
      <c r="E29" s="394"/>
      <c r="F29" s="394"/>
      <c r="G29" s="394"/>
    </row>
    <row r="30" spans="1:7" s="31" customFormat="1" ht="35.1" customHeight="1">
      <c r="A30" s="30"/>
      <c r="B30" s="394"/>
      <c r="C30" s="394"/>
      <c r="D30" s="394"/>
      <c r="E30" s="394"/>
      <c r="F30" s="394"/>
      <c r="G30" s="394"/>
    </row>
    <row r="31" spans="1:7" s="31" customFormat="1" ht="35.1" customHeight="1">
      <c r="A31" s="30"/>
      <c r="B31" s="394"/>
      <c r="C31" s="394"/>
      <c r="D31" s="394"/>
      <c r="E31" s="394"/>
      <c r="F31" s="394"/>
      <c r="G31" s="394"/>
    </row>
    <row r="32" spans="1:7" s="31" customFormat="1" ht="35.1" customHeight="1">
      <c r="A32" s="30"/>
      <c r="B32" s="394"/>
      <c r="C32" s="394"/>
      <c r="D32" s="394"/>
      <c r="E32" s="394"/>
      <c r="F32" s="394"/>
      <c r="G32" s="394"/>
    </row>
    <row r="33" spans="1:7" s="31" customFormat="1" ht="35.1" customHeight="1">
      <c r="A33" s="30"/>
      <c r="B33" s="394"/>
      <c r="C33" s="394"/>
      <c r="D33" s="394"/>
      <c r="E33" s="394"/>
      <c r="F33" s="394"/>
      <c r="G33" s="394"/>
    </row>
    <row r="34" spans="1:7" s="31" customFormat="1" ht="35.1" customHeight="1">
      <c r="A34" s="30"/>
      <c r="B34" s="394"/>
      <c r="C34" s="394"/>
      <c r="D34" s="394"/>
      <c r="E34" s="394"/>
      <c r="F34" s="394"/>
      <c r="G34" s="394"/>
    </row>
    <row r="35" spans="1:7" s="31" customFormat="1" ht="35.1" customHeight="1">
      <c r="A35" s="30"/>
      <c r="B35" s="394"/>
      <c r="C35" s="394"/>
      <c r="D35" s="394"/>
      <c r="E35" s="394"/>
      <c r="F35" s="394"/>
      <c r="G35" s="394"/>
    </row>
    <row r="36" spans="1:7" s="31" customFormat="1" ht="35.1" customHeight="1">
      <c r="A36" s="30"/>
      <c r="B36" s="394"/>
      <c r="C36" s="394"/>
      <c r="D36" s="394"/>
      <c r="E36" s="394"/>
      <c r="F36" s="394"/>
      <c r="G36" s="394"/>
    </row>
    <row r="37" spans="1:7" s="31" customFormat="1" ht="35.1" customHeight="1">
      <c r="A37" s="30"/>
      <c r="B37" s="394"/>
      <c r="C37" s="394"/>
      <c r="D37" s="394"/>
      <c r="E37" s="394"/>
      <c r="F37" s="394"/>
      <c r="G37" s="394"/>
    </row>
    <row r="38" spans="1:7" s="31" customFormat="1" ht="35.1" customHeight="1">
      <c r="A38" s="30"/>
      <c r="B38" s="394"/>
      <c r="C38" s="394"/>
      <c r="D38" s="394"/>
      <c r="E38" s="394"/>
      <c r="F38" s="394"/>
      <c r="G38" s="394"/>
    </row>
    <row r="39" spans="1:7" s="31" customFormat="1" ht="35.1" customHeight="1">
      <c r="A39" s="30"/>
      <c r="B39" s="394"/>
      <c r="C39" s="394"/>
      <c r="D39" s="394"/>
      <c r="E39" s="394"/>
      <c r="F39" s="394"/>
      <c r="G39" s="394"/>
    </row>
    <row r="40" spans="1:7" s="31" customFormat="1" ht="35.1" customHeight="1">
      <c r="A40" s="30"/>
      <c r="B40" s="394"/>
      <c r="C40" s="394"/>
      <c r="D40" s="394"/>
      <c r="E40" s="394"/>
      <c r="F40" s="394"/>
      <c r="G40" s="394"/>
    </row>
    <row r="41" spans="1:7" s="31" customFormat="1" ht="35.1" customHeight="1">
      <c r="A41" s="30"/>
      <c r="B41" s="394"/>
      <c r="C41" s="394"/>
      <c r="D41" s="394"/>
      <c r="E41" s="394"/>
      <c r="F41" s="394"/>
      <c r="G41" s="394"/>
    </row>
    <row r="42" spans="1:7" s="31" customFormat="1" ht="35.1" customHeight="1">
      <c r="A42" s="30"/>
      <c r="B42" s="394"/>
      <c r="C42" s="394"/>
      <c r="D42" s="394"/>
      <c r="E42" s="394"/>
      <c r="F42" s="394"/>
      <c r="G42" s="394"/>
    </row>
    <row r="43" spans="1:7" s="31" customFormat="1" ht="35.1" customHeight="1">
      <c r="A43" s="30"/>
      <c r="B43" s="394"/>
      <c r="C43" s="394"/>
      <c r="D43" s="394"/>
      <c r="E43" s="394"/>
      <c r="F43" s="394"/>
      <c r="G43" s="394"/>
    </row>
    <row r="44" spans="1:7" s="31" customFormat="1" ht="35.1" customHeight="1">
      <c r="A44" s="30"/>
      <c r="B44" s="394"/>
      <c r="C44" s="394"/>
      <c r="D44" s="394"/>
      <c r="E44" s="394"/>
      <c r="F44" s="394"/>
      <c r="G44" s="394"/>
    </row>
    <row r="45" spans="1:7" s="31" customFormat="1" ht="35.1" customHeight="1">
      <c r="A45" s="30"/>
      <c r="B45" s="394"/>
      <c r="C45" s="394"/>
      <c r="D45" s="394"/>
      <c r="E45" s="394"/>
      <c r="F45" s="394"/>
      <c r="G45" s="394"/>
    </row>
    <row r="46" spans="1:7" s="31" customFormat="1" ht="35.1" customHeight="1">
      <c r="A46" s="30"/>
      <c r="B46" s="394"/>
      <c r="C46" s="394"/>
      <c r="D46" s="394"/>
      <c r="E46" s="394"/>
      <c r="F46" s="394"/>
      <c r="G46" s="394"/>
    </row>
    <row r="47" spans="1:7" s="31" customFormat="1" ht="35.1" customHeight="1">
      <c r="A47" s="30"/>
      <c r="B47" s="394"/>
      <c r="C47" s="394"/>
      <c r="D47" s="394"/>
      <c r="E47" s="394"/>
      <c r="F47" s="394"/>
      <c r="G47" s="394"/>
    </row>
    <row r="48" spans="1:7" s="31" customFormat="1" ht="35.1" customHeight="1">
      <c r="A48" s="30"/>
      <c r="B48" s="394"/>
      <c r="C48" s="394"/>
      <c r="D48" s="394"/>
      <c r="E48" s="394"/>
      <c r="F48" s="394"/>
      <c r="G48" s="394"/>
    </row>
    <row r="49" spans="1:7" s="31" customFormat="1" ht="35.1" customHeight="1">
      <c r="A49" s="30"/>
      <c r="B49" s="394"/>
      <c r="C49" s="394"/>
      <c r="D49" s="394"/>
      <c r="E49" s="394"/>
      <c r="F49" s="394"/>
      <c r="G49" s="394"/>
    </row>
    <row r="50" spans="1:7" s="31" customFormat="1" ht="35.1" customHeight="1">
      <c r="A50" s="30"/>
      <c r="B50" s="394"/>
      <c r="C50" s="394"/>
      <c r="D50" s="394"/>
      <c r="E50" s="394"/>
      <c r="F50" s="394"/>
      <c r="G50" s="394"/>
    </row>
    <row r="51" spans="1:7" s="31" customFormat="1" ht="35.1" customHeight="1">
      <c r="A51" s="30"/>
      <c r="B51" s="394"/>
      <c r="C51" s="394"/>
      <c r="D51" s="394"/>
      <c r="E51" s="394"/>
      <c r="F51" s="394"/>
      <c r="G51" s="394"/>
    </row>
    <row r="52" spans="1:7" s="31" customFormat="1" ht="35.1" customHeight="1">
      <c r="A52" s="30"/>
      <c r="B52" s="394"/>
      <c r="C52" s="394"/>
      <c r="D52" s="394"/>
      <c r="E52" s="394"/>
      <c r="F52" s="394"/>
      <c r="G52" s="394"/>
    </row>
    <row r="53" spans="1:7" s="31" customFormat="1" ht="35.1" customHeight="1">
      <c r="A53" s="30"/>
      <c r="B53" s="394"/>
      <c r="C53" s="394"/>
      <c r="D53" s="394"/>
      <c r="E53" s="394"/>
      <c r="F53" s="394"/>
      <c r="G53" s="394"/>
    </row>
    <row r="54" spans="1:7" s="31" customFormat="1" ht="35.1" customHeight="1">
      <c r="A54" s="30"/>
      <c r="B54" s="394"/>
      <c r="C54" s="394"/>
      <c r="D54" s="394"/>
      <c r="E54" s="394"/>
      <c r="F54" s="394"/>
      <c r="G54" s="394"/>
    </row>
    <row r="55" spans="1:7" s="31" customFormat="1" ht="35.1" customHeight="1">
      <c r="A55" s="30"/>
      <c r="B55" s="394"/>
      <c r="C55" s="394"/>
      <c r="D55" s="394"/>
      <c r="E55" s="394"/>
      <c r="F55" s="394"/>
      <c r="G55" s="394"/>
    </row>
    <row r="56" spans="1:7" s="31" customFormat="1" ht="35.1" customHeight="1">
      <c r="A56" s="30"/>
      <c r="B56" s="394"/>
      <c r="C56" s="394"/>
      <c r="D56" s="394"/>
      <c r="E56" s="394"/>
      <c r="F56" s="394"/>
      <c r="G56" s="394"/>
    </row>
    <row r="57" spans="1:7" s="31" customFormat="1" ht="35.1" customHeight="1">
      <c r="A57" s="30"/>
      <c r="B57" s="394"/>
      <c r="C57" s="394"/>
      <c r="D57" s="394"/>
      <c r="E57" s="394"/>
      <c r="F57" s="394"/>
      <c r="G57" s="394"/>
    </row>
  </sheetData>
  <mergeCells count="59">
    <mergeCell ref="A4:G4"/>
    <mergeCell ref="A1:B1"/>
    <mergeCell ref="C1:G1"/>
    <mergeCell ref="A2:E2"/>
    <mergeCell ref="A3:D3"/>
    <mergeCell ref="E3:F3"/>
    <mergeCell ref="B16:G16"/>
    <mergeCell ref="A5:G5"/>
    <mergeCell ref="B6:G6"/>
    <mergeCell ref="B7:G7"/>
    <mergeCell ref="B8:G8"/>
    <mergeCell ref="B9:G9"/>
    <mergeCell ref="B10:G10"/>
    <mergeCell ref="B11:G11"/>
    <mergeCell ref="B12:G12"/>
    <mergeCell ref="A13:G13"/>
    <mergeCell ref="B14:G14"/>
    <mergeCell ref="B15:G15"/>
    <mergeCell ref="B28:G28"/>
    <mergeCell ref="B17:G17"/>
    <mergeCell ref="B18:G18"/>
    <mergeCell ref="B19:G19"/>
    <mergeCell ref="B20:G20"/>
    <mergeCell ref="B21:G21"/>
    <mergeCell ref="B22:G22"/>
    <mergeCell ref="B23:G23"/>
    <mergeCell ref="B24:G24"/>
    <mergeCell ref="B25:G25"/>
    <mergeCell ref="B26:G26"/>
    <mergeCell ref="B27:G27"/>
    <mergeCell ref="B40:G40"/>
    <mergeCell ref="B29:G29"/>
    <mergeCell ref="B30:G30"/>
    <mergeCell ref="B31:G31"/>
    <mergeCell ref="B32:G32"/>
    <mergeCell ref="B33:G33"/>
    <mergeCell ref="B34:G34"/>
    <mergeCell ref="B35:G35"/>
    <mergeCell ref="B36:G36"/>
    <mergeCell ref="B37:G37"/>
    <mergeCell ref="B38:G38"/>
    <mergeCell ref="B39:G39"/>
    <mergeCell ref="B52:G52"/>
    <mergeCell ref="B41:G41"/>
    <mergeCell ref="B42:G42"/>
    <mergeCell ref="B43:G43"/>
    <mergeCell ref="B44:G44"/>
    <mergeCell ref="B45:G45"/>
    <mergeCell ref="B46:G46"/>
    <mergeCell ref="B47:G47"/>
    <mergeCell ref="B48:G48"/>
    <mergeCell ref="B49:G49"/>
    <mergeCell ref="B50:G50"/>
    <mergeCell ref="B51:G51"/>
    <mergeCell ref="B53:G53"/>
    <mergeCell ref="B54:G54"/>
    <mergeCell ref="B55:G55"/>
    <mergeCell ref="B56:G56"/>
    <mergeCell ref="B57:G57"/>
  </mergeCells>
  <phoneticPr fontId="28" type="noConversion"/>
  <pageMargins left="0.75" right="0.75" top="0.5" bottom="0.9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8</vt:i4>
      </vt:variant>
      <vt:variant>
        <vt:lpstr>已命名的範圍</vt:lpstr>
      </vt:variant>
      <vt:variant>
        <vt:i4>4</vt:i4>
      </vt:variant>
    </vt:vector>
  </HeadingPairs>
  <TitlesOfParts>
    <vt:vector size="12" baseType="lpstr">
      <vt:lpstr>SPEC</vt:lpstr>
      <vt:lpstr>CWS</vt:lpstr>
      <vt:lpstr>DIMENSIONS</vt:lpstr>
      <vt:lpstr>GRADE</vt:lpstr>
      <vt:lpstr>1ST</vt:lpstr>
      <vt:lpstr>2ND</vt:lpstr>
      <vt:lpstr>SMS</vt:lpstr>
      <vt:lpstr>PP</vt:lpstr>
      <vt:lpstr>'1ST'!Print_Area</vt:lpstr>
      <vt:lpstr>'2ND'!Print_Area</vt:lpstr>
      <vt:lpstr>PP!Print_Area</vt:lpstr>
      <vt:lpstr>SMS!Print_Area</vt:lpstr>
    </vt:vector>
  </TitlesOfParts>
  <Company>Scott USA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Adachi</dc:creator>
  <cp:lastModifiedBy>hugo</cp:lastModifiedBy>
  <cp:lastPrinted>2015-09-22T18:31:40Z</cp:lastPrinted>
  <dcterms:created xsi:type="dcterms:W3CDTF">2008-10-28T21:42:02Z</dcterms:created>
  <dcterms:modified xsi:type="dcterms:W3CDTF">2015-12-09T00:40:24Z</dcterms:modified>
</cp:coreProperties>
</file>