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11600" yWindow="100" windowWidth="31300" windowHeight="26500" tabRatio="500"/>
  </bookViews>
  <sheets>
    <sheet name="SPEC" sheetId="3" r:id="rId1"/>
    <sheet name="CWS" sheetId="17" r:id="rId2"/>
    <sheet name="DIMENSIONS" sheetId="14" r:id="rId3"/>
    <sheet name="GRADE" sheetId="16" r:id="rId4"/>
    <sheet name="1ST" sheetId="6" state="hidden" r:id="rId5"/>
    <sheet name="2ND" sheetId="7" state="hidden" r:id="rId6"/>
    <sheet name="SMS" sheetId="8" state="hidden" r:id="rId7"/>
    <sheet name="PP" sheetId="9" state="hidden" r:id="rId8"/>
  </sheets>
  <externalReferences>
    <externalReference r:id="rId9"/>
    <externalReference r:id="rId10"/>
  </externalReferences>
  <definedNames>
    <definedName name="_19.5" localSheetId="4">[1]dimensions!#REF!</definedName>
    <definedName name="_19.5" localSheetId="5">[1]dimensions!#REF!</definedName>
    <definedName name="_19.5" localSheetId="1">[1]dimensions!#REF!</definedName>
    <definedName name="_19.5" localSheetId="2">[1]dimensions!#REF!</definedName>
    <definedName name="_19.5" localSheetId="3">[1]dimensions!#REF!</definedName>
    <definedName name="_19.5" localSheetId="7">[1]dimensions!#REF!</definedName>
    <definedName name="_19.5" localSheetId="6">[1]dimensions!#REF!</definedName>
    <definedName name="_19.5" localSheetId="0">[2]dimensions!#REF!</definedName>
    <definedName name="_19.5">[1]dimensions!#REF!</definedName>
    <definedName name="_xlnm.Print_Area" localSheetId="4">'1ST'!$A$3:$G$30</definedName>
    <definedName name="_xlnm.Print_Area" localSheetId="5">'2ND'!$A$4:$G$30</definedName>
    <definedName name="_xlnm.Print_Area" localSheetId="7">PP!$A$4:$G$30</definedName>
    <definedName name="_xlnm.Print_Area" localSheetId="6">SMS!$A$4:$G$30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6" l="1"/>
  <c r="M15" i="16"/>
  <c r="S14" i="16"/>
  <c r="O23" i="16"/>
  <c r="S23" i="16"/>
  <c r="S15" i="16"/>
  <c r="Q14" i="16"/>
  <c r="Q23" i="16"/>
  <c r="Q15" i="16"/>
  <c r="O14" i="16"/>
  <c r="O15" i="16"/>
  <c r="K14" i="16"/>
  <c r="K23" i="16"/>
  <c r="K15" i="16"/>
  <c r="I14" i="16"/>
  <c r="I23" i="16"/>
  <c r="I15" i="16"/>
  <c r="I21" i="14"/>
  <c r="I20" i="14"/>
  <c r="AG46" i="3"/>
  <c r="AG45" i="3"/>
  <c r="AG44" i="3"/>
  <c r="AG43" i="3"/>
  <c r="AG42" i="3"/>
  <c r="AG41" i="3"/>
  <c r="AG38" i="3"/>
  <c r="AG37" i="3"/>
  <c r="AG36" i="3"/>
  <c r="AG35" i="3"/>
  <c r="AG31" i="3"/>
  <c r="AG30" i="3"/>
  <c r="AG24" i="3"/>
  <c r="AG21" i="3"/>
  <c r="AG20" i="3"/>
  <c r="S33" i="16"/>
  <c r="Q33" i="16"/>
  <c r="O33" i="16"/>
  <c r="K33" i="16"/>
  <c r="I33" i="16"/>
  <c r="S32" i="16"/>
  <c r="Q32" i="16"/>
  <c r="O32" i="16"/>
  <c r="K32" i="16"/>
  <c r="I32" i="16"/>
  <c r="O30" i="16"/>
  <c r="S30" i="16"/>
  <c r="Q30" i="16"/>
  <c r="K30" i="16"/>
  <c r="I30" i="16"/>
  <c r="O28" i="16"/>
  <c r="Q28" i="16"/>
  <c r="S28" i="16"/>
  <c r="K28" i="16"/>
  <c r="I28" i="16"/>
  <c r="O27" i="16"/>
  <c r="Q27" i="16"/>
  <c r="S27" i="16"/>
  <c r="K27" i="16"/>
  <c r="I27" i="16"/>
  <c r="S26" i="16"/>
  <c r="Q26" i="16"/>
  <c r="O26" i="16"/>
  <c r="K26" i="16"/>
  <c r="I26" i="16"/>
  <c r="O24" i="16"/>
  <c r="S24" i="16"/>
  <c r="Q24" i="16"/>
  <c r="K24" i="16"/>
  <c r="I24" i="16"/>
  <c r="O22" i="16"/>
  <c r="S22" i="16"/>
  <c r="Q22" i="16"/>
  <c r="K22" i="16"/>
  <c r="I22" i="16"/>
  <c r="O21" i="16"/>
  <c r="S21" i="16"/>
  <c r="Q21" i="16"/>
  <c r="K21" i="16"/>
  <c r="I21" i="16"/>
  <c r="O20" i="16"/>
  <c r="S20" i="16"/>
  <c r="Q20" i="16"/>
  <c r="K20" i="16"/>
  <c r="I20" i="16"/>
  <c r="O19" i="16"/>
  <c r="S19" i="16"/>
  <c r="Q19" i="16"/>
  <c r="K19" i="16"/>
  <c r="I19" i="16"/>
  <c r="O17" i="16"/>
  <c r="S17" i="16"/>
  <c r="Q17" i="16"/>
  <c r="K17" i="16"/>
  <c r="I17" i="16"/>
  <c r="S16" i="16"/>
  <c r="Q16" i="16"/>
  <c r="O16" i="16"/>
  <c r="K16" i="16"/>
  <c r="I16" i="16"/>
  <c r="O12" i="16"/>
  <c r="Q12" i="16"/>
  <c r="S12" i="16"/>
  <c r="K12" i="16"/>
  <c r="I12" i="16"/>
  <c r="O11" i="16"/>
  <c r="Q11" i="16"/>
  <c r="S11" i="16"/>
  <c r="K11" i="16"/>
  <c r="I11" i="16"/>
  <c r="S10" i="16"/>
  <c r="Q10" i="16"/>
  <c r="O10" i="16"/>
  <c r="K10" i="16"/>
  <c r="I10" i="16"/>
  <c r="S9" i="16"/>
  <c r="Q9" i="16"/>
  <c r="O9" i="16"/>
  <c r="K9" i="16"/>
  <c r="I9" i="16"/>
  <c r="E5" i="17"/>
  <c r="E4" i="17"/>
  <c r="E3" i="17"/>
  <c r="AC3" i="17"/>
  <c r="R4" i="17"/>
  <c r="R3" i="17"/>
  <c r="U29" i="17"/>
  <c r="AG47" i="3"/>
  <c r="AE3" i="14"/>
  <c r="R4" i="14"/>
  <c r="R3" i="14"/>
  <c r="E5" i="14"/>
  <c r="E4" i="14"/>
  <c r="E3" i="14"/>
  <c r="E7" i="16"/>
  <c r="E6" i="16"/>
  <c r="E5" i="16"/>
  <c r="E4" i="16"/>
  <c r="E3" i="16"/>
  <c r="P7" i="16"/>
  <c r="P4" i="16"/>
  <c r="P3" i="16"/>
  <c r="W5" i="16"/>
  <c r="W3" i="16"/>
  <c r="G3" i="6"/>
  <c r="C1" i="6"/>
  <c r="G3" i="7"/>
  <c r="C1" i="7"/>
  <c r="G3" i="8"/>
  <c r="C1" i="8"/>
  <c r="G3" i="9"/>
  <c r="C1" i="9"/>
</calcChain>
</file>

<file path=xl/sharedStrings.xml><?xml version="1.0" encoding="utf-8"?>
<sst xmlns="http://schemas.openxmlformats.org/spreadsheetml/2006/main" count="424" uniqueCount="212">
  <si>
    <t xml:space="preserve">created date: 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</si>
  <si>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</si>
  <si>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</si>
  <si>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</si>
  <si>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</si>
  <si>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</si>
  <si>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</si>
  <si>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</si>
  <si>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</si>
  <si>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CLRWAY D</t>
  </si>
  <si>
    <t>SHELL FABRICS</t>
  </si>
  <si>
    <t>LINING FABRICS</t>
  </si>
  <si>
    <t>ZIPPERS</t>
  </si>
  <si>
    <t>INT LABELS</t>
  </si>
  <si>
    <t>HANGTAGS</t>
  </si>
  <si>
    <t>style name:</t>
  </si>
  <si>
    <t>product line:</t>
  </si>
  <si>
    <t>size range:</t>
  </si>
  <si>
    <t>sample size:</t>
  </si>
  <si>
    <t>supplier:</t>
  </si>
  <si>
    <t>agency:</t>
  </si>
  <si>
    <t>style reference:</t>
  </si>
  <si>
    <t>sms delivery date:</t>
  </si>
  <si>
    <t>modified date:</t>
  </si>
  <si>
    <t>COMMENTS</t>
  </si>
  <si>
    <t>FABRIC + TRIM SPECIFICATION I</t>
  </si>
  <si>
    <t xml:space="preserve">season: </t>
  </si>
  <si>
    <t xml:space="preserve">originator: </t>
  </si>
  <si>
    <t>target price:</t>
  </si>
  <si>
    <t>PO Label- FOR BULK ONLY!</t>
  </si>
  <si>
    <t>PRINTS/ BADGES/EMBROIDERIES</t>
  </si>
  <si>
    <t>season:</t>
  </si>
  <si>
    <t>originator:</t>
  </si>
  <si>
    <t>created date:</t>
  </si>
  <si>
    <t>DATE:</t>
  </si>
  <si>
    <t>CODE:</t>
  </si>
  <si>
    <t>MEASUREMENT DESCRIPTION</t>
  </si>
  <si>
    <t>ORDER</t>
  </si>
  <si>
    <t>RCVD</t>
  </si>
  <si>
    <t>white</t>
  </si>
  <si>
    <t>care content labels</t>
  </si>
  <si>
    <t>PO label</t>
  </si>
  <si>
    <t>x</t>
  </si>
  <si>
    <t>YOUNGONE</t>
  </si>
  <si>
    <t>PRICE</t>
  </si>
  <si>
    <t>TOTAL</t>
  </si>
  <si>
    <t>left side seam</t>
  </si>
  <si>
    <t>cf zipper</t>
  </si>
  <si>
    <t>SUPPLIER</t>
  </si>
  <si>
    <t>YKK</t>
  </si>
  <si>
    <t>DAEYONG</t>
  </si>
  <si>
    <t xml:space="preserve">WOOSUNG  </t>
  </si>
  <si>
    <t xml:space="preserve">DAEYONG </t>
  </si>
  <si>
    <t>edit/upload date:</t>
  </si>
  <si>
    <t xml:space="preserve">cb neck seam      </t>
  </si>
  <si>
    <t xml:space="preserve">left side       </t>
  </si>
  <si>
    <t xml:space="preserve">8mm grosgrain ribbon    </t>
  </si>
  <si>
    <t xml:space="preserve">grosgrain ribbon           </t>
  </si>
  <si>
    <t xml:space="preserve">cb neckseam locker loop      </t>
  </si>
  <si>
    <t>LAYERING</t>
  </si>
  <si>
    <t>M</t>
  </si>
  <si>
    <t>GRADING</t>
  </si>
  <si>
    <t>1</t>
  </si>
  <si>
    <t>2</t>
  </si>
  <si>
    <t>4</t>
  </si>
  <si>
    <t>SHOULDER WIDTH</t>
  </si>
  <si>
    <t>5</t>
  </si>
  <si>
    <t>CF LENGTH</t>
  </si>
  <si>
    <t>5a</t>
  </si>
  <si>
    <t>TOTAL CF LENGTH</t>
  </si>
  <si>
    <t>6</t>
  </si>
  <si>
    <t>CB LENGTH</t>
  </si>
  <si>
    <t>7</t>
  </si>
  <si>
    <t>CF TO CB HEM DROP</t>
  </si>
  <si>
    <t>FRONT NECK DROP</t>
  </si>
  <si>
    <t>BACK NECK DROP</t>
  </si>
  <si>
    <t>CF TO CF TOP COLLAR (tape-tape)</t>
  </si>
  <si>
    <t>CF COLLAR HEIGHT</t>
  </si>
  <si>
    <t>CB COLLAR HEIGHT</t>
  </si>
  <si>
    <t>CB SLEEVE LENGTH</t>
  </si>
  <si>
    <t>17</t>
  </si>
  <si>
    <t>18</t>
  </si>
  <si>
    <t>19</t>
  </si>
  <si>
    <t xml:space="preserve">CF HALF ZIPPER </t>
  </si>
  <si>
    <t>HAND PKT ZIPPER</t>
  </si>
  <si>
    <t>STYLE NAME:</t>
    <phoneticPr fontId="12" type="noConversion"/>
  </si>
  <si>
    <t>SCOTT SPORTS</t>
  </si>
  <si>
    <t>DATE:</t>
    <phoneticPr fontId="12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</si>
  <si>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</si>
  <si>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</si>
  <si>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</si>
  <si>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</si>
  <si>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</si>
  <si>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</si>
  <si>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</si>
  <si>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3"/>
  </si>
  <si>
    <t>MEASUREMENTS I</t>
  </si>
  <si>
    <t>SIZE:</t>
  </si>
  <si>
    <t>NECK WIDTH</t>
  </si>
  <si>
    <t>31b</t>
  </si>
  <si>
    <t>CHEST (1" below armhole, total)</t>
  </si>
  <si>
    <t>WAIST (17" from HPS, total)</t>
  </si>
  <si>
    <t>3a</t>
  </si>
  <si>
    <t>BOTTOM  (relaxed total)</t>
  </si>
  <si>
    <t>8</t>
  </si>
  <si>
    <t>9</t>
  </si>
  <si>
    <t>10</t>
  </si>
  <si>
    <t>15a</t>
  </si>
  <si>
    <t>ARMHOLE STRAIGHT (total)</t>
  </si>
  <si>
    <t>BICEP (2" below armhole, total)</t>
  </si>
  <si>
    <t>14a</t>
  </si>
  <si>
    <t>LOWER ARM (12" below armhole, total)</t>
  </si>
  <si>
    <t>CUFF OPENING (total)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</si>
  <si>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</si>
  <si>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</si>
  <si>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</si>
  <si>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</si>
  <si>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</si>
  <si>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COATS</t>
  </si>
  <si>
    <t>dark grey</t>
  </si>
  <si>
    <t xml:space="preserve">W's main interior label           </t>
  </si>
  <si>
    <t xml:space="preserve">W's Layering Hangtag         </t>
  </si>
  <si>
    <t>TAEKWANG</t>
  </si>
  <si>
    <t>FIT-HT-ATHL</t>
  </si>
  <si>
    <t>Athletic Fit Hangtag</t>
  </si>
  <si>
    <t>insert</t>
  </si>
  <si>
    <t>Duroxpand Hangtag</t>
  </si>
  <si>
    <t>Duroshade Hangtag</t>
  </si>
  <si>
    <t>SPECIAL STITCHING</t>
  </si>
  <si>
    <t>DP-634</t>
  </si>
  <si>
    <t>CONSTRUCTION WITHOUT SEWING</t>
  </si>
  <si>
    <t xml:space="preserve">CWS OPERATION     </t>
  </si>
  <si>
    <t>TOTAL CWS COSTS</t>
  </si>
  <si>
    <t>XS-XXL</t>
  </si>
  <si>
    <t>DURO-HT-UV-2</t>
  </si>
  <si>
    <t>DURO-HT-4S-2</t>
  </si>
  <si>
    <t>FIT-HT-GEN</t>
  </si>
  <si>
    <t>General Fit Insert</t>
  </si>
  <si>
    <t>Chain for hangtag</t>
  </si>
  <si>
    <t>HANGTAG CHAIN</t>
  </si>
  <si>
    <t>ACCESSORIES</t>
  </si>
  <si>
    <t>EU-XS</t>
  </si>
  <si>
    <t>EU-S</t>
  </si>
  <si>
    <t>EU-M</t>
  </si>
  <si>
    <t>EU-L</t>
  </si>
  <si>
    <t>EU-XL</t>
  </si>
  <si>
    <t>EU-XXL</t>
  </si>
  <si>
    <t>GRADING RULE</t>
  </si>
  <si>
    <t>2-, 2+</t>
  </si>
  <si>
    <t>.375-, .375+</t>
  </si>
  <si>
    <t>0-, 1-, 1+, 1+, 0+</t>
  </si>
  <si>
    <t>0</t>
  </si>
  <si>
    <t>.125-, .25+</t>
  </si>
  <si>
    <t>.125-, .25-, 25+</t>
  </si>
  <si>
    <t>.5-, 75-, 1+</t>
  </si>
  <si>
    <t>as per pattern</t>
  </si>
  <si>
    <t>.5-, 1+</t>
  </si>
  <si>
    <t>.5-, .5+</t>
  </si>
  <si>
    <t>.25-, .25+</t>
  </si>
  <si>
    <t>0-, 0.5-, 0.5+, 0.5+, 0+</t>
  </si>
  <si>
    <t>WINTER 2017.2018</t>
  </si>
  <si>
    <t>2-, 3+, 2+</t>
    <phoneticPr fontId="0" type="noConversion"/>
  </si>
  <si>
    <t>W-HT-LAY</t>
  </si>
  <si>
    <t>W DEFINED MID PULLOVER</t>
  </si>
  <si>
    <t>shell fabric at collar, upper sleeves, upper chest, upper back, lower front body, lower back body, windflap at collar, zipper tape finish, inner placket binding</t>
  </si>
  <si>
    <t>yard</t>
  </si>
  <si>
    <t>shell fabric at underarms, lower sleeves, middle front body, middle back body</t>
  </si>
  <si>
    <t xml:space="preserve">mesh           </t>
  </si>
  <si>
    <t>Lower right pocket bag</t>
  </si>
  <si>
    <t xml:space="preserve">CFC-39 DSBSOS02A (H3)       </t>
  </si>
  <si>
    <t>#3 coil, closed end, DSBSOS02A slider</t>
  </si>
  <si>
    <t xml:space="preserve">CFC-36 DABLH (E)           </t>
  </si>
  <si>
    <t>#3 coil, closed end, DABLH slider</t>
  </si>
  <si>
    <t xml:space="preserve">Lower right pocket </t>
  </si>
  <si>
    <t xml:space="preserve">ZP-562/3    </t>
  </si>
  <si>
    <t>UTX</t>
  </si>
  <si>
    <t xml:space="preserve">pop in puller           </t>
  </si>
  <si>
    <t>lower right pocket</t>
  </si>
  <si>
    <t>GRAMAX THREAD</t>
  </si>
  <si>
    <t>normal flatlock</t>
  </si>
  <si>
    <t>All Flatlock Seams</t>
  </si>
  <si>
    <t>upper left front</t>
  </si>
  <si>
    <t>DP-755</t>
  </si>
  <si>
    <t>left sleeve at cuff</t>
  </si>
  <si>
    <t>W-INT-SIZE</t>
  </si>
  <si>
    <t>top of hang tag</t>
  </si>
  <si>
    <t>Right side hand pkt zip (L/c) bonded-1</t>
  </si>
  <si>
    <t>Right side hand pkt zip garage bonded-1</t>
  </si>
  <si>
    <t>Right side pkt fabric TC (L/c) bonded-1</t>
  </si>
  <si>
    <t>W DEFINED WARM PULLOVER</t>
  </si>
  <si>
    <t>ATH</t>
  </si>
  <si>
    <t>SMS</t>
  </si>
  <si>
    <t>VG</t>
  </si>
  <si>
    <t>MAHOGANY RED</t>
  </si>
  <si>
    <t>RUBY RED</t>
  </si>
  <si>
    <t>GALAXY BLUE</t>
  </si>
  <si>
    <t>NIGHTFALL BLUE</t>
  </si>
  <si>
    <t>CLRWAY E</t>
  </si>
  <si>
    <t>PACIFIC BLUE</t>
  </si>
  <si>
    <t>DARKER NIGHTFALL BLUE</t>
  </si>
  <si>
    <t>direct MATTE print</t>
  </si>
  <si>
    <t>direct MATEE print</t>
  </si>
  <si>
    <t>CAVIAR BLACK</t>
  </si>
  <si>
    <t>SCK-757S</t>
  </si>
  <si>
    <t>SINGTEX</t>
  </si>
  <si>
    <t>CCL-149</t>
  </si>
  <si>
    <t>ST967 double weave</t>
  </si>
  <si>
    <t>PREMIERE</t>
  </si>
  <si>
    <t>bonded overlay at lower right pocket</t>
  </si>
  <si>
    <t>IRONG GREY</t>
  </si>
  <si>
    <t>use available</t>
  </si>
  <si>
    <t>please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</si>
</sst>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"/>
  </numFmts>
  <fonts count="26" x14ac:knownFonts="1">
    <font>
      <sz val="10"/>
      <name val="Verdana"/>
    </font>
    <font>
      <b/>
      <sz val="14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8"/>
      <name val="Arial"/>
    </font>
    <font>
      <sz val="10"/>
      <name val="Arial"/>
    </font>
    <font>
      <sz val="6"/>
      <color indexed="55"/>
      <name val="Arial"/>
    </font>
    <font>
      <sz val="9"/>
      <name val="Geneva"/>
    </font>
    <font>
      <sz val="11"/>
      <name val="돋움"/>
    </font>
    <font>
      <u/>
      <sz val="10"/>
      <color theme="10"/>
      <name val="Verdana"/>
    </font>
    <font>
      <u/>
      <sz val="10"/>
      <color theme="11"/>
      <name val="Verdana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2"/>
      <name val="Arial Black"/>
      <family val="2"/>
    </font>
    <font>
      <b/>
      <sz val="14"/>
      <color indexed="9"/>
      <name val="Arial"/>
    </font>
    <font>
      <b/>
      <sz val="14"/>
      <name val="Arial"/>
    </font>
    <font>
      <sz val="14"/>
      <name val="Arial"/>
    </font>
    <font>
      <b/>
      <sz val="12"/>
      <color indexed="9"/>
      <name val="Arial"/>
      <family val="2"/>
    </font>
    <font>
      <sz val="12"/>
      <name val="Arial"/>
    </font>
    <font>
      <sz val="9"/>
      <name val="Arial"/>
    </font>
    <font>
      <b/>
      <sz val="12"/>
      <name val="Arial"/>
    </font>
    <font>
      <b/>
      <sz val="10"/>
      <name val="Arial"/>
    </font>
    <font>
      <b/>
      <i/>
      <sz val="7"/>
      <color rgb="FFFF0000"/>
      <name val="Arial"/>
    </font>
    <font>
      <sz val="10"/>
      <name val="Verdana"/>
    </font>
    <font>
      <sz val="6"/>
      <color rgb="FFFF000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</borders>
  <cellStyleXfs count="292">
    <xf numFmtId="0" fontId="0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24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01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7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3" fillId="0" borderId="0" xfId="0" applyFont="1" applyAlignment="1">
      <alignment vertical="center" wrapText="1"/>
    </xf>
    <xf numFmtId="0" fontId="0" fillId="0" borderId="6" xfId="0" applyBorder="1" applyAlignment="1" applyProtection="1">
      <alignment vertical="center" wrapText="1"/>
    </xf>
    <xf numFmtId="0" fontId="0" fillId="0" borderId="0" xfId="0" applyFill="1" applyAlignment="1" applyProtection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6" xfId="0" applyFill="1" applyBorder="1" applyAlignment="1" applyProtection="1">
      <alignment vertical="center" wrapText="1"/>
    </xf>
    <xf numFmtId="0" fontId="0" fillId="0" borderId="9" xfId="0" applyFill="1" applyBorder="1" applyAlignment="1" applyProtection="1">
      <alignment vertical="center" wrapText="1"/>
    </xf>
    <xf numFmtId="0" fontId="0" fillId="0" borderId="0" xfId="0" applyNumberFormat="1"/>
    <xf numFmtId="0" fontId="17" fillId="0" borderId="0" xfId="130" applyFont="1" applyAlignment="1">
      <alignment vertical="center" wrapText="1"/>
    </xf>
    <xf numFmtId="0" fontId="18" fillId="3" borderId="23" xfId="130" applyFont="1" applyFill="1" applyBorder="1" applyAlignment="1">
      <alignment horizontal="left" vertical="center" wrapText="1"/>
    </xf>
    <xf numFmtId="14" fontId="19" fillId="0" borderId="8" xfId="130" applyNumberFormat="1" applyFont="1" applyBorder="1" applyAlignment="1">
      <alignment horizontal="center" vertical="center" wrapText="1"/>
    </xf>
    <xf numFmtId="0" fontId="20" fillId="0" borderId="0" xfId="130" applyFont="1" applyAlignment="1">
      <alignment vertical="center" wrapText="1"/>
    </xf>
    <xf numFmtId="0" fontId="21" fillId="0" borderId="8" xfId="130" applyFont="1" applyFill="1" applyBorder="1" applyAlignment="1">
      <alignment vertical="center" wrapText="1"/>
    </xf>
    <xf numFmtId="0" fontId="20" fillId="0" borderId="0" xfId="130" applyFont="1" applyFill="1" applyBorder="1" applyAlignment="1">
      <alignment vertical="center" wrapText="1"/>
    </xf>
    <xf numFmtId="0" fontId="6" fillId="0" borderId="1" xfId="130" applyFont="1" applyBorder="1" applyAlignment="1">
      <alignment horizontal="center" vertical="center" wrapText="1"/>
    </xf>
    <xf numFmtId="0" fontId="6" fillId="0" borderId="2" xfId="130" applyFont="1" applyBorder="1" applyAlignment="1">
      <alignment horizontal="center" vertical="center" wrapText="1"/>
    </xf>
    <xf numFmtId="0" fontId="6" fillId="0" borderId="0" xfId="130" applyFont="1" applyBorder="1" applyAlignment="1">
      <alignment horizontal="center" vertical="center" wrapText="1"/>
    </xf>
    <xf numFmtId="0" fontId="20" fillId="0" borderId="0" xfId="130" applyFont="1" applyBorder="1" applyAlignment="1">
      <alignment vertical="center" wrapText="1"/>
    </xf>
    <xf numFmtId="0" fontId="6" fillId="0" borderId="0" xfId="139" applyNumberFormat="1"/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6" fillId="0" borderId="0" xfId="139" applyNumberFormat="1" applyBorder="1"/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4" fillId="0" borderId="3" xfId="0" applyFont="1" applyFill="1" applyBorder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3" fillId="0" borderId="3" xfId="0" applyFont="1" applyFill="1" applyBorder="1" applyAlignment="1" applyProtection="1">
      <alignment vertical="center"/>
      <protection locked="0"/>
    </xf>
    <xf numFmtId="0" fontId="3" fillId="0" borderId="4" xfId="0" applyFont="1" applyFill="1" applyBorder="1" applyAlignment="1" applyProtection="1">
      <alignment vertical="center"/>
      <protection locked="0"/>
    </xf>
    <xf numFmtId="0" fontId="3" fillId="0" borderId="2" xfId="35" applyFont="1" applyFill="1" applyBorder="1" applyAlignment="1" applyProtection="1">
      <alignment horizontal="center" vertical="center" wrapText="1" shrinkToFit="1"/>
      <protection locked="0"/>
    </xf>
    <xf numFmtId="0" fontId="3" fillId="4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0" fontId="3" fillId="4" borderId="3" xfId="0" applyFont="1" applyFill="1" applyBorder="1" applyAlignment="1" applyProtection="1">
      <alignment horizontal="center" vertical="center" wrapText="1" shrinkToFit="1"/>
      <protection locked="0"/>
    </xf>
    <xf numFmtId="0" fontId="3" fillId="4" borderId="4" xfId="0" applyFont="1" applyFill="1" applyBorder="1" applyAlignment="1" applyProtection="1">
      <alignment horizontal="center" vertical="center" wrapText="1" shrinkToFit="1"/>
      <protection locked="0"/>
    </xf>
    <xf numFmtId="0" fontId="3" fillId="4" borderId="5" xfId="0" applyFont="1" applyFill="1" applyBorder="1" applyAlignment="1" applyProtection="1">
      <alignment horizontal="center" vertical="center" wrapText="1" shrinkToFit="1"/>
      <protection locked="0"/>
    </xf>
    <xf numFmtId="165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4" xfId="0" applyFill="1" applyBorder="1" applyAlignment="1">
      <alignment horizontal="center" vertical="center" wrapText="1" shrinkToFit="1"/>
    </xf>
    <xf numFmtId="0" fontId="0" fillId="0" borderId="5" xfId="0" applyFill="1" applyBorder="1" applyAlignment="1">
      <alignment horizontal="center" vertical="center" wrapText="1" shrinkToFit="1"/>
    </xf>
    <xf numFmtId="164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26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27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Font="1" applyFill="1" applyBorder="1" applyAlignment="1" applyProtection="1">
      <alignment horizontal="left" vertical="center" wrapText="1" shrinkToFit="1"/>
      <protection locked="0"/>
    </xf>
    <xf numFmtId="0" fontId="0" fillId="0" borderId="2" xfId="0" applyFont="1" applyFill="1" applyBorder="1" applyAlignment="1">
      <alignment horizontal="left" vertical="center" wrapText="1" shrinkToFit="1"/>
    </xf>
    <xf numFmtId="0" fontId="3" fillId="0" borderId="3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0" fontId="4" fillId="0" borderId="3" xfId="0" applyFont="1" applyFill="1" applyBorder="1" applyAlignment="1" applyProtection="1">
      <alignment horizontal="left" vertical="center" wrapText="1" shrinkToFit="1"/>
      <protection locked="0"/>
    </xf>
    <xf numFmtId="0" fontId="4" fillId="0" borderId="4" xfId="0" applyFont="1" applyFill="1" applyBorder="1" applyAlignment="1" applyProtection="1">
      <alignment horizontal="left" vertical="center" wrapText="1" shrinkToFit="1"/>
      <protection locked="0"/>
    </xf>
    <xf numFmtId="0" fontId="4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/>
      <protection locked="0"/>
    </xf>
    <xf numFmtId="0" fontId="3" fillId="0" borderId="3" xfId="35" applyFont="1" applyFill="1" applyBorder="1" applyAlignment="1" applyProtection="1">
      <alignment horizontal="left" vertical="center" wrapText="1" shrinkToFit="1"/>
      <protection locked="0"/>
    </xf>
    <xf numFmtId="0" fontId="3" fillId="0" borderId="4" xfId="35" applyFont="1" applyFill="1" applyBorder="1" applyAlignment="1" applyProtection="1">
      <alignment horizontal="left" vertical="center" wrapText="1" shrinkToFit="1"/>
      <protection locked="0"/>
    </xf>
    <xf numFmtId="0" fontId="3" fillId="0" borderId="5" xfId="35" applyFont="1" applyFill="1" applyBorder="1" applyAlignment="1" applyProtection="1">
      <alignment horizontal="left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 applyProtection="1">
      <alignment horizontal="right" vertical="center" wrapText="1"/>
    </xf>
    <xf numFmtId="0" fontId="0" fillId="2" borderId="17" xfId="0" applyFill="1" applyBorder="1" applyAlignment="1">
      <alignment horizontal="right" vertical="center" wrapText="1"/>
    </xf>
    <xf numFmtId="0" fontId="0" fillId="2" borderId="18" xfId="0" applyFill="1" applyBorder="1" applyAlignment="1">
      <alignment horizontal="right" vertical="center" wrapText="1"/>
    </xf>
    <xf numFmtId="0" fontId="1" fillId="0" borderId="0" xfId="0" applyFont="1" applyFill="1" applyAlignment="1" applyProtection="1">
      <alignment horizontal="left" vertical="center" wrapText="1"/>
    </xf>
    <xf numFmtId="0" fontId="1" fillId="0" borderId="6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2" fillId="0" borderId="20" xfId="0" applyFont="1" applyFill="1" applyBorder="1" applyAlignment="1" applyProtection="1">
      <alignment horizontal="left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49" fontId="3" fillId="0" borderId="9" xfId="0" applyNumberFormat="1" applyFont="1" applyFill="1" applyBorder="1" applyAlignment="1" applyProtection="1">
      <alignment horizontal="left" vertical="center" wrapText="1" shrinkToFit="1"/>
    </xf>
    <xf numFmtId="49" fontId="3" fillId="0" borderId="21" xfId="0" applyNumberFormat="1" applyFont="1" applyFill="1" applyBorder="1" applyAlignment="1" applyProtection="1">
      <alignment horizontal="left" vertical="center" wrapText="1" shrinkToFit="1"/>
    </xf>
    <xf numFmtId="49" fontId="3" fillId="0" borderId="9" xfId="0" applyNumberFormat="1" applyFont="1" applyFill="1" applyBorder="1" applyAlignment="1" applyProtection="1">
      <alignment horizontal="left" vertical="center" wrapText="1"/>
    </xf>
    <xf numFmtId="49" fontId="3" fillId="0" borderId="21" xfId="0" applyNumberFormat="1" applyFont="1" applyFill="1" applyBorder="1" applyAlignment="1" applyProtection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 shrinkToFit="1"/>
    </xf>
    <xf numFmtId="49" fontId="3" fillId="0" borderId="12" xfId="0" applyNumberFormat="1" applyFont="1" applyFill="1" applyBorder="1" applyAlignment="1" applyProtection="1">
      <alignment horizontal="left" vertical="center" wrapText="1" shrinkToFit="1"/>
    </xf>
    <xf numFmtId="0" fontId="2" fillId="0" borderId="22" xfId="0" applyFont="1" applyFill="1" applyBorder="1" applyAlignment="1" applyProtection="1">
      <alignment horizontal="left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 shrinkToFit="1"/>
    </xf>
    <xf numFmtId="49" fontId="3" fillId="0" borderId="11" xfId="0" applyNumberFormat="1" applyFont="1" applyFill="1" applyBorder="1" applyAlignment="1" applyProtection="1">
      <alignment horizontal="left" vertical="center" wrapText="1" shrinkToFi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49" fontId="3" fillId="0" borderId="11" xfId="0" applyNumberFormat="1" applyFont="1" applyFill="1" applyBorder="1" applyAlignment="1" applyProtection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6" xfId="0" applyNumberFormat="1" applyFont="1" applyFill="1" applyBorder="1" applyAlignment="1" applyProtection="1">
      <alignment horizontal="left" vertical="center" wrapText="1"/>
    </xf>
    <xf numFmtId="49" fontId="3" fillId="0" borderId="12" xfId="0" applyNumberFormat="1" applyFont="1" applyFill="1" applyBorder="1" applyAlignment="1" applyProtection="1">
      <alignment horizontal="left" vertical="center" wrapText="1"/>
    </xf>
    <xf numFmtId="0" fontId="4" fillId="0" borderId="13" xfId="0" applyFont="1" applyFill="1" applyBorder="1" applyAlignment="1" applyProtection="1">
      <alignment horizontal="left" vertical="center" wrapText="1" shrinkToFit="1"/>
      <protection locked="0"/>
    </xf>
    <xf numFmtId="0" fontId="4" fillId="0" borderId="14" xfId="0" applyFont="1" applyFill="1" applyBorder="1" applyAlignment="1" applyProtection="1">
      <alignment horizontal="left" vertical="center" wrapText="1" shrinkToFit="1"/>
      <protection locked="0"/>
    </xf>
    <xf numFmtId="0" fontId="4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13" xfId="0" applyFont="1" applyFill="1" applyBorder="1" applyAlignment="1" applyProtection="1">
      <alignment horizontal="left" vertical="center" wrapText="1" shrinkToFit="1"/>
      <protection locked="0"/>
    </xf>
    <xf numFmtId="0" fontId="3" fillId="0" borderId="14" xfId="0" applyFont="1" applyFill="1" applyBorder="1" applyAlignment="1" applyProtection="1">
      <alignment horizontal="left" vertical="center" wrapText="1" shrinkToFit="1"/>
      <protection locked="0"/>
    </xf>
    <xf numFmtId="0" fontId="3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13" xfId="0" applyFont="1" applyFill="1" applyBorder="1" applyAlignment="1" applyProtection="1">
      <alignment horizontal="center" vertical="center" wrapText="1" shrinkToFit="1"/>
      <protection locked="0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Border="1" applyAlignment="1" applyProtection="1">
      <alignment horizontal="center" vertical="center" wrapText="1"/>
    </xf>
    <xf numFmtId="164" fontId="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14" fontId="3" fillId="0" borderId="0" xfId="0" applyNumberFormat="1" applyFont="1" applyFill="1" applyAlignment="1">
      <alignment horizontal="left" vertical="center" wrapText="1"/>
    </xf>
    <xf numFmtId="0" fontId="3" fillId="7" borderId="3" xfId="0" applyFont="1" applyFill="1" applyBorder="1" applyAlignment="1" applyProtection="1">
      <alignment horizontal="left" vertical="center" wrapText="1" shrinkToFit="1"/>
      <protection locked="0"/>
    </xf>
    <xf numFmtId="0" fontId="3" fillId="7" borderId="4" xfId="0" applyFont="1" applyFill="1" applyBorder="1" applyAlignment="1" applyProtection="1">
      <alignment horizontal="left" vertical="center" wrapText="1" shrinkToFit="1"/>
      <protection locked="0"/>
    </xf>
    <xf numFmtId="0" fontId="3" fillId="7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133" applyFont="1" applyFill="1" applyBorder="1" applyAlignment="1" applyProtection="1">
      <alignment horizontal="left" vertical="center" wrapText="1" shrinkToFit="1"/>
      <protection locked="0"/>
    </xf>
    <xf numFmtId="0" fontId="3" fillId="0" borderId="4" xfId="133" applyFont="1" applyFill="1" applyBorder="1" applyAlignment="1" applyProtection="1">
      <alignment horizontal="left" vertical="center" wrapText="1" shrinkToFit="1"/>
      <protection locked="0"/>
    </xf>
    <xf numFmtId="0" fontId="3" fillId="0" borderId="5" xfId="133" applyFont="1" applyFill="1" applyBorder="1" applyAlignment="1" applyProtection="1">
      <alignment horizontal="left" vertical="center" wrapText="1" shrinkToFit="1"/>
      <protection locked="0"/>
    </xf>
    <xf numFmtId="0" fontId="3" fillId="4" borderId="4" xfId="0" applyFont="1" applyFill="1" applyBorder="1" applyAlignment="1" applyProtection="1">
      <alignment horizontal="center" vertical="center" shrinkToFit="1"/>
      <protection locked="0"/>
    </xf>
    <xf numFmtId="0" fontId="3" fillId="4" borderId="5" xfId="0" applyFont="1" applyFill="1" applyBorder="1" applyAlignment="1" applyProtection="1">
      <alignment horizontal="center" vertical="center" shrinkToFit="1"/>
      <protection locked="0"/>
    </xf>
    <xf numFmtId="0" fontId="3" fillId="4" borderId="3" xfId="0" applyFont="1" applyFill="1" applyBorder="1" applyAlignment="1" applyProtection="1">
      <alignment horizontal="left" vertical="center" wrapText="1" shrinkToFit="1"/>
      <protection locked="0"/>
    </xf>
    <xf numFmtId="0" fontId="3" fillId="4" borderId="4" xfId="0" applyFont="1" applyFill="1" applyBorder="1" applyAlignment="1" applyProtection="1">
      <alignment horizontal="left" vertical="center" wrapText="1" shrinkToFit="1"/>
      <protection locked="0"/>
    </xf>
    <xf numFmtId="0" fontId="3" fillId="4" borderId="5" xfId="0" applyFont="1" applyFill="1" applyBorder="1" applyAlignment="1" applyProtection="1">
      <alignment horizontal="left" vertical="center" wrapText="1" shrinkToFit="1"/>
      <protection locked="0"/>
    </xf>
    <xf numFmtId="164" fontId="3" fillId="4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4" borderId="5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0" fontId="3" fillId="0" borderId="25" xfId="0" applyFont="1" applyFill="1" applyBorder="1" applyAlignment="1" applyProtection="1">
      <alignment horizontal="left" vertical="center" wrapText="1"/>
      <protection locked="0"/>
    </xf>
    <xf numFmtId="0" fontId="3" fillId="0" borderId="3" xfId="158" applyFont="1" applyFill="1" applyBorder="1" applyAlignment="1" applyProtection="1">
      <alignment vertical="center" wrapText="1"/>
      <protection locked="0"/>
    </xf>
    <xf numFmtId="0" fontId="3" fillId="0" borderId="4" xfId="158" applyFont="1" applyFill="1" applyBorder="1" applyAlignment="1" applyProtection="1">
      <alignment vertical="center" wrapText="1"/>
      <protection locked="0"/>
    </xf>
    <xf numFmtId="0" fontId="3" fillId="0" borderId="5" xfId="158" applyFont="1" applyFill="1" applyBorder="1" applyAlignment="1" applyProtection="1">
      <alignment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165" fontId="3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vertical="center" wrapText="1"/>
      <protection locked="0"/>
    </xf>
    <xf numFmtId="0" fontId="3" fillId="0" borderId="4" xfId="0" applyFont="1" applyFill="1" applyBorder="1" applyAlignment="1" applyProtection="1">
      <alignment vertical="center" wrapText="1"/>
      <protection locked="0"/>
    </xf>
    <xf numFmtId="0" fontId="3" fillId="0" borderId="5" xfId="0" applyFont="1" applyFill="1" applyBorder="1" applyAlignment="1" applyProtection="1">
      <alignment vertical="center" wrapText="1"/>
      <protection locked="0"/>
    </xf>
    <xf numFmtId="0" fontId="3" fillId="0" borderId="32" xfId="0" applyFont="1" applyFill="1" applyBorder="1" applyAlignment="1" applyProtection="1">
      <alignment horizontal="center" vertical="center" wrapText="1" shrinkToFit="1"/>
      <protection locked="0"/>
    </xf>
    <xf numFmtId="165" fontId="3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0" fontId="25" fillId="0" borderId="3" xfId="0" applyFont="1" applyFill="1" applyBorder="1" applyAlignment="1" applyProtection="1">
      <alignment horizontal="left" vertical="center" wrapText="1" shrinkToFit="1"/>
      <protection locked="0"/>
    </xf>
    <xf numFmtId="0" fontId="25" fillId="0" borderId="4" xfId="0" applyFont="1" applyFill="1" applyBorder="1" applyAlignment="1" applyProtection="1">
      <alignment horizontal="left" vertical="center" wrapText="1" shrinkToFit="1"/>
      <protection locked="0"/>
    </xf>
    <xf numFmtId="0" fontId="25" fillId="0" borderId="5" xfId="0" applyFont="1" applyFill="1" applyBorder="1" applyAlignment="1" applyProtection="1">
      <alignment horizontal="left" vertical="center" wrapText="1" shrinkToFit="1"/>
      <protection locked="0"/>
    </xf>
    <xf numFmtId="0" fontId="0" fillId="0" borderId="2" xfId="0" applyFill="1" applyBorder="1" applyAlignment="1">
      <alignment horizontal="left" vertical="center" wrapText="1" shrinkToFit="1"/>
    </xf>
    <xf numFmtId="0" fontId="3" fillId="4" borderId="3" xfId="35" applyFont="1" applyFill="1" applyBorder="1" applyAlignment="1" applyProtection="1">
      <alignment horizontal="left" vertical="center" wrapText="1"/>
      <protection locked="0"/>
    </xf>
    <xf numFmtId="0" fontId="3" fillId="4" borderId="4" xfId="35" applyFont="1" applyFill="1" applyBorder="1" applyAlignment="1" applyProtection="1">
      <alignment horizontal="left" vertical="center" wrapText="1"/>
      <protection locked="0"/>
    </xf>
    <xf numFmtId="0" fontId="3" fillId="4" borderId="5" xfId="35" applyFont="1" applyFill="1" applyBorder="1" applyAlignment="1" applyProtection="1">
      <alignment horizontal="left" vertical="center" wrapText="1"/>
      <protection locked="0"/>
    </xf>
    <xf numFmtId="0" fontId="6" fillId="4" borderId="4" xfId="35" applyFill="1" applyBorder="1" applyAlignment="1">
      <alignment horizontal="left" vertical="center" wrapText="1"/>
    </xf>
    <xf numFmtId="0" fontId="6" fillId="4" borderId="5" xfId="35" applyFill="1" applyBorder="1" applyAlignment="1">
      <alignment horizontal="left" vertical="center" wrapText="1"/>
    </xf>
    <xf numFmtId="0" fontId="3" fillId="4" borderId="13" xfId="0" applyFont="1" applyFill="1" applyBorder="1" applyAlignment="1" applyProtection="1">
      <alignment horizontal="center" vertical="center" wrapText="1" shrinkToFit="1"/>
      <protection locked="0"/>
    </xf>
    <xf numFmtId="0" fontId="3" fillId="4" borderId="14" xfId="0" applyFont="1" applyFill="1" applyBorder="1" applyAlignment="1" applyProtection="1">
      <alignment horizontal="center" vertical="center" wrapText="1" shrinkToFit="1"/>
      <protection locked="0"/>
    </xf>
    <xf numFmtId="0" fontId="3" fillId="4" borderId="15" xfId="0" applyFont="1" applyFill="1" applyBorder="1" applyAlignment="1" applyProtection="1">
      <alignment horizontal="center" vertical="center" wrapText="1" shrinkToFit="1"/>
      <protection locked="0"/>
    </xf>
    <xf numFmtId="0" fontId="25" fillId="4" borderId="3" xfId="0" applyFont="1" applyFill="1" applyBorder="1" applyAlignment="1" applyProtection="1">
      <alignment horizontal="center" vertical="center" wrapText="1" shrinkToFit="1"/>
      <protection locked="0"/>
    </xf>
    <xf numFmtId="0" fontId="25" fillId="4" borderId="4" xfId="0" applyFont="1" applyFill="1" applyBorder="1" applyAlignment="1" applyProtection="1">
      <alignment horizontal="center" vertical="center" wrapText="1" shrinkToFit="1"/>
      <protection locked="0"/>
    </xf>
    <xf numFmtId="0" fontId="25" fillId="4" borderId="5" xfId="0" applyFont="1" applyFill="1" applyBorder="1" applyAlignment="1" applyProtection="1">
      <alignment horizontal="center" vertical="center" wrapText="1" shrinkToFit="1"/>
      <protection locked="0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left" shrinkToFit="1"/>
    </xf>
    <xf numFmtId="0" fontId="0" fillId="0" borderId="0" xfId="0" applyNumberFormat="1" applyBorder="1" applyAlignment="1">
      <alignment horizontal="left" shrinkToFit="1"/>
    </xf>
    <xf numFmtId="0" fontId="0" fillId="0" borderId="11" xfId="0" applyNumberFormat="1" applyBorder="1" applyAlignment="1">
      <alignment horizontal="left" shrinkToFit="1"/>
    </xf>
    <xf numFmtId="0" fontId="2" fillId="0" borderId="10" xfId="138" applyNumberFormat="1" applyFont="1" applyBorder="1" applyAlignment="1" applyProtection="1">
      <alignment horizontal="left"/>
    </xf>
    <xf numFmtId="0" fontId="2" fillId="0" borderId="0" xfId="138" applyNumberFormat="1" applyFont="1" applyBorder="1" applyAlignment="1" applyProtection="1">
      <alignment horizontal="left"/>
    </xf>
    <xf numFmtId="49" fontId="3" fillId="0" borderId="0" xfId="138" applyNumberFormat="1" applyFont="1" applyBorder="1" applyAlignment="1" applyProtection="1">
      <alignment horizontal="left" shrinkToFit="1"/>
    </xf>
    <xf numFmtId="0" fontId="3" fillId="0" borderId="0" xfId="138" applyNumberFormat="1" applyFont="1" applyBorder="1" applyAlignment="1" applyProtection="1">
      <alignment horizontal="left" shrinkToFit="1"/>
    </xf>
    <xf numFmtId="0" fontId="3" fillId="0" borderId="11" xfId="138" applyNumberFormat="1" applyFont="1" applyBorder="1" applyAlignment="1" applyProtection="1">
      <alignment horizontal="left" shrinkToFit="1"/>
    </xf>
    <xf numFmtId="0" fontId="2" fillId="0" borderId="10" xfId="0" applyNumberFormat="1" applyFont="1" applyBorder="1" applyAlignment="1" applyProtection="1">
      <alignment horizontal="left"/>
      <protection locked="0"/>
    </xf>
    <xf numFmtId="0" fontId="2" fillId="0" borderId="0" xfId="0" applyNumberFormat="1" applyFont="1" applyBorder="1" applyAlignment="1" applyProtection="1">
      <alignment horizontal="left"/>
      <protection locked="0"/>
    </xf>
    <xf numFmtId="0" fontId="3" fillId="0" borderId="0" xfId="0" applyNumberFormat="1" applyFont="1" applyBorder="1" applyAlignment="1" applyProtection="1">
      <alignment horizontal="left"/>
      <protection locked="0"/>
    </xf>
    <xf numFmtId="0" fontId="3" fillId="0" borderId="11" xfId="0" applyNumberFormat="1" applyFont="1" applyBorder="1" applyAlignment="1" applyProtection="1">
      <alignment horizontal="left"/>
      <protection locked="0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49" fontId="3" fillId="0" borderId="9" xfId="0" applyNumberFormat="1" applyFont="1" applyBorder="1" applyAlignment="1" applyProtection="1">
      <alignment horizontal="left" shrinkToFit="1"/>
    </xf>
    <xf numFmtId="0" fontId="0" fillId="0" borderId="9" xfId="0" applyNumberFormat="1" applyBorder="1" applyAlignment="1">
      <alignment horizontal="left" shrinkToFit="1"/>
    </xf>
    <xf numFmtId="0" fontId="0" fillId="0" borderId="21" xfId="0" applyNumberFormat="1" applyBorder="1" applyAlignment="1">
      <alignment horizontal="left" shrinkToFit="1"/>
    </xf>
    <xf numFmtId="0" fontId="2" fillId="0" borderId="20" xfId="138" applyNumberFormat="1" applyFont="1" applyBorder="1" applyAlignment="1" applyProtection="1">
      <alignment horizontal="left"/>
    </xf>
    <xf numFmtId="0" fontId="2" fillId="0" borderId="9" xfId="138" applyNumberFormat="1" applyFont="1" applyBorder="1" applyAlignment="1" applyProtection="1">
      <alignment horizontal="left"/>
    </xf>
    <xf numFmtId="49" fontId="3" fillId="0" borderId="9" xfId="138" applyNumberFormat="1" applyFont="1" applyBorder="1" applyAlignment="1" applyProtection="1">
      <alignment horizontal="left" shrinkToFit="1"/>
    </xf>
    <xf numFmtId="0" fontId="3" fillId="0" borderId="9" xfId="138" applyNumberFormat="1" applyFont="1" applyBorder="1" applyAlignment="1" applyProtection="1">
      <alignment horizontal="left" shrinkToFit="1"/>
    </xf>
    <xf numFmtId="0" fontId="3" fillId="0" borderId="21" xfId="138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>
      <alignment horizontal="left"/>
    </xf>
    <xf numFmtId="0" fontId="3" fillId="0" borderId="21" xfId="0" applyNumberFormat="1" applyFont="1" applyBorder="1" applyAlignment="1" applyProtection="1">
      <alignment horizontal="left"/>
    </xf>
    <xf numFmtId="0" fontId="3" fillId="0" borderId="0" xfId="0" applyNumberFormat="1" applyFont="1" applyBorder="1" applyAlignment="1" applyProtection="1">
      <alignment horizontal="left" shrinkToFit="1"/>
    </xf>
    <xf numFmtId="0" fontId="23" fillId="0" borderId="9" xfId="139" applyNumberFormat="1" applyFont="1" applyFill="1" applyBorder="1" applyAlignment="1" applyProtection="1">
      <alignment horizontal="left" vertical="center"/>
    </xf>
    <xf numFmtId="0" fontId="23" fillId="0" borderId="6" xfId="138" applyNumberFormat="1" applyFont="1" applyFill="1" applyBorder="1" applyAlignment="1" applyProtection="1">
      <alignment horizontal="left" shrinkToFit="1"/>
    </xf>
    <xf numFmtId="0" fontId="2" fillId="0" borderId="24" xfId="139" applyNumberFormat="1" applyFont="1" applyBorder="1" applyAlignment="1" applyProtection="1">
      <alignment horizontal="left" shrinkToFit="1"/>
      <protection locked="0"/>
    </xf>
    <xf numFmtId="0" fontId="2" fillId="0" borderId="8" xfId="139" applyNumberFormat="1" applyFont="1" applyBorder="1" applyAlignment="1" applyProtection="1">
      <alignment horizontal="left" shrinkToFit="1"/>
      <protection locked="0"/>
    </xf>
    <xf numFmtId="0" fontId="2" fillId="0" borderId="24" xfId="139" applyNumberFormat="1" applyFont="1" applyBorder="1" applyAlignment="1">
      <alignment horizontal="left" shrinkToFit="1"/>
    </xf>
    <xf numFmtId="0" fontId="2" fillId="0" borderId="7" xfId="139" applyNumberFormat="1" applyFont="1" applyBorder="1" applyAlignment="1">
      <alignment horizontal="left" shrinkToFit="1"/>
    </xf>
    <xf numFmtId="0" fontId="2" fillId="0" borderId="8" xfId="139" applyNumberFormat="1" applyFont="1" applyBorder="1" applyAlignment="1">
      <alignment horizontal="left" shrinkToFit="1"/>
    </xf>
    <xf numFmtId="0" fontId="2" fillId="0" borderId="24" xfId="139" applyNumberFormat="1" applyFont="1" applyFill="1" applyBorder="1" applyAlignment="1" applyProtection="1">
      <alignment horizontal="center" shrinkToFit="1"/>
      <protection locked="0"/>
    </xf>
    <xf numFmtId="0" fontId="2" fillId="0" borderId="8" xfId="139" applyNumberFormat="1" applyFont="1" applyFill="1" applyBorder="1" applyAlignment="1" applyProtection="1">
      <alignment horizontal="center" shrinkToFit="1"/>
      <protection locked="0"/>
    </xf>
    <xf numFmtId="0" fontId="2" fillId="0" borderId="24" xfId="139" applyNumberFormat="1" applyFont="1" applyFill="1" applyBorder="1" applyAlignment="1" applyProtection="1">
      <alignment horizontal="left" shrinkToFit="1"/>
      <protection locked="0"/>
    </xf>
    <xf numFmtId="0" fontId="2" fillId="0" borderId="7" xfId="139" applyNumberFormat="1" applyFont="1" applyFill="1" applyBorder="1" applyAlignment="1" applyProtection="1">
      <alignment horizontal="left" shrinkToFit="1"/>
      <protection locked="0"/>
    </xf>
    <xf numFmtId="0" fontId="2" fillId="0" borderId="31" xfId="139" applyNumberFormat="1" applyFont="1" applyFill="1" applyBorder="1" applyAlignment="1" applyProtection="1">
      <alignment horizontal="left" shrinkToFit="1"/>
      <protection locked="0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6" xfId="0" applyNumberFormat="1" applyFont="1" applyBorder="1" applyAlignment="1" applyProtection="1">
      <alignment horizontal="left" shrinkToFit="1"/>
    </xf>
    <xf numFmtId="0" fontId="0" fillId="0" borderId="6" xfId="0" applyNumberFormat="1" applyBorder="1" applyAlignment="1">
      <alignment horizontal="left" shrinkToFit="1"/>
    </xf>
    <xf numFmtId="0" fontId="0" fillId="0" borderId="12" xfId="0" applyNumberFormat="1" applyBorder="1" applyAlignment="1">
      <alignment horizontal="left" shrinkToFit="1"/>
    </xf>
    <xf numFmtId="0" fontId="2" fillId="0" borderId="22" xfId="138" applyNumberFormat="1" applyFont="1" applyBorder="1" applyAlignment="1" applyProtection="1">
      <alignment horizontal="left"/>
    </xf>
    <xf numFmtId="0" fontId="2" fillId="0" borderId="6" xfId="138" applyNumberFormat="1" applyFont="1" applyBorder="1" applyAlignment="1" applyProtection="1">
      <alignment horizontal="left"/>
    </xf>
    <xf numFmtId="0" fontId="3" fillId="0" borderId="6" xfId="138" applyNumberFormat="1" applyFont="1" applyBorder="1" applyAlignment="1" applyProtection="1">
      <alignment horizontal="left" shrinkToFit="1"/>
    </xf>
    <xf numFmtId="0" fontId="3" fillId="0" borderId="12" xfId="138" applyNumberFormat="1" applyFont="1" applyBorder="1" applyAlignment="1" applyProtection="1">
      <alignment horizontal="left" shrinkToFit="1"/>
    </xf>
    <xf numFmtId="0" fontId="3" fillId="0" borderId="6" xfId="0" applyNumberFormat="1" applyFont="1" applyBorder="1" applyAlignment="1" applyProtection="1">
      <alignment horizontal="left"/>
      <protection locked="0"/>
    </xf>
    <xf numFmtId="0" fontId="3" fillId="0" borderId="12" xfId="0" applyNumberFormat="1" applyFont="1" applyBorder="1" applyAlignment="1" applyProtection="1">
      <alignment horizontal="left"/>
      <protection locked="0"/>
    </xf>
    <xf numFmtId="0" fontId="3" fillId="7" borderId="3" xfId="0" applyNumberFormat="1" applyFont="1" applyFill="1" applyBorder="1" applyAlignment="1" applyProtection="1">
      <alignment horizontal="center" shrinkToFit="1"/>
      <protection locked="0"/>
    </xf>
    <xf numFmtId="0" fontId="3" fillId="7" borderId="5" xfId="0" applyNumberFormat="1" applyFont="1" applyFill="1" applyBorder="1" applyAlignment="1" applyProtection="1">
      <alignment horizontal="center" shrinkToFit="1"/>
      <protection locked="0"/>
    </xf>
    <xf numFmtId="0" fontId="3" fillId="7" borderId="3" xfId="0" applyNumberFormat="1" applyFont="1" applyFill="1" applyBorder="1" applyAlignment="1">
      <alignment horizontal="left" shrinkToFit="1"/>
    </xf>
    <xf numFmtId="0" fontId="3" fillId="7" borderId="4" xfId="0" applyNumberFormat="1" applyFont="1" applyFill="1" applyBorder="1" applyAlignment="1">
      <alignment horizontal="left" shrinkToFit="1"/>
    </xf>
    <xf numFmtId="0" fontId="3" fillId="7" borderId="5" xfId="0" applyNumberFormat="1" applyFont="1" applyFill="1" applyBorder="1" applyAlignment="1">
      <alignment horizontal="left" shrinkToFit="1"/>
    </xf>
    <xf numFmtId="164" fontId="3" fillId="0" borderId="3" xfId="139" applyNumberFormat="1" applyFont="1" applyFill="1" applyBorder="1" applyAlignment="1" applyProtection="1">
      <alignment horizontal="center" shrinkToFit="1"/>
      <protection locked="0"/>
    </xf>
    <xf numFmtId="164" fontId="6" fillId="0" borderId="4" xfId="139" applyNumberFormat="1" applyFill="1" applyBorder="1" applyAlignment="1">
      <alignment horizontal="center" shrinkToFit="1"/>
    </xf>
    <xf numFmtId="0" fontId="3" fillId="0" borderId="3" xfId="139" applyNumberFormat="1" applyFont="1" applyFill="1" applyBorder="1" applyAlignment="1" applyProtection="1">
      <alignment horizontal="left" shrinkToFit="1"/>
      <protection locked="0"/>
    </xf>
    <xf numFmtId="0" fontId="3" fillId="0" borderId="4" xfId="139" applyNumberFormat="1" applyFont="1" applyFill="1" applyBorder="1" applyAlignment="1" applyProtection="1">
      <alignment horizontal="left" shrinkToFit="1"/>
      <protection locked="0"/>
    </xf>
    <xf numFmtId="0" fontId="3" fillId="0" borderId="5" xfId="139" applyNumberFormat="1" applyFont="1" applyFill="1" applyBorder="1" applyAlignment="1" applyProtection="1">
      <alignment horizontal="left" shrinkToFit="1"/>
      <protection locked="0"/>
    </xf>
    <xf numFmtId="0" fontId="3" fillId="0" borderId="3" xfId="0" applyNumberFormat="1" applyFont="1" applyBorder="1" applyAlignment="1" applyProtection="1">
      <alignment horizontal="center" shrinkToFit="1"/>
      <protection locked="0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3" fillId="0" borderId="3" xfId="0" applyNumberFormat="1" applyFont="1" applyFill="1" applyBorder="1" applyAlignment="1">
      <alignment horizontal="left" shrinkToFit="1"/>
    </xf>
    <xf numFmtId="0" fontId="3" fillId="0" borderId="4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>
      <alignment horizontal="left" shrinkToFit="1"/>
    </xf>
    <xf numFmtId="0" fontId="3" fillId="7" borderId="13" xfId="0" applyNumberFormat="1" applyFont="1" applyFill="1" applyBorder="1" applyAlignment="1" applyProtection="1">
      <alignment horizontal="center" shrinkToFit="1"/>
      <protection locked="0"/>
    </xf>
    <xf numFmtId="0" fontId="3" fillId="7" borderId="15" xfId="0" applyNumberFormat="1" applyFont="1" applyFill="1" applyBorder="1" applyAlignment="1" applyProtection="1">
      <alignment horizontal="center" shrinkToFit="1"/>
      <protection locked="0"/>
    </xf>
    <xf numFmtId="0" fontId="3" fillId="7" borderId="13" xfId="0" applyNumberFormat="1" applyFont="1" applyFill="1" applyBorder="1" applyAlignment="1">
      <alignment horizontal="left" shrinkToFit="1"/>
    </xf>
    <xf numFmtId="0" fontId="3" fillId="7" borderId="14" xfId="0" applyNumberFormat="1" applyFont="1" applyFill="1" applyBorder="1" applyAlignment="1">
      <alignment horizontal="left" shrinkToFit="1"/>
    </xf>
    <xf numFmtId="0" fontId="3" fillId="7" borderId="15" xfId="0" applyNumberFormat="1" applyFont="1" applyFill="1" applyBorder="1" applyAlignment="1">
      <alignment horizontal="left" shrinkToFit="1"/>
    </xf>
    <xf numFmtId="0" fontId="3" fillId="0" borderId="13" xfId="139" applyNumberFormat="1" applyFont="1" applyFill="1" applyBorder="1" applyAlignment="1" applyProtection="1">
      <alignment horizontal="left" shrinkToFit="1"/>
      <protection locked="0"/>
    </xf>
    <xf numFmtId="0" fontId="3" fillId="0" borderId="14" xfId="139" applyNumberFormat="1" applyFont="1" applyFill="1" applyBorder="1" applyAlignment="1" applyProtection="1">
      <alignment horizontal="left" shrinkToFit="1"/>
      <protection locked="0"/>
    </xf>
    <xf numFmtId="0" fontId="3" fillId="0" borderId="15" xfId="139" applyNumberFormat="1" applyFont="1" applyFill="1" applyBorder="1" applyAlignment="1" applyProtection="1">
      <alignment horizontal="left" shrinkToFit="1"/>
      <protection locked="0"/>
    </xf>
    <xf numFmtId="0" fontId="2" fillId="0" borderId="3" xfId="0" applyNumberFormat="1" applyFont="1" applyFill="1" applyBorder="1" applyAlignment="1">
      <alignment horizontal="right" shrinkToFit="1"/>
    </xf>
    <xf numFmtId="0" fontId="2" fillId="0" borderId="4" xfId="0" applyNumberFormat="1" applyFont="1" applyFill="1" applyBorder="1" applyAlignment="1">
      <alignment horizontal="right" shrinkToFit="1"/>
    </xf>
    <xf numFmtId="0" fontId="2" fillId="0" borderId="5" xfId="0" applyNumberFormat="1" applyFont="1" applyFill="1" applyBorder="1" applyAlignment="1">
      <alignment horizontal="right" shrinkToFit="1"/>
    </xf>
    <xf numFmtId="0" fontId="1" fillId="0" borderId="0" xfId="0" applyNumberFormat="1" applyFont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14" fontId="3" fillId="0" borderId="0" xfId="0" applyNumberFormat="1" applyFont="1" applyBorder="1" applyAlignment="1" applyProtection="1">
      <alignment horizontal="left"/>
      <protection locked="0"/>
    </xf>
    <xf numFmtId="0" fontId="3" fillId="0" borderId="23" xfId="0" applyNumberFormat="1" applyFont="1" applyBorder="1" applyAlignment="1" applyProtection="1">
      <alignment horizontal="center"/>
      <protection locked="0"/>
    </xf>
    <xf numFmtId="0" fontId="0" fillId="0" borderId="23" xfId="0" applyNumberFormat="1" applyBorder="1" applyAlignment="1">
      <alignment horizontal="center"/>
    </xf>
    <xf numFmtId="0" fontId="3" fillId="0" borderId="23" xfId="0" applyNumberFormat="1" applyFont="1" applyBorder="1" applyAlignment="1">
      <alignment horizontal="center"/>
    </xf>
    <xf numFmtId="0" fontId="0" fillId="0" borderId="23" xfId="0" applyNumberFormat="1" applyBorder="1" applyAlignment="1"/>
    <xf numFmtId="0" fontId="23" fillId="0" borderId="0" xfId="139" applyNumberFormat="1" applyFont="1" applyFill="1" applyBorder="1" applyAlignment="1" applyProtection="1">
      <alignment horizontal="left" vertical="center"/>
    </xf>
    <xf numFmtId="0" fontId="2" fillId="0" borderId="24" xfId="0" applyNumberFormat="1" applyFont="1" applyBorder="1" applyAlignment="1">
      <alignment horizontal="left" vertical="center"/>
    </xf>
    <xf numFmtId="0" fontId="0" fillId="0" borderId="8" xfId="0" applyNumberFormat="1" applyBorder="1"/>
    <xf numFmtId="0" fontId="3" fillId="0" borderId="24" xfId="0" applyNumberFormat="1" applyFont="1" applyBorder="1" applyAlignment="1" applyProtection="1">
      <alignment horizontal="left" shrinkToFit="1"/>
      <protection locked="0"/>
    </xf>
    <xf numFmtId="0" fontId="0" fillId="0" borderId="7" xfId="0" applyNumberFormat="1" applyBorder="1" applyAlignment="1">
      <alignment horizontal="left" shrinkToFit="1"/>
    </xf>
    <xf numFmtId="0" fontId="0" fillId="0" borderId="8" xfId="0" applyNumberFormat="1" applyBorder="1" applyAlignment="1">
      <alignment horizontal="left" shrinkToFit="1"/>
    </xf>
    <xf numFmtId="14" fontId="3" fillId="0" borderId="23" xfId="0" applyNumberFormat="1" applyFont="1" applyBorder="1" applyAlignment="1" applyProtection="1">
      <alignment horizontal="center"/>
      <protection locked="0"/>
    </xf>
    <xf numFmtId="0" fontId="0" fillId="0" borderId="7" xfId="0" applyNumberForma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2" fillId="0" borderId="24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2" fillId="0" borderId="7" xfId="0" applyNumberFormat="1" applyFont="1" applyBorder="1" applyAlignment="1">
      <alignment horizontal="left" shrinkToFit="1"/>
    </xf>
    <xf numFmtId="0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vertical="center"/>
      <protection locked="0"/>
    </xf>
    <xf numFmtId="0" fontId="3" fillId="0" borderId="7" xfId="0" applyNumberFormat="1" applyFont="1" applyBorder="1" applyAlignment="1" applyProtection="1">
      <alignment vertical="center"/>
      <protection locked="0"/>
    </xf>
    <xf numFmtId="0" fontId="3" fillId="0" borderId="8" xfId="0" applyNumberFormat="1" applyFont="1" applyBorder="1" applyAlignment="1" applyProtection="1">
      <alignment vertical="center"/>
      <protection locked="0"/>
    </xf>
    <xf numFmtId="0" fontId="0" fillId="0" borderId="7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2" fillId="0" borderId="24" xfId="0" applyNumberFormat="1" applyFont="1" applyBorder="1" applyAlignment="1" applyProtection="1">
      <alignment horizontal="left" shrinkToFit="1"/>
      <protection locked="0"/>
    </xf>
    <xf numFmtId="0" fontId="2" fillId="0" borderId="8" xfId="0" applyNumberFormat="1" applyFont="1" applyBorder="1" applyAlignment="1" applyProtection="1">
      <alignment horizontal="left" shrinkToFit="1"/>
      <protection locked="0"/>
    </xf>
    <xf numFmtId="0" fontId="3" fillId="0" borderId="24" xfId="0" applyNumberFormat="1" applyFont="1" applyBorder="1" applyAlignment="1">
      <alignment horizontal="left" shrinkToFit="1"/>
    </xf>
    <xf numFmtId="0" fontId="3" fillId="0" borderId="7" xfId="0" applyNumberFormat="1" applyFont="1" applyBorder="1" applyAlignment="1">
      <alignment horizontal="left" shrinkToFit="1"/>
    </xf>
    <xf numFmtId="0" fontId="3" fillId="0" borderId="8" xfId="0" applyNumberFormat="1" applyFont="1" applyBorder="1" applyAlignment="1">
      <alignment horizontal="left" shrinkToFit="1"/>
    </xf>
    <xf numFmtId="0" fontId="2" fillId="0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NumberFormat="1" applyFill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horizontal="center" shrinkToFit="1"/>
      <protection locked="0"/>
    </xf>
    <xf numFmtId="0" fontId="3" fillId="0" borderId="8" xfId="0" applyNumberFormat="1" applyFont="1" applyBorder="1" applyAlignment="1" applyProtection="1">
      <alignment horizontal="center" shrinkToFit="1"/>
      <protection locked="0"/>
    </xf>
    <xf numFmtId="0" fontId="3" fillId="0" borderId="7" xfId="0" applyNumberFormat="1" applyFont="1" applyBorder="1" applyAlignment="1" applyProtection="1">
      <alignment horizontal="left" shrinkToFit="1"/>
      <protection locked="0"/>
    </xf>
    <xf numFmtId="0" fontId="3" fillId="0" borderId="31" xfId="0" applyNumberFormat="1" applyFont="1" applyBorder="1" applyAlignment="1" applyProtection="1">
      <alignment horizontal="left" shrinkToFit="1"/>
      <protection locked="0"/>
    </xf>
    <xf numFmtId="0" fontId="3" fillId="0" borderId="13" xfId="0" applyNumberFormat="1" applyFont="1" applyBorder="1" applyAlignment="1" applyProtection="1">
      <alignment horizontal="center" shrinkToFit="1"/>
      <protection locked="0"/>
    </xf>
    <xf numFmtId="0" fontId="3" fillId="0" borderId="15" xfId="0" applyNumberFormat="1" applyFont="1" applyBorder="1" applyAlignment="1" applyProtection="1">
      <alignment horizontal="center" shrinkToFit="1"/>
      <protection locked="0"/>
    </xf>
    <xf numFmtId="0" fontId="3" fillId="0" borderId="13" xfId="0" applyNumberFormat="1" applyFont="1" applyFill="1" applyBorder="1" applyAlignment="1">
      <alignment horizontal="left" shrinkToFit="1"/>
    </xf>
    <xf numFmtId="0" fontId="0" fillId="0" borderId="14" xfId="0" applyNumberFormat="1" applyFill="1" applyBorder="1" applyAlignment="1">
      <alignment horizontal="left" shrinkToFit="1"/>
    </xf>
    <xf numFmtId="0" fontId="0" fillId="0" borderId="15" xfId="0" applyNumberFormat="1" applyFill="1" applyBorder="1" applyAlignment="1">
      <alignment horizontal="left" shrinkToFit="1"/>
    </xf>
    <xf numFmtId="0" fontId="3" fillId="0" borderId="3" xfId="138" applyNumberFormat="1" applyFont="1" applyFill="1" applyBorder="1" applyAlignment="1" applyProtection="1">
      <alignment horizontal="center" shrinkToFit="1"/>
      <protection locked="0"/>
    </xf>
    <xf numFmtId="0" fontId="6" fillId="0" borderId="5" xfId="138" applyNumberFormat="1" applyFill="1" applyBorder="1" applyAlignment="1">
      <alignment horizontal="center" shrinkToFit="1"/>
    </xf>
    <xf numFmtId="0" fontId="3" fillId="0" borderId="13" xfId="0" applyNumberFormat="1" applyFont="1" applyFill="1" applyBorder="1" applyAlignment="1" applyProtection="1">
      <alignment horizontal="center" shrinkToFit="1"/>
      <protection locked="0"/>
    </xf>
    <xf numFmtId="0" fontId="0" fillId="0" borderId="15" xfId="0" applyNumberFormat="1" applyFill="1" applyBorder="1" applyAlignment="1">
      <alignment horizontal="center" shrinkToFit="1"/>
    </xf>
    <xf numFmtId="0" fontId="0" fillId="0" borderId="15" xfId="0" applyNumberFormat="1" applyBorder="1" applyAlignment="1">
      <alignment horizontal="center" shrinkToFit="1"/>
    </xf>
    <xf numFmtId="0" fontId="3" fillId="0" borderId="13" xfId="0" applyNumberFormat="1" applyFont="1" applyBorder="1" applyAlignment="1" applyProtection="1">
      <alignment horizontal="left" shrinkToFit="1"/>
      <protection locked="0"/>
    </xf>
    <xf numFmtId="0" fontId="0" fillId="0" borderId="14" xfId="0" applyNumberFormat="1" applyBorder="1" applyAlignment="1">
      <alignment horizontal="left" shrinkToFit="1"/>
    </xf>
    <xf numFmtId="0" fontId="0" fillId="0" borderId="15" xfId="0" applyNumberFormat="1" applyBorder="1" applyAlignment="1">
      <alignment horizontal="left" shrinkToFit="1"/>
    </xf>
    <xf numFmtId="0" fontId="3" fillId="0" borderId="3" xfId="0" applyNumberFormat="1" applyFont="1" applyFill="1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0" fillId="0" borderId="5" xfId="0" applyNumberFormat="1" applyFill="1" applyBorder="1" applyAlignment="1">
      <alignment horizontal="left"/>
    </xf>
    <xf numFmtId="0" fontId="3" fillId="0" borderId="3" xfId="0" applyNumberFormat="1" applyFont="1" applyFill="1" applyBorder="1" applyAlignment="1" applyProtection="1">
      <alignment horizontal="center" shrinkToFit="1"/>
      <protection locked="0"/>
    </xf>
    <xf numFmtId="0" fontId="0" fillId="0" borderId="5" xfId="0" applyNumberFormat="1" applyFill="1" applyBorder="1" applyAlignment="1">
      <alignment horizontal="center" shrinkToFit="1"/>
    </xf>
    <xf numFmtId="0" fontId="0" fillId="0" borderId="5" xfId="0" applyNumberFormat="1" applyBorder="1" applyAlignment="1">
      <alignment horizontal="center" shrinkToFit="1"/>
    </xf>
    <xf numFmtId="0" fontId="3" fillId="0" borderId="3" xfId="0" applyNumberFormat="1" applyFont="1" applyBorder="1" applyAlignment="1" applyProtection="1">
      <alignment horizontal="left" shrinkToFit="1"/>
      <protection locked="0"/>
    </xf>
    <xf numFmtId="0" fontId="0" fillId="0" borderId="4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0" fillId="0" borderId="4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49" fontId="3" fillId="0" borderId="3" xfId="254" applyNumberFormat="1" applyFont="1" applyBorder="1" applyAlignment="1">
      <alignment horizontal="left" shrinkToFit="1"/>
    </xf>
    <xf numFmtId="0" fontId="6" fillId="0" borderId="4" xfId="254" applyBorder="1" applyAlignment="1">
      <alignment horizontal="left" shrinkToFit="1"/>
    </xf>
    <xf numFmtId="0" fontId="6" fillId="0" borderId="5" xfId="254" applyBorder="1" applyAlignment="1">
      <alignment horizontal="left" shrinkToFit="1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3" fillId="0" borderId="3" xfId="0" applyFont="1" applyFill="1" applyBorder="1" applyAlignment="1" applyProtection="1">
      <alignment horizontal="center" shrinkToFit="1"/>
      <protection locked="0"/>
    </xf>
    <xf numFmtId="0" fontId="3" fillId="0" borderId="5" xfId="0" applyFont="1" applyFill="1" applyBorder="1" applyAlignment="1" applyProtection="1">
      <alignment horizontal="center" shrinkToFit="1"/>
      <protection locked="0"/>
    </xf>
    <xf numFmtId="0" fontId="3" fillId="0" borderId="3" xfId="254" applyNumberFormat="1" applyFont="1" applyFill="1" applyBorder="1" applyAlignment="1" applyProtection="1">
      <alignment horizontal="center" shrinkToFit="1"/>
      <protection locked="0"/>
    </xf>
    <xf numFmtId="0" fontId="6" fillId="0" borderId="5" xfId="254" applyNumberFormat="1" applyFill="1" applyBorder="1" applyAlignment="1">
      <alignment horizontal="center" shrinkToFit="1"/>
    </xf>
    <xf numFmtId="0" fontId="3" fillId="0" borderId="3" xfId="257" applyNumberFormat="1" applyFont="1" applyFill="1" applyBorder="1" applyAlignment="1" applyProtection="1">
      <alignment horizontal="center" shrinkToFit="1"/>
      <protection locked="0"/>
    </xf>
    <xf numFmtId="0" fontId="6" fillId="0" borderId="5" xfId="257" applyNumberFormat="1" applyFill="1" applyBorder="1" applyAlignment="1">
      <alignment horizontal="center" shrinkToFit="1"/>
    </xf>
    <xf numFmtId="0" fontId="3" fillId="0" borderId="3" xfId="0" applyFont="1" applyBorder="1" applyAlignment="1" applyProtection="1">
      <alignment horizontal="center" shrinkToFit="1"/>
      <protection locked="0"/>
    </xf>
    <xf numFmtId="0" fontId="3" fillId="0" borderId="25" xfId="0" applyFont="1" applyBorder="1" applyAlignment="1" applyProtection="1">
      <alignment horizontal="center" shrinkToFit="1"/>
      <protection locked="0"/>
    </xf>
    <xf numFmtId="49" fontId="3" fillId="0" borderId="4" xfId="254" applyNumberFormat="1" applyFont="1" applyBorder="1" applyAlignment="1">
      <alignment horizontal="left" shrinkToFit="1"/>
    </xf>
    <xf numFmtId="49" fontId="3" fillId="0" borderId="5" xfId="254" applyNumberFormat="1" applyFont="1" applyBorder="1" applyAlignment="1">
      <alignment horizontal="left" shrinkToFit="1"/>
    </xf>
    <xf numFmtId="49" fontId="3" fillId="0" borderId="3" xfId="0" applyNumberFormat="1" applyFont="1" applyFill="1" applyBorder="1" applyAlignment="1">
      <alignment horizontal="left" shrinkToFit="1"/>
    </xf>
    <xf numFmtId="49" fontId="3" fillId="0" borderId="4" xfId="0" applyNumberFormat="1" applyFont="1" applyFill="1" applyBorder="1" applyAlignment="1">
      <alignment horizontal="left" shrinkToFit="1"/>
    </xf>
    <xf numFmtId="49" fontId="3" fillId="0" borderId="5" xfId="0" applyNumberFormat="1" applyFont="1" applyFill="1" applyBorder="1" applyAlignment="1">
      <alignment horizontal="left" shrinkToFit="1"/>
    </xf>
    <xf numFmtId="0" fontId="3" fillId="0" borderId="4" xfId="0" applyNumberFormat="1" applyFont="1" applyBorder="1" applyAlignment="1" applyProtection="1">
      <alignment horizontal="left" shrinkToFit="1"/>
      <protection locked="0"/>
    </xf>
    <xf numFmtId="0" fontId="3" fillId="0" borderId="5" xfId="0" applyNumberFormat="1" applyFont="1" applyBorder="1" applyAlignment="1" applyProtection="1">
      <alignment horizontal="left" shrinkToFit="1"/>
      <protection locked="0"/>
    </xf>
    <xf numFmtId="0" fontId="3" fillId="0" borderId="3" xfId="0" applyNumberFormat="1" applyFont="1" applyBorder="1" applyAlignment="1">
      <alignment horizontal="left" shrinkToFit="1"/>
    </xf>
    <xf numFmtId="0" fontId="3" fillId="0" borderId="3" xfId="0" applyNumberFormat="1" applyFont="1" applyFill="1" applyBorder="1" applyAlignment="1" applyProtection="1">
      <alignment horizontal="left" shrinkToFit="1"/>
      <protection locked="0"/>
    </xf>
    <xf numFmtId="0" fontId="6" fillId="0" borderId="5" xfId="0" applyNumberFormat="1" applyFont="1" applyFill="1" applyBorder="1" applyAlignment="1">
      <alignment horizontal="center" shrinkToFit="1"/>
    </xf>
    <xf numFmtId="0" fontId="0" fillId="0" borderId="5" xfId="0" applyNumberFormat="1" applyFill="1" applyBorder="1"/>
    <xf numFmtId="0" fontId="3" fillId="0" borderId="3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shrinkToFit="1"/>
    </xf>
    <xf numFmtId="0" fontId="0" fillId="0" borderId="5" xfId="0" applyNumberFormat="1" applyBorder="1"/>
    <xf numFmtId="0" fontId="3" fillId="0" borderId="3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 applyProtection="1">
      <alignment horizontal="center"/>
      <protection locked="0"/>
    </xf>
    <xf numFmtId="0" fontId="6" fillId="0" borderId="5" xfId="0" applyNumberFormat="1" applyFont="1" applyFill="1" applyBorder="1" applyAlignment="1">
      <alignment horizontal="center"/>
    </xf>
    <xf numFmtId="0" fontId="3" fillId="0" borderId="26" xfId="0" applyNumberFormat="1" applyFont="1" applyFill="1" applyBorder="1" applyAlignment="1" applyProtection="1">
      <alignment horizontal="center" shrinkToFit="1"/>
      <protection locked="0"/>
    </xf>
    <xf numFmtId="0" fontId="6" fillId="0" borderId="27" xfId="0" applyNumberFormat="1" applyFont="1" applyFill="1" applyBorder="1" applyAlignment="1">
      <alignment horizontal="center" shrinkToFit="1"/>
    </xf>
    <xf numFmtId="0" fontId="3" fillId="0" borderId="33" xfId="0" applyNumberFormat="1" applyFont="1" applyFill="1" applyBorder="1" applyAlignment="1" applyProtection="1">
      <alignment horizontal="center" shrinkToFit="1"/>
      <protection locked="0"/>
    </xf>
    <xf numFmtId="0" fontId="6" fillId="0" borderId="34" xfId="0" applyNumberFormat="1" applyFont="1" applyFill="1" applyBorder="1" applyAlignment="1">
      <alignment horizontal="center" shrinkToFit="1"/>
    </xf>
    <xf numFmtId="0" fontId="3" fillId="0" borderId="4" xfId="0" applyNumberFormat="1" applyFont="1" applyFill="1" applyBorder="1" applyAlignment="1" applyProtection="1">
      <alignment horizontal="left" shrinkToFit="1"/>
      <protection locked="0"/>
    </xf>
    <xf numFmtId="0" fontId="3" fillId="0" borderId="20" xfId="0" applyNumberFormat="1" applyFont="1" applyFill="1" applyBorder="1" applyAlignment="1" applyProtection="1">
      <alignment horizontal="center" shrinkToFit="1"/>
      <protection locked="0"/>
    </xf>
    <xf numFmtId="0" fontId="3" fillId="0" borderId="21" xfId="0" applyNumberFormat="1" applyFont="1" applyFill="1" applyBorder="1" applyAlignment="1" applyProtection="1">
      <alignment horizontal="center" shrinkToFit="1"/>
      <protection locked="0"/>
    </xf>
    <xf numFmtId="0" fontId="3" fillId="0" borderId="12" xfId="0" applyNumberFormat="1" applyFont="1" applyBorder="1" applyAlignment="1" applyProtection="1">
      <alignment horizontal="left" shrinkToFit="1"/>
    </xf>
    <xf numFmtId="0" fontId="2" fillId="0" borderId="23" xfId="0" applyNumberFormat="1" applyFont="1" applyBorder="1" applyAlignment="1">
      <alignment horizontal="center" vertical="center"/>
    </xf>
    <xf numFmtId="0" fontId="2" fillId="2" borderId="24" xfId="0" applyNumberFormat="1" applyFont="1" applyFill="1" applyBorder="1" applyAlignment="1" applyProtection="1">
      <alignment horizontal="center" vertical="center"/>
      <protection locked="0"/>
    </xf>
    <xf numFmtId="0" fontId="0" fillId="2" borderId="8" xfId="0" applyNumberFormat="1" applyFill="1" applyBorder="1" applyAlignment="1">
      <alignment horizontal="center" vertical="center"/>
    </xf>
    <xf numFmtId="0" fontId="2" fillId="0" borderId="24" xfId="0" applyNumberFormat="1" applyFont="1" applyFill="1" applyBorder="1" applyAlignment="1">
      <alignment horizontal="center" vertical="center"/>
    </xf>
    <xf numFmtId="0" fontId="0" fillId="0" borderId="8" xfId="0" applyNumberFormat="1" applyFill="1" applyBorder="1" applyAlignment="1"/>
    <xf numFmtId="0" fontId="3" fillId="0" borderId="15" xfId="0" applyNumberFormat="1" applyFont="1" applyFill="1" applyBorder="1" applyAlignment="1" applyProtection="1">
      <alignment horizontal="center" shrinkToFit="1"/>
      <protection locked="0"/>
    </xf>
    <xf numFmtId="0" fontId="2" fillId="2" borderId="10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49" fontId="3" fillId="2" borderId="0" xfId="0" applyNumberFormat="1" applyFont="1" applyFill="1" applyBorder="1" applyAlignment="1" applyProtection="1">
      <alignment horizontal="left" shrinkToFit="1"/>
    </xf>
    <xf numFmtId="0" fontId="0" fillId="2" borderId="0" xfId="0" applyNumberFormat="1" applyFill="1" applyBorder="1" applyAlignment="1">
      <alignment horizontal="left" shrinkToFit="1"/>
    </xf>
    <xf numFmtId="0" fontId="0" fillId="2" borderId="11" xfId="0" applyNumberFormat="1" applyFill="1" applyBorder="1" applyAlignment="1">
      <alignment horizontal="left" shrinkToFit="1"/>
    </xf>
    <xf numFmtId="0" fontId="3" fillId="0" borderId="11" xfId="0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>
      <alignment horizontal="left"/>
    </xf>
    <xf numFmtId="0" fontId="3" fillId="0" borderId="11" xfId="0" applyNumberFormat="1" applyFont="1" applyBorder="1" applyAlignment="1">
      <alignment horizontal="left"/>
    </xf>
    <xf numFmtId="0" fontId="14" fillId="0" borderId="0" xfId="0" applyNumberFormat="1" applyFont="1" applyAlignment="1">
      <alignment horizontal="left" vertical="center"/>
    </xf>
    <xf numFmtId="0" fontId="14" fillId="0" borderId="6" xfId="0" applyNumberFormat="1" applyFont="1" applyBorder="1" applyAlignment="1">
      <alignment horizontal="left" vertical="center"/>
    </xf>
    <xf numFmtId="0" fontId="3" fillId="0" borderId="9" xfId="0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>
      <alignment horizontal="left"/>
    </xf>
    <xf numFmtId="0" fontId="3" fillId="0" borderId="21" xfId="0" applyNumberFormat="1" applyFont="1" applyBorder="1" applyAlignment="1">
      <alignment horizontal="left"/>
    </xf>
    <xf numFmtId="49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1" xfId="0" applyNumberFormat="1" applyFont="1" applyBorder="1" applyAlignment="1" applyProtection="1">
      <alignment horizontal="left" shrinkToFit="1"/>
      <protection locked="0"/>
    </xf>
    <xf numFmtId="0" fontId="0" fillId="0" borderId="0" xfId="0" applyNumberFormat="1" applyBorder="1" applyAlignment="1">
      <alignment horizontal="left"/>
    </xf>
    <xf numFmtId="0" fontId="22" fillId="0" borderId="24" xfId="130" applyFont="1" applyFill="1" applyBorder="1" applyAlignment="1">
      <alignment horizontal="center" wrapText="1"/>
    </xf>
    <xf numFmtId="0" fontId="22" fillId="0" borderId="7" xfId="130" applyFont="1" applyFill="1" applyBorder="1" applyAlignment="1">
      <alignment horizontal="center" wrapText="1"/>
    </xf>
    <xf numFmtId="0" fontId="22" fillId="0" borderId="8" xfId="130" applyFont="1" applyFill="1" applyBorder="1" applyAlignment="1">
      <alignment horizontal="center" wrapText="1"/>
    </xf>
    <xf numFmtId="0" fontId="15" fillId="3" borderId="24" xfId="130" applyFont="1" applyFill="1" applyBorder="1" applyAlignment="1">
      <alignment vertical="center" wrapText="1"/>
    </xf>
    <xf numFmtId="0" fontId="15" fillId="3" borderId="8" xfId="130" applyFont="1" applyFill="1" applyBorder="1" applyAlignment="1">
      <alignment vertical="center" wrapText="1"/>
    </xf>
    <xf numFmtId="49" fontId="16" fillId="4" borderId="24" xfId="130" applyNumberFormat="1" applyFont="1" applyFill="1" applyBorder="1" applyAlignment="1">
      <alignment horizontal="left" vertical="center" wrapText="1"/>
    </xf>
    <xf numFmtId="0" fontId="16" fillId="4" borderId="7" xfId="130" applyFont="1" applyFill="1" applyBorder="1" applyAlignment="1">
      <alignment horizontal="left" vertical="center" wrapText="1"/>
    </xf>
    <xf numFmtId="0" fontId="16" fillId="4" borderId="8" xfId="130" applyFont="1" applyFill="1" applyBorder="1" applyAlignment="1">
      <alignment horizontal="left" vertical="center" wrapText="1"/>
    </xf>
    <xf numFmtId="0" fontId="18" fillId="3" borderId="24" xfId="130" applyFont="1" applyFill="1" applyBorder="1" applyAlignment="1">
      <alignment horizontal="left" vertical="center" wrapText="1"/>
    </xf>
    <xf numFmtId="0" fontId="18" fillId="3" borderId="7" xfId="130" applyFont="1" applyFill="1" applyBorder="1" applyAlignment="1">
      <alignment horizontal="left" vertical="center" wrapText="1"/>
    </xf>
    <xf numFmtId="0" fontId="18" fillId="3" borderId="8" xfId="130" applyFont="1" applyFill="1" applyBorder="1" applyAlignment="1">
      <alignment horizontal="left" vertical="center" wrapText="1"/>
    </xf>
    <xf numFmtId="0" fontId="18" fillId="3" borderId="7" xfId="130" applyFont="1" applyFill="1" applyBorder="1" applyAlignment="1">
      <alignment horizontal="right" vertical="center" wrapText="1"/>
    </xf>
    <xf numFmtId="0" fontId="6" fillId="0" borderId="3" xfId="130" applyFont="1" applyBorder="1" applyAlignment="1">
      <alignment horizontal="left" vertical="center" wrapText="1"/>
    </xf>
    <xf numFmtId="0" fontId="6" fillId="0" borderId="4" xfId="130" applyFont="1" applyBorder="1" applyAlignment="1">
      <alignment horizontal="left" vertical="center" wrapText="1"/>
    </xf>
    <xf numFmtId="0" fontId="6" fillId="0" borderId="5" xfId="130" applyFont="1" applyBorder="1" applyAlignment="1">
      <alignment horizontal="left" vertical="center" wrapText="1"/>
    </xf>
    <xf numFmtId="0" fontId="18" fillId="5" borderId="24" xfId="130" applyFont="1" applyFill="1" applyBorder="1" applyAlignment="1">
      <alignment horizontal="center" vertical="center" wrapText="1"/>
    </xf>
    <xf numFmtId="0" fontId="18" fillId="5" borderId="7" xfId="130" applyFont="1" applyFill="1" applyBorder="1" applyAlignment="1">
      <alignment horizontal="center" vertical="center" wrapText="1"/>
    </xf>
    <xf numFmtId="0" fontId="18" fillId="5" borderId="8" xfId="130" applyFont="1" applyFill="1" applyBorder="1" applyAlignment="1">
      <alignment horizontal="center" vertical="center" wrapText="1"/>
    </xf>
    <xf numFmtId="0" fontId="6" fillId="0" borderId="13" xfId="130" applyFont="1" applyBorder="1" applyAlignment="1">
      <alignment horizontal="left" vertical="center" wrapText="1"/>
    </xf>
    <xf numFmtId="0" fontId="6" fillId="0" borderId="14" xfId="130" applyFont="1" applyBorder="1" applyAlignment="1">
      <alignment horizontal="left" vertical="center" wrapText="1"/>
    </xf>
    <xf numFmtId="0" fontId="6" fillId="0" borderId="15" xfId="130" applyFont="1" applyBorder="1" applyAlignment="1">
      <alignment horizontal="left" vertical="center" wrapText="1"/>
    </xf>
    <xf numFmtId="0" fontId="6" fillId="0" borderId="28" xfId="130" applyFont="1" applyBorder="1" applyAlignment="1">
      <alignment horizontal="left" vertical="center" wrapText="1"/>
    </xf>
    <xf numFmtId="0" fontId="6" fillId="0" borderId="29" xfId="130" applyFont="1" applyBorder="1" applyAlignment="1">
      <alignment horizontal="left" vertical="center" wrapText="1"/>
    </xf>
    <xf numFmtId="0" fontId="6" fillId="0" borderId="30" xfId="130" applyFont="1" applyBorder="1" applyAlignment="1">
      <alignment horizontal="left" vertical="center" wrapText="1"/>
    </xf>
    <xf numFmtId="0" fontId="6" fillId="0" borderId="0" xfId="130" applyFont="1" applyBorder="1" applyAlignment="1">
      <alignment horizontal="left" vertical="center" wrapText="1"/>
    </xf>
    <xf numFmtId="0" fontId="22" fillId="6" borderId="24" xfId="130" applyFont="1" applyFill="1" applyBorder="1" applyAlignment="1">
      <alignment horizontal="center" wrapText="1"/>
    </xf>
    <xf numFmtId="0" fontId="22" fillId="6" borderId="7" xfId="130" applyFont="1" applyFill="1" applyBorder="1" applyAlignment="1">
      <alignment horizontal="center" wrapText="1"/>
    </xf>
    <xf numFmtId="0" fontId="22" fillId="6" borderId="8" xfId="130" applyFont="1" applyFill="1" applyBorder="1" applyAlignment="1">
      <alignment horizontal="center" wrapText="1"/>
    </xf>
  </cellXfs>
  <cellStyles count="292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2" builtinId="9" hidden="1"/>
    <cellStyle name="Followed Hyperlink" xfId="135" builtinId="9" hidden="1"/>
    <cellStyle name="Followed Hyperlink" xfId="137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6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1" builtinId="8" hidden="1"/>
    <cellStyle name="Hyperlink" xfId="134" builtinId="8" hidden="1"/>
    <cellStyle name="Hyperlink" xfId="136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5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Normal" xfId="0" builtinId="0"/>
    <cellStyle name="Normal 2" xfId="35"/>
    <cellStyle name="Normal 2 2" xfId="159"/>
    <cellStyle name="Normal_M SPECTRE JKT FAB.xls" xfId="158"/>
    <cellStyle name="Normal_m-alloy.pant.dim.xls_w.dominion.pnt.xls" xfId="130"/>
    <cellStyle name="Normal_M's Enumclaw pnt.xls" xfId="139"/>
    <cellStyle name="Normal_M's Locksmith Jkt.xls" xfId="138"/>
    <cellStyle name="Normal_w-five5 half zip.xls" xfId="254"/>
    <cellStyle name="Normal_w-four4 jkt.xls" xfId="257"/>
    <cellStyle name="Normal_Workbook1" xfId="133"/>
    <cellStyle name="Standard_m legacy jkt dim" xfId="1"/>
    <cellStyle name="표준_Book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165100</xdr:colOff>
      <xdr:row>0</xdr:row>
      <xdr:rowOff>0</xdr:rowOff>
    </xdr:from>
    <xdr:to>
      <xdr:col>50</xdr:col>
      <xdr:colOff>143933</xdr:colOff>
      <xdr:row>1</xdr:row>
      <xdr:rowOff>127000</xdr:rowOff>
    </xdr:to>
    <xdr:pic>
      <xdr:nvPicPr>
        <xdr:cNvPr id="1205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0"/>
          <a:ext cx="10287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165100</xdr:colOff>
      <xdr:row>0</xdr:row>
      <xdr:rowOff>0</xdr:rowOff>
    </xdr:from>
    <xdr:to>
      <xdr:col>34</xdr:col>
      <xdr:colOff>0</xdr:colOff>
      <xdr:row>2</xdr:row>
      <xdr:rowOff>0</xdr:rowOff>
    </xdr:to>
    <xdr:pic>
      <xdr:nvPicPr>
        <xdr:cNvPr id="2" name="Picture 1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5700" y="0"/>
          <a:ext cx="8255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114300</xdr:colOff>
      <xdr:row>0</xdr:row>
      <xdr:rowOff>0</xdr:rowOff>
    </xdr:from>
    <xdr:to>
      <xdr:col>35</xdr:col>
      <xdr:colOff>152400</xdr:colOff>
      <xdr:row>1</xdr:row>
      <xdr:rowOff>101600</xdr:rowOff>
    </xdr:to>
    <xdr:pic>
      <xdr:nvPicPr>
        <xdr:cNvPr id="2" name="Picture 1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0" y="0"/>
          <a:ext cx="10287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215900</xdr:colOff>
      <xdr:row>0</xdr:row>
      <xdr:rowOff>12700</xdr:rowOff>
    </xdr:from>
    <xdr:to>
      <xdr:col>27</xdr:col>
      <xdr:colOff>38100</xdr:colOff>
      <xdr:row>1</xdr:row>
      <xdr:rowOff>101600</xdr:rowOff>
    </xdr:to>
    <xdr:pic>
      <xdr:nvPicPr>
        <xdr:cNvPr id="2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12700"/>
          <a:ext cx="901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T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5"/>
  <sheetViews>
    <sheetView tabSelected="1" showRuler="0" zoomScale="150" zoomScaleNormal="150" zoomScalePageLayoutView="150" workbookViewId="0">
      <selection activeCell="AX30" sqref="AX29:AZ30"/>
    </sheetView>
  </sheetViews>
  <sheetFormatPr baseColWidth="10" defaultColWidth="9.85546875" defaultRowHeight="13" x14ac:dyDescent="0"/>
  <cols>
    <col min="1" max="5" width="2.7109375" style="3" customWidth="1"/>
    <col min="6" max="17" width="2.28515625" style="3" customWidth="1"/>
    <col min="18" max="20" width="1.5703125" style="3" customWidth="1"/>
    <col min="21" max="24" width="2.28515625" style="3" customWidth="1"/>
    <col min="25" max="30" width="1.5703125" style="3" customWidth="1"/>
    <col min="31" max="32" width="1.85546875" style="7" customWidth="1"/>
    <col min="33" max="35" width="2.7109375" style="3" customWidth="1"/>
    <col min="36" max="38" width="3" style="3" customWidth="1"/>
    <col min="39" max="39" width="2.28515625" style="3" customWidth="1"/>
    <col min="40" max="40" width="3.85546875" style="3" customWidth="1"/>
    <col min="41" max="41" width="2.28515625" style="3" customWidth="1"/>
    <col min="42" max="44" width="2.7109375" style="3" customWidth="1"/>
    <col min="45" max="45" width="2.28515625" style="3" customWidth="1"/>
    <col min="46" max="46" width="7.28515625" style="3" customWidth="1"/>
    <col min="47" max="48" width="2.28515625" style="3" customWidth="1"/>
    <col min="49" max="49" width="3.28515625" style="3" customWidth="1"/>
    <col min="50" max="52" width="3.85546875" style="3" customWidth="1"/>
    <col min="53" max="16384" width="9.85546875" style="3"/>
  </cols>
  <sheetData>
    <row r="1" spans="1:52" ht="7.5" customHeight="1">
      <c r="A1" s="88" t="s">
        <v>25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11"/>
      <c r="AE1" s="8"/>
      <c r="AF1" s="8"/>
      <c r="AG1" s="11"/>
      <c r="AH1" s="11"/>
      <c r="AI1" s="11"/>
      <c r="AJ1" s="11"/>
      <c r="AK1" s="11"/>
      <c r="AL1" s="11"/>
      <c r="AM1" s="11"/>
      <c r="AN1" s="11"/>
    </row>
    <row r="2" spans="1:52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90"/>
      <c r="AD2" s="11"/>
      <c r="AE2" s="8"/>
      <c r="AF2" s="8"/>
      <c r="AG2" s="11"/>
      <c r="AH2" s="11"/>
      <c r="AI2" s="11"/>
      <c r="AJ2" s="11"/>
      <c r="AK2" s="11"/>
      <c r="AL2" s="11"/>
      <c r="AM2" s="11"/>
      <c r="AN2" s="11"/>
    </row>
    <row r="3" spans="1:52" s="12" customFormat="1" ht="9" customHeight="1">
      <c r="A3" s="91" t="s">
        <v>15</v>
      </c>
      <c r="B3" s="92"/>
      <c r="C3" s="92"/>
      <c r="D3" s="92"/>
      <c r="E3" s="93" t="s">
        <v>163</v>
      </c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4"/>
      <c r="V3" s="91" t="s">
        <v>16</v>
      </c>
      <c r="W3" s="92"/>
      <c r="X3" s="92"/>
      <c r="Y3" s="92"/>
      <c r="Z3" s="92"/>
      <c r="AA3" s="95" t="s">
        <v>59</v>
      </c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6"/>
      <c r="AO3" s="91" t="s">
        <v>26</v>
      </c>
      <c r="AP3" s="97"/>
      <c r="AQ3" s="97"/>
      <c r="AR3" s="97"/>
      <c r="AS3" s="106" t="s">
        <v>160</v>
      </c>
      <c r="AT3" s="106"/>
      <c r="AU3" s="106"/>
      <c r="AV3" s="106"/>
      <c r="AW3" s="106"/>
      <c r="AX3" s="106"/>
      <c r="AY3" s="106"/>
      <c r="AZ3" s="107"/>
    </row>
    <row r="4" spans="1:52" s="12" customFormat="1" ht="9" customHeight="1">
      <c r="A4" s="78" t="s">
        <v>17</v>
      </c>
      <c r="B4" s="77"/>
      <c r="C4" s="77"/>
      <c r="D4" s="77"/>
      <c r="E4" s="102" t="s">
        <v>133</v>
      </c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3"/>
      <c r="V4" s="108"/>
      <c r="W4" s="109"/>
      <c r="X4" s="109"/>
      <c r="Y4" s="109"/>
      <c r="Z4" s="109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1"/>
      <c r="AO4" s="108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81"/>
    </row>
    <row r="5" spans="1:52" s="12" customFormat="1" ht="9" customHeight="1">
      <c r="A5" s="78" t="s">
        <v>18</v>
      </c>
      <c r="B5" s="77"/>
      <c r="C5" s="77"/>
      <c r="D5" s="77"/>
      <c r="E5" s="102" t="s">
        <v>60</v>
      </c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3"/>
      <c r="V5" s="78" t="s">
        <v>19</v>
      </c>
      <c r="W5" s="77"/>
      <c r="X5" s="77"/>
      <c r="Y5" s="77"/>
      <c r="Z5" s="77"/>
      <c r="AA5" s="104" t="s">
        <v>43</v>
      </c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5"/>
      <c r="AO5" s="78" t="s">
        <v>27</v>
      </c>
      <c r="AP5" s="79"/>
      <c r="AQ5" s="79"/>
      <c r="AR5" s="79"/>
      <c r="AS5" s="80"/>
      <c r="AT5" s="79"/>
      <c r="AU5" s="79"/>
      <c r="AV5" s="79"/>
      <c r="AW5" s="79"/>
      <c r="AX5" s="79"/>
      <c r="AY5" s="79"/>
      <c r="AZ5" s="81"/>
    </row>
    <row r="6" spans="1:52" s="12" customFormat="1" ht="9" customHeight="1" thickBot="1">
      <c r="A6" s="78" t="s">
        <v>28</v>
      </c>
      <c r="B6" s="77"/>
      <c r="C6" s="77"/>
      <c r="D6" s="77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V6" s="78" t="s">
        <v>20</v>
      </c>
      <c r="W6" s="77"/>
      <c r="X6" s="77"/>
      <c r="Y6" s="77"/>
      <c r="Z6" s="77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5"/>
      <c r="AO6" s="78" t="s">
        <v>0</v>
      </c>
      <c r="AP6" s="79"/>
      <c r="AQ6" s="79"/>
      <c r="AR6" s="79"/>
      <c r="AS6" s="126"/>
      <c r="AT6" s="79"/>
      <c r="AU6" s="79"/>
      <c r="AV6" s="79"/>
      <c r="AW6" s="79"/>
      <c r="AX6" s="79"/>
      <c r="AY6" s="79"/>
      <c r="AZ6" s="81"/>
    </row>
    <row r="7" spans="1:52" s="12" customFormat="1" ht="9" customHeight="1" thickBot="1">
      <c r="A7" s="100" t="s">
        <v>21</v>
      </c>
      <c r="B7" s="101"/>
      <c r="C7" s="101"/>
      <c r="D7" s="101"/>
      <c r="E7" s="98" t="s">
        <v>189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V7" s="100" t="s">
        <v>22</v>
      </c>
      <c r="W7" s="101"/>
      <c r="X7" s="101"/>
      <c r="Y7" s="101"/>
      <c r="Z7" s="101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3"/>
      <c r="AO7" s="85" t="s">
        <v>53</v>
      </c>
      <c r="AP7" s="86"/>
      <c r="AQ7" s="86"/>
      <c r="AR7" s="87"/>
      <c r="AS7" s="82"/>
      <c r="AT7" s="83"/>
      <c r="AU7" s="83"/>
      <c r="AV7" s="83"/>
      <c r="AW7" s="83"/>
      <c r="AX7" s="83"/>
      <c r="AY7" s="83"/>
      <c r="AZ7" s="84"/>
    </row>
    <row r="8" spans="1:52" ht="3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</row>
    <row r="9" spans="1:52" ht="7.5" customHeight="1">
      <c r="A9" s="77" t="s">
        <v>1</v>
      </c>
      <c r="B9" s="77"/>
      <c r="C9" s="77"/>
      <c r="D9" s="77"/>
      <c r="E9" s="77"/>
      <c r="F9" s="76" t="s">
        <v>48</v>
      </c>
      <c r="G9" s="76"/>
      <c r="H9" s="76"/>
      <c r="I9" s="75" t="s">
        <v>2</v>
      </c>
      <c r="J9" s="75"/>
      <c r="K9" s="75"/>
      <c r="L9" s="75"/>
      <c r="M9" s="75"/>
      <c r="N9" s="75"/>
      <c r="O9" s="75"/>
      <c r="P9" s="75"/>
      <c r="Q9" s="75" t="s">
        <v>3</v>
      </c>
      <c r="R9" s="75"/>
      <c r="S9" s="75"/>
      <c r="T9" s="75"/>
      <c r="U9" s="75"/>
      <c r="V9" s="75"/>
      <c r="W9" s="75"/>
      <c r="X9" s="75"/>
      <c r="Y9" s="75"/>
      <c r="Z9" s="75"/>
      <c r="AA9" s="75"/>
      <c r="AB9" s="1" t="s">
        <v>5</v>
      </c>
      <c r="AC9" s="76" t="s">
        <v>4</v>
      </c>
      <c r="AD9" s="76"/>
      <c r="AE9" s="123" t="s">
        <v>44</v>
      </c>
      <c r="AF9" s="123"/>
      <c r="AG9" s="123" t="s">
        <v>45</v>
      </c>
      <c r="AH9" s="123"/>
      <c r="AI9" s="75" t="s">
        <v>6</v>
      </c>
      <c r="AJ9" s="75"/>
      <c r="AK9" s="75"/>
      <c r="AL9" s="75" t="s">
        <v>7</v>
      </c>
      <c r="AM9" s="75"/>
      <c r="AN9" s="75"/>
      <c r="AO9" s="75" t="s">
        <v>8</v>
      </c>
      <c r="AP9" s="75"/>
      <c r="AQ9" s="75"/>
      <c r="AR9" s="75" t="s">
        <v>9</v>
      </c>
      <c r="AS9" s="75"/>
      <c r="AT9" s="75"/>
      <c r="AU9" s="75" t="s">
        <v>197</v>
      </c>
      <c r="AV9" s="75"/>
      <c r="AW9" s="75"/>
      <c r="AX9" s="75" t="s">
        <v>24</v>
      </c>
      <c r="AY9" s="75"/>
      <c r="AZ9" s="75"/>
    </row>
    <row r="10" spans="1:52" ht="3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0"/>
      <c r="AH10" s="10"/>
      <c r="AI10" s="13"/>
      <c r="AJ10" s="13"/>
      <c r="AK10" s="13"/>
      <c r="AL10" s="13"/>
      <c r="AM10" s="13"/>
      <c r="AN10" s="13"/>
      <c r="AO10" s="13"/>
      <c r="AP10" s="13"/>
    </row>
    <row r="11" spans="1:52" ht="9" customHeight="1">
      <c r="A11" s="114" t="s">
        <v>10</v>
      </c>
      <c r="B11" s="115"/>
      <c r="C11" s="115"/>
      <c r="D11" s="115"/>
      <c r="E11" s="116"/>
      <c r="F11" s="114"/>
      <c r="G11" s="115"/>
      <c r="H11" s="116"/>
      <c r="I11" s="117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9"/>
      <c r="AB11" s="2"/>
      <c r="AC11" s="120"/>
      <c r="AD11" s="121"/>
      <c r="AE11" s="124"/>
      <c r="AF11" s="125"/>
      <c r="AG11" s="124"/>
      <c r="AH11" s="125"/>
      <c r="AI11" s="120"/>
      <c r="AJ11" s="122"/>
      <c r="AK11" s="121"/>
      <c r="AL11" s="120"/>
      <c r="AM11" s="122"/>
      <c r="AN11" s="121"/>
      <c r="AO11" s="120"/>
      <c r="AP11" s="122"/>
      <c r="AQ11" s="121"/>
      <c r="AR11" s="120"/>
      <c r="AS11" s="122"/>
      <c r="AT11" s="121"/>
      <c r="AU11" s="120"/>
      <c r="AV11" s="122"/>
      <c r="AW11" s="121"/>
      <c r="AX11" s="165"/>
      <c r="AY11" s="166"/>
      <c r="AZ11" s="167"/>
    </row>
    <row r="12" spans="1:52" ht="24" customHeight="1">
      <c r="A12" s="135" t="s">
        <v>203</v>
      </c>
      <c r="B12" s="136"/>
      <c r="C12" s="136"/>
      <c r="D12" s="136"/>
      <c r="E12" s="137"/>
      <c r="F12" s="135" t="s">
        <v>204</v>
      </c>
      <c r="G12" s="136"/>
      <c r="H12" s="137"/>
      <c r="I12" s="135" t="s">
        <v>164</v>
      </c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7"/>
      <c r="AB12" s="43">
        <v>1</v>
      </c>
      <c r="AC12" s="47"/>
      <c r="AD12" s="49"/>
      <c r="AE12" s="138">
        <v>4.8</v>
      </c>
      <c r="AF12" s="139"/>
      <c r="AG12" s="50" t="s">
        <v>165</v>
      </c>
      <c r="AH12" s="51"/>
      <c r="AI12" s="47" t="s">
        <v>193</v>
      </c>
      <c r="AJ12" s="48"/>
      <c r="AK12" s="49"/>
      <c r="AL12" s="47" t="s">
        <v>202</v>
      </c>
      <c r="AM12" s="48"/>
      <c r="AN12" s="49"/>
      <c r="AO12" s="47" t="s">
        <v>195</v>
      </c>
      <c r="AP12" s="48"/>
      <c r="AQ12" s="49"/>
      <c r="AR12" s="47" t="s">
        <v>196</v>
      </c>
      <c r="AS12" s="48"/>
      <c r="AT12" s="49"/>
      <c r="AU12" s="47" t="s">
        <v>193</v>
      </c>
      <c r="AV12" s="48"/>
      <c r="AW12" s="49"/>
      <c r="AX12" s="47"/>
      <c r="AY12" s="48"/>
      <c r="AZ12" s="49"/>
    </row>
    <row r="13" spans="1:52" ht="9" customHeight="1">
      <c r="A13" s="135" t="s">
        <v>203</v>
      </c>
      <c r="B13" s="136"/>
      <c r="C13" s="136"/>
      <c r="D13" s="136"/>
      <c r="E13" s="137"/>
      <c r="F13" s="135" t="s">
        <v>204</v>
      </c>
      <c r="G13" s="136"/>
      <c r="H13" s="137"/>
      <c r="I13" s="135" t="s">
        <v>166</v>
      </c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7"/>
      <c r="AB13" s="43">
        <v>2</v>
      </c>
      <c r="AC13" s="47"/>
      <c r="AD13" s="49"/>
      <c r="AE13" s="138">
        <v>4.8</v>
      </c>
      <c r="AF13" s="139"/>
      <c r="AG13" s="50" t="s">
        <v>165</v>
      </c>
      <c r="AH13" s="51"/>
      <c r="AI13" s="47" t="s">
        <v>194</v>
      </c>
      <c r="AJ13" s="48"/>
      <c r="AK13" s="49"/>
      <c r="AL13" s="47" t="s">
        <v>202</v>
      </c>
      <c r="AM13" s="48"/>
      <c r="AN13" s="49"/>
      <c r="AO13" s="47" t="s">
        <v>195</v>
      </c>
      <c r="AP13" s="48"/>
      <c r="AQ13" s="49"/>
      <c r="AR13" s="47" t="s">
        <v>196</v>
      </c>
      <c r="AS13" s="48"/>
      <c r="AT13" s="49"/>
      <c r="AU13" s="47" t="s">
        <v>193</v>
      </c>
      <c r="AV13" s="48"/>
      <c r="AW13" s="49"/>
      <c r="AX13" s="47"/>
      <c r="AY13" s="48"/>
      <c r="AZ13" s="49"/>
    </row>
    <row r="14" spans="1:52" ht="20" customHeight="1">
      <c r="A14" s="160" t="s">
        <v>206</v>
      </c>
      <c r="B14" s="161"/>
      <c r="C14" s="161"/>
      <c r="D14" s="161"/>
      <c r="E14" s="162"/>
      <c r="F14" s="135" t="s">
        <v>207</v>
      </c>
      <c r="G14" s="136"/>
      <c r="H14" s="137"/>
      <c r="I14" s="160" t="s">
        <v>208</v>
      </c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4"/>
      <c r="AB14" s="42">
        <v>3</v>
      </c>
      <c r="AC14" s="44"/>
      <c r="AD14" s="46"/>
      <c r="AE14" s="50">
        <v>4.6399999999999997</v>
      </c>
      <c r="AF14" s="51"/>
      <c r="AG14" s="50" t="s">
        <v>165</v>
      </c>
      <c r="AH14" s="51"/>
      <c r="AI14" s="47" t="s">
        <v>202</v>
      </c>
      <c r="AJ14" s="48"/>
      <c r="AK14" s="49"/>
      <c r="AL14" s="47" t="s">
        <v>202</v>
      </c>
      <c r="AM14" s="48"/>
      <c r="AN14" s="49"/>
      <c r="AO14" s="47" t="s">
        <v>209</v>
      </c>
      <c r="AP14" s="48"/>
      <c r="AQ14" s="49"/>
      <c r="AR14" s="47" t="s">
        <v>196</v>
      </c>
      <c r="AS14" s="48"/>
      <c r="AT14" s="49"/>
      <c r="AU14" s="47" t="s">
        <v>202</v>
      </c>
      <c r="AV14" s="48"/>
      <c r="AW14" s="49"/>
      <c r="AX14" s="168"/>
      <c r="AY14" s="169"/>
      <c r="AZ14" s="170"/>
    </row>
    <row r="15" spans="1:52" ht="9" customHeight="1">
      <c r="A15" s="60"/>
      <c r="B15" s="61"/>
      <c r="C15" s="61"/>
      <c r="D15" s="61"/>
      <c r="E15" s="62"/>
      <c r="F15" s="60"/>
      <c r="G15" s="61"/>
      <c r="H15" s="62"/>
      <c r="I15" s="60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2"/>
      <c r="AB15" s="35"/>
      <c r="AC15" s="44"/>
      <c r="AD15" s="46"/>
      <c r="AE15" s="54"/>
      <c r="AF15" s="55"/>
      <c r="AG15" s="50"/>
      <c r="AH15" s="51"/>
      <c r="AI15" s="47"/>
      <c r="AJ15" s="48"/>
      <c r="AK15" s="49"/>
      <c r="AL15" s="47"/>
      <c r="AM15" s="48"/>
      <c r="AN15" s="49"/>
      <c r="AO15" s="47"/>
      <c r="AP15" s="48"/>
      <c r="AQ15" s="49"/>
      <c r="AR15" s="47"/>
      <c r="AS15" s="48"/>
      <c r="AT15" s="49"/>
      <c r="AU15" s="47"/>
      <c r="AV15" s="48"/>
      <c r="AW15" s="49"/>
      <c r="AX15" s="47"/>
      <c r="AY15" s="48"/>
      <c r="AZ15" s="49"/>
    </row>
    <row r="16" spans="1:52" ht="9" customHeight="1">
      <c r="A16" s="68" t="s">
        <v>11</v>
      </c>
      <c r="B16" s="69"/>
      <c r="C16" s="69"/>
      <c r="D16" s="69"/>
      <c r="E16" s="70"/>
      <c r="F16" s="60"/>
      <c r="G16" s="61"/>
      <c r="H16" s="62"/>
      <c r="I16" s="60"/>
      <c r="J16" s="61"/>
      <c r="K16" s="61"/>
      <c r="L16" s="61"/>
      <c r="M16" s="61"/>
      <c r="N16" s="61"/>
      <c r="O16" s="61"/>
      <c r="P16" s="61"/>
      <c r="Q16" s="60"/>
      <c r="R16" s="61"/>
      <c r="S16" s="61"/>
      <c r="T16" s="61"/>
      <c r="U16" s="61"/>
      <c r="V16" s="61"/>
      <c r="W16" s="61"/>
      <c r="X16" s="61"/>
      <c r="Y16" s="61"/>
      <c r="Z16" s="61"/>
      <c r="AA16" s="62"/>
      <c r="AB16" s="35"/>
      <c r="AC16" s="44"/>
      <c r="AD16" s="46"/>
      <c r="AE16" s="54"/>
      <c r="AF16" s="55"/>
      <c r="AG16" s="54"/>
      <c r="AH16" s="55"/>
      <c r="AI16" s="47"/>
      <c r="AJ16" s="48"/>
      <c r="AK16" s="49"/>
      <c r="AL16" s="47"/>
      <c r="AM16" s="48"/>
      <c r="AN16" s="49"/>
      <c r="AO16" s="47"/>
      <c r="AP16" s="48"/>
      <c r="AQ16" s="49"/>
      <c r="AR16" s="47"/>
      <c r="AS16" s="48"/>
      <c r="AT16" s="49"/>
      <c r="AU16" s="47"/>
      <c r="AV16" s="48"/>
      <c r="AW16" s="49"/>
      <c r="AX16" s="47"/>
      <c r="AY16" s="48"/>
      <c r="AZ16" s="49"/>
    </row>
    <row r="17" spans="1:52" ht="9" customHeight="1">
      <c r="A17" s="156" t="s">
        <v>211</v>
      </c>
      <c r="B17" s="157"/>
      <c r="C17" s="157"/>
      <c r="D17" s="157"/>
      <c r="E17" s="158"/>
      <c r="F17" s="60"/>
      <c r="G17" s="61"/>
      <c r="H17" s="62"/>
      <c r="I17" s="60" t="s">
        <v>167</v>
      </c>
      <c r="J17" s="61"/>
      <c r="K17" s="61"/>
      <c r="L17" s="61"/>
      <c r="M17" s="61"/>
      <c r="N17" s="61"/>
      <c r="O17" s="61"/>
      <c r="P17" s="61"/>
      <c r="Q17" s="60" t="s">
        <v>168</v>
      </c>
      <c r="R17" s="61"/>
      <c r="S17" s="61"/>
      <c r="T17" s="61"/>
      <c r="U17" s="61"/>
      <c r="V17" s="61"/>
      <c r="W17" s="61"/>
      <c r="X17" s="61"/>
      <c r="Y17" s="61"/>
      <c r="Z17" s="61"/>
      <c r="AA17" s="62"/>
      <c r="AB17" s="35"/>
      <c r="AC17" s="44"/>
      <c r="AD17" s="46"/>
      <c r="AE17" s="50">
        <v>0.97</v>
      </c>
      <c r="AF17" s="51"/>
      <c r="AG17" s="50"/>
      <c r="AH17" s="51"/>
      <c r="AI17" s="47" t="s">
        <v>202</v>
      </c>
      <c r="AJ17" s="48"/>
      <c r="AK17" s="49"/>
      <c r="AL17" s="47" t="s">
        <v>202</v>
      </c>
      <c r="AM17" s="48"/>
      <c r="AN17" s="49"/>
      <c r="AO17" s="47" t="s">
        <v>195</v>
      </c>
      <c r="AP17" s="48"/>
      <c r="AQ17" s="49"/>
      <c r="AR17" s="47" t="s">
        <v>196</v>
      </c>
      <c r="AS17" s="48"/>
      <c r="AT17" s="49"/>
      <c r="AU17" s="47" t="s">
        <v>202</v>
      </c>
      <c r="AV17" s="48"/>
      <c r="AW17" s="49"/>
      <c r="AX17" s="168" t="s">
        <v>210</v>
      </c>
      <c r="AY17" s="169"/>
      <c r="AZ17" s="170"/>
    </row>
    <row r="18" spans="1:52" s="4" customFormat="1" ht="9" customHeight="1">
      <c r="A18" s="60"/>
      <c r="B18" s="61"/>
      <c r="C18" s="61"/>
      <c r="D18" s="61"/>
      <c r="E18" s="62"/>
      <c r="F18" s="60"/>
      <c r="G18" s="61"/>
      <c r="H18" s="62"/>
      <c r="I18" s="60"/>
      <c r="J18" s="61"/>
      <c r="K18" s="61"/>
      <c r="L18" s="61"/>
      <c r="M18" s="61"/>
      <c r="N18" s="61"/>
      <c r="O18" s="61"/>
      <c r="P18" s="61"/>
      <c r="Q18" s="60"/>
      <c r="R18" s="61"/>
      <c r="S18" s="61"/>
      <c r="T18" s="61"/>
      <c r="U18" s="61"/>
      <c r="V18" s="61"/>
      <c r="W18" s="61"/>
      <c r="X18" s="61"/>
      <c r="Y18" s="61"/>
      <c r="Z18" s="61"/>
      <c r="AA18" s="62"/>
      <c r="AB18" s="35"/>
      <c r="AC18" s="44"/>
      <c r="AD18" s="46"/>
      <c r="AE18" s="54"/>
      <c r="AF18" s="55"/>
      <c r="AG18" s="50"/>
      <c r="AH18" s="51"/>
      <c r="AI18" s="47"/>
      <c r="AJ18" s="48"/>
      <c r="AK18" s="49"/>
      <c r="AL18" s="47"/>
      <c r="AM18" s="48"/>
      <c r="AN18" s="49"/>
      <c r="AO18" s="47"/>
      <c r="AP18" s="48"/>
      <c r="AQ18" s="49"/>
      <c r="AR18" s="47"/>
      <c r="AS18" s="48"/>
      <c r="AT18" s="49"/>
      <c r="AU18" s="47"/>
      <c r="AV18" s="48"/>
      <c r="AW18" s="49"/>
      <c r="AX18" s="47"/>
      <c r="AY18" s="48"/>
      <c r="AZ18" s="49"/>
    </row>
    <row r="19" spans="1:52" ht="9" customHeight="1">
      <c r="A19" s="68" t="s">
        <v>12</v>
      </c>
      <c r="B19" s="69"/>
      <c r="C19" s="69"/>
      <c r="D19" s="69"/>
      <c r="E19" s="70"/>
      <c r="F19" s="60"/>
      <c r="G19" s="61"/>
      <c r="H19" s="62"/>
      <c r="I19" s="60"/>
      <c r="J19" s="61"/>
      <c r="K19" s="61"/>
      <c r="L19" s="61"/>
      <c r="M19" s="61"/>
      <c r="N19" s="61"/>
      <c r="O19" s="61"/>
      <c r="P19" s="61"/>
      <c r="Q19" s="60"/>
      <c r="R19" s="61"/>
      <c r="S19" s="61"/>
      <c r="T19" s="61"/>
      <c r="U19" s="61"/>
      <c r="V19" s="61"/>
      <c r="W19" s="61"/>
      <c r="X19" s="61"/>
      <c r="Y19" s="61"/>
      <c r="Z19" s="61"/>
      <c r="AA19" s="62"/>
      <c r="AB19" s="35"/>
      <c r="AC19" s="44"/>
      <c r="AD19" s="46"/>
      <c r="AE19" s="54"/>
      <c r="AF19" s="55"/>
      <c r="AG19" s="54"/>
      <c r="AH19" s="55"/>
      <c r="AI19" s="47"/>
      <c r="AJ19" s="48"/>
      <c r="AK19" s="49"/>
      <c r="AL19" s="47"/>
      <c r="AM19" s="48"/>
      <c r="AN19" s="49"/>
      <c r="AO19" s="47"/>
      <c r="AP19" s="48"/>
      <c r="AQ19" s="49"/>
      <c r="AR19" s="47"/>
      <c r="AS19" s="48"/>
      <c r="AT19" s="49"/>
      <c r="AU19" s="47"/>
      <c r="AV19" s="48"/>
      <c r="AW19" s="49"/>
      <c r="AX19" s="47"/>
      <c r="AY19" s="48"/>
      <c r="AZ19" s="49"/>
    </row>
    <row r="20" spans="1:52" ht="9" customHeight="1">
      <c r="A20" s="60" t="s">
        <v>169</v>
      </c>
      <c r="B20" s="61"/>
      <c r="C20" s="61"/>
      <c r="D20" s="61"/>
      <c r="E20" s="62"/>
      <c r="F20" s="60" t="s">
        <v>49</v>
      </c>
      <c r="G20" s="61"/>
      <c r="H20" s="62"/>
      <c r="I20" s="60" t="s">
        <v>170</v>
      </c>
      <c r="J20" s="61"/>
      <c r="K20" s="61"/>
      <c r="L20" s="61"/>
      <c r="M20" s="61"/>
      <c r="N20" s="61"/>
      <c r="O20" s="61"/>
      <c r="P20" s="61"/>
      <c r="Q20" s="60" t="s">
        <v>47</v>
      </c>
      <c r="R20" s="61"/>
      <c r="S20" s="61"/>
      <c r="T20" s="61"/>
      <c r="U20" s="61"/>
      <c r="V20" s="61"/>
      <c r="W20" s="61"/>
      <c r="X20" s="61"/>
      <c r="Y20" s="61"/>
      <c r="Z20" s="61"/>
      <c r="AA20" s="62"/>
      <c r="AB20" s="35"/>
      <c r="AC20" s="44">
        <v>1</v>
      </c>
      <c r="AD20" s="46"/>
      <c r="AE20" s="50">
        <v>0.36</v>
      </c>
      <c r="AF20" s="51"/>
      <c r="AG20" s="50">
        <f>AC20*AE20</f>
        <v>0.36</v>
      </c>
      <c r="AH20" s="51"/>
      <c r="AI20" s="47" t="s">
        <v>194</v>
      </c>
      <c r="AJ20" s="48"/>
      <c r="AK20" s="49"/>
      <c r="AL20" s="47" t="s">
        <v>202</v>
      </c>
      <c r="AM20" s="48"/>
      <c r="AN20" s="49"/>
      <c r="AO20" s="47" t="s">
        <v>195</v>
      </c>
      <c r="AP20" s="48"/>
      <c r="AQ20" s="49"/>
      <c r="AR20" s="47" t="s">
        <v>196</v>
      </c>
      <c r="AS20" s="48"/>
      <c r="AT20" s="49"/>
      <c r="AU20" s="47" t="s">
        <v>194</v>
      </c>
      <c r="AV20" s="48"/>
      <c r="AW20" s="49"/>
      <c r="AX20" s="168" t="s">
        <v>210</v>
      </c>
      <c r="AY20" s="169"/>
      <c r="AZ20" s="170"/>
    </row>
    <row r="21" spans="1:52" ht="9" customHeight="1">
      <c r="A21" s="60" t="s">
        <v>171</v>
      </c>
      <c r="B21" s="61"/>
      <c r="C21" s="61"/>
      <c r="D21" s="61"/>
      <c r="E21" s="62"/>
      <c r="F21" s="60" t="s">
        <v>49</v>
      </c>
      <c r="G21" s="61"/>
      <c r="H21" s="62"/>
      <c r="I21" s="60" t="s">
        <v>172</v>
      </c>
      <c r="J21" s="61"/>
      <c r="K21" s="61"/>
      <c r="L21" s="61"/>
      <c r="M21" s="61"/>
      <c r="N21" s="61"/>
      <c r="O21" s="61"/>
      <c r="P21" s="61"/>
      <c r="Q21" s="60" t="s">
        <v>173</v>
      </c>
      <c r="R21" s="61"/>
      <c r="S21" s="61"/>
      <c r="T21" s="61"/>
      <c r="U21" s="61"/>
      <c r="V21" s="61"/>
      <c r="W21" s="61"/>
      <c r="X21" s="61"/>
      <c r="Y21" s="61"/>
      <c r="Z21" s="61"/>
      <c r="AA21" s="62"/>
      <c r="AB21" s="35"/>
      <c r="AC21" s="44">
        <v>1</v>
      </c>
      <c r="AD21" s="46"/>
      <c r="AE21" s="50">
        <v>0.15</v>
      </c>
      <c r="AF21" s="51"/>
      <c r="AG21" s="50">
        <f>AC21*AE21</f>
        <v>0.15</v>
      </c>
      <c r="AH21" s="51"/>
      <c r="AI21" s="47" t="s">
        <v>194</v>
      </c>
      <c r="AJ21" s="48"/>
      <c r="AK21" s="49"/>
      <c r="AL21" s="47" t="s">
        <v>202</v>
      </c>
      <c r="AM21" s="48"/>
      <c r="AN21" s="49"/>
      <c r="AO21" s="47" t="s">
        <v>195</v>
      </c>
      <c r="AP21" s="48"/>
      <c r="AQ21" s="49"/>
      <c r="AR21" s="47" t="s">
        <v>196</v>
      </c>
      <c r="AS21" s="48"/>
      <c r="AT21" s="49"/>
      <c r="AU21" s="47" t="s">
        <v>194</v>
      </c>
      <c r="AV21" s="48"/>
      <c r="AW21" s="49"/>
      <c r="AX21" s="168" t="s">
        <v>210</v>
      </c>
      <c r="AY21" s="169"/>
      <c r="AZ21" s="170"/>
    </row>
    <row r="22" spans="1:52" ht="9" customHeight="1">
      <c r="A22" s="60"/>
      <c r="B22" s="61"/>
      <c r="C22" s="61"/>
      <c r="D22" s="61"/>
      <c r="E22" s="62"/>
      <c r="F22" s="60"/>
      <c r="G22" s="61"/>
      <c r="H22" s="62"/>
      <c r="I22" s="60"/>
      <c r="J22" s="61"/>
      <c r="K22" s="61"/>
      <c r="L22" s="61"/>
      <c r="M22" s="61"/>
      <c r="N22" s="61"/>
      <c r="O22" s="61"/>
      <c r="P22" s="61"/>
      <c r="Q22" s="60"/>
      <c r="R22" s="61"/>
      <c r="S22" s="61"/>
      <c r="T22" s="61"/>
      <c r="U22" s="61"/>
      <c r="V22" s="61"/>
      <c r="W22" s="61"/>
      <c r="X22" s="61"/>
      <c r="Y22" s="61"/>
      <c r="Z22" s="61"/>
      <c r="AA22" s="62"/>
      <c r="AB22" s="35"/>
      <c r="AC22" s="44"/>
      <c r="AD22" s="46"/>
      <c r="AE22" s="54"/>
      <c r="AF22" s="55"/>
      <c r="AG22" s="54"/>
      <c r="AH22" s="55"/>
      <c r="AI22" s="47"/>
      <c r="AJ22" s="48"/>
      <c r="AK22" s="49"/>
      <c r="AL22" s="47"/>
      <c r="AM22" s="48"/>
      <c r="AN22" s="49"/>
      <c r="AO22" s="47"/>
      <c r="AP22" s="48"/>
      <c r="AQ22" s="49"/>
      <c r="AR22" s="47"/>
      <c r="AS22" s="48"/>
      <c r="AT22" s="49"/>
      <c r="AU22" s="47"/>
      <c r="AV22" s="48"/>
      <c r="AW22" s="49"/>
      <c r="AX22" s="47"/>
      <c r="AY22" s="48"/>
      <c r="AZ22" s="49"/>
    </row>
    <row r="23" spans="1:52" ht="9" customHeight="1">
      <c r="A23" s="68" t="s">
        <v>140</v>
      </c>
      <c r="B23" s="69"/>
      <c r="C23" s="69"/>
      <c r="D23" s="69"/>
      <c r="E23" s="70"/>
      <c r="F23" s="60"/>
      <c r="G23" s="61"/>
      <c r="H23" s="62"/>
      <c r="I23" s="60"/>
      <c r="J23" s="61"/>
      <c r="K23" s="61"/>
      <c r="L23" s="61"/>
      <c r="M23" s="61"/>
      <c r="N23" s="61"/>
      <c r="O23" s="61"/>
      <c r="P23" s="61"/>
      <c r="Q23" s="60"/>
      <c r="R23" s="61"/>
      <c r="S23" s="61"/>
      <c r="T23" s="61"/>
      <c r="U23" s="61"/>
      <c r="V23" s="61"/>
      <c r="W23" s="61"/>
      <c r="X23" s="61"/>
      <c r="Y23" s="61"/>
      <c r="Z23" s="61"/>
      <c r="AA23" s="62"/>
      <c r="AB23" s="35"/>
      <c r="AC23" s="44"/>
      <c r="AD23" s="46"/>
      <c r="AE23" s="54"/>
      <c r="AF23" s="55"/>
      <c r="AG23" s="54"/>
      <c r="AH23" s="55"/>
      <c r="AI23" s="47"/>
      <c r="AJ23" s="48"/>
      <c r="AK23" s="49"/>
      <c r="AL23" s="47"/>
      <c r="AM23" s="48"/>
      <c r="AN23" s="49"/>
      <c r="AO23" s="47"/>
      <c r="AP23" s="133"/>
      <c r="AQ23" s="134"/>
      <c r="AR23" s="47"/>
      <c r="AS23" s="48"/>
      <c r="AT23" s="49"/>
      <c r="AU23" s="47"/>
      <c r="AV23" s="48"/>
      <c r="AW23" s="49"/>
      <c r="AX23" s="47"/>
      <c r="AY23" s="48"/>
      <c r="AZ23" s="49"/>
    </row>
    <row r="24" spans="1:52" s="4" customFormat="1" ht="9" customHeight="1">
      <c r="A24" s="60" t="s">
        <v>174</v>
      </c>
      <c r="B24" s="61"/>
      <c r="C24" s="61"/>
      <c r="D24" s="61"/>
      <c r="E24" s="62"/>
      <c r="F24" s="60" t="s">
        <v>175</v>
      </c>
      <c r="G24" s="61"/>
      <c r="H24" s="62"/>
      <c r="I24" s="60" t="s">
        <v>176</v>
      </c>
      <c r="J24" s="61"/>
      <c r="K24" s="61"/>
      <c r="L24" s="61"/>
      <c r="M24" s="61"/>
      <c r="N24" s="61"/>
      <c r="O24" s="61"/>
      <c r="P24" s="61"/>
      <c r="Q24" s="60" t="s">
        <v>177</v>
      </c>
      <c r="R24" s="61"/>
      <c r="S24" s="61"/>
      <c r="T24" s="61"/>
      <c r="U24" s="61"/>
      <c r="V24" s="61"/>
      <c r="W24" s="61"/>
      <c r="X24" s="61"/>
      <c r="Y24" s="61"/>
      <c r="Z24" s="61"/>
      <c r="AA24" s="62"/>
      <c r="AB24" s="35"/>
      <c r="AC24" s="44">
        <v>1</v>
      </c>
      <c r="AD24" s="46"/>
      <c r="AE24" s="50">
        <v>4.9000000000000002E-2</v>
      </c>
      <c r="AF24" s="51"/>
      <c r="AG24" s="50">
        <f>AC24*AE24</f>
        <v>4.9000000000000002E-2</v>
      </c>
      <c r="AH24" s="51"/>
      <c r="AI24" s="47" t="s">
        <v>202</v>
      </c>
      <c r="AJ24" s="48"/>
      <c r="AK24" s="49"/>
      <c r="AL24" s="47" t="s">
        <v>202</v>
      </c>
      <c r="AM24" s="48"/>
      <c r="AN24" s="49"/>
      <c r="AO24" s="47" t="s">
        <v>195</v>
      </c>
      <c r="AP24" s="48"/>
      <c r="AQ24" s="49"/>
      <c r="AR24" s="47" t="s">
        <v>196</v>
      </c>
      <c r="AS24" s="48"/>
      <c r="AT24" s="49"/>
      <c r="AU24" s="47" t="s">
        <v>202</v>
      </c>
      <c r="AV24" s="48"/>
      <c r="AW24" s="49"/>
      <c r="AX24" s="168" t="s">
        <v>210</v>
      </c>
      <c r="AY24" s="169"/>
      <c r="AZ24" s="170"/>
    </row>
    <row r="25" spans="1:52" s="4" customFormat="1" ht="9" customHeight="1">
      <c r="A25" s="60"/>
      <c r="B25" s="61"/>
      <c r="C25" s="61"/>
      <c r="D25" s="61"/>
      <c r="E25" s="62"/>
      <c r="F25" s="60"/>
      <c r="G25" s="61"/>
      <c r="H25" s="62"/>
      <c r="I25" s="60"/>
      <c r="J25" s="61"/>
      <c r="K25" s="61"/>
      <c r="L25" s="61"/>
      <c r="M25" s="61"/>
      <c r="N25" s="61"/>
      <c r="O25" s="61"/>
      <c r="P25" s="61"/>
      <c r="Q25" s="60"/>
      <c r="R25" s="61"/>
      <c r="S25" s="61"/>
      <c r="T25" s="61"/>
      <c r="U25" s="61"/>
      <c r="V25" s="61"/>
      <c r="W25" s="61"/>
      <c r="X25" s="61"/>
      <c r="Y25" s="61"/>
      <c r="Z25" s="61"/>
      <c r="AA25" s="62"/>
      <c r="AB25" s="35"/>
      <c r="AC25" s="44"/>
      <c r="AD25" s="46"/>
      <c r="AE25" s="54"/>
      <c r="AF25" s="55"/>
      <c r="AG25" s="50"/>
      <c r="AH25" s="51"/>
      <c r="AI25" s="47"/>
      <c r="AJ25" s="48"/>
      <c r="AK25" s="49"/>
      <c r="AL25" s="47"/>
      <c r="AM25" s="48"/>
      <c r="AN25" s="49"/>
      <c r="AO25" s="47"/>
      <c r="AP25" s="48"/>
      <c r="AQ25" s="49"/>
      <c r="AR25" s="47"/>
      <c r="AS25" s="48"/>
      <c r="AT25" s="49"/>
      <c r="AU25" s="47"/>
      <c r="AV25" s="48"/>
      <c r="AW25" s="49"/>
      <c r="AX25" s="47"/>
      <c r="AY25" s="48"/>
      <c r="AZ25" s="49"/>
    </row>
    <row r="26" spans="1:52" s="7" customFormat="1" ht="9" customHeight="1">
      <c r="A26" s="68" t="s">
        <v>128</v>
      </c>
      <c r="B26" s="69"/>
      <c r="C26" s="69"/>
      <c r="D26" s="69"/>
      <c r="E26" s="70"/>
      <c r="F26" s="60"/>
      <c r="G26" s="61"/>
      <c r="H26" s="62"/>
      <c r="I26" s="60"/>
      <c r="J26" s="61"/>
      <c r="K26" s="61"/>
      <c r="L26" s="61"/>
      <c r="M26" s="61"/>
      <c r="N26" s="61"/>
      <c r="O26" s="61"/>
      <c r="P26" s="61"/>
      <c r="Q26" s="60"/>
      <c r="R26" s="61"/>
      <c r="S26" s="61"/>
      <c r="T26" s="61"/>
      <c r="U26" s="61"/>
      <c r="V26" s="61"/>
      <c r="W26" s="61"/>
      <c r="X26" s="61"/>
      <c r="Y26" s="61"/>
      <c r="Z26" s="61"/>
      <c r="AA26" s="62"/>
      <c r="AB26" s="35"/>
      <c r="AC26" s="44"/>
      <c r="AD26" s="46"/>
      <c r="AE26" s="54"/>
      <c r="AF26" s="55"/>
      <c r="AG26" s="54"/>
      <c r="AH26" s="55"/>
      <c r="AI26" s="47"/>
      <c r="AJ26" s="48"/>
      <c r="AK26" s="49"/>
      <c r="AL26" s="47"/>
      <c r="AM26" s="48"/>
      <c r="AN26" s="49"/>
      <c r="AO26" s="47"/>
      <c r="AP26" s="48"/>
      <c r="AQ26" s="49"/>
      <c r="AR26" s="47"/>
      <c r="AS26" s="48"/>
      <c r="AT26" s="49"/>
      <c r="AU26" s="47"/>
      <c r="AV26" s="48"/>
      <c r="AW26" s="49"/>
      <c r="AX26" s="47"/>
      <c r="AY26" s="48"/>
      <c r="AZ26" s="49"/>
    </row>
    <row r="27" spans="1:52" s="6" customFormat="1" ht="9" customHeight="1">
      <c r="A27" s="60" t="s">
        <v>178</v>
      </c>
      <c r="B27" s="61"/>
      <c r="C27" s="61"/>
      <c r="D27" s="61"/>
      <c r="E27" s="62"/>
      <c r="F27" s="60" t="s">
        <v>118</v>
      </c>
      <c r="G27" s="61"/>
      <c r="H27" s="62"/>
      <c r="I27" s="60" t="s">
        <v>179</v>
      </c>
      <c r="J27" s="61"/>
      <c r="K27" s="61"/>
      <c r="L27" s="61"/>
      <c r="M27" s="61"/>
      <c r="N27" s="61"/>
      <c r="O27" s="61"/>
      <c r="P27" s="61"/>
      <c r="Q27" s="60" t="s">
        <v>180</v>
      </c>
      <c r="R27" s="61"/>
      <c r="S27" s="61"/>
      <c r="T27" s="61"/>
      <c r="U27" s="61"/>
      <c r="V27" s="61"/>
      <c r="W27" s="61"/>
      <c r="X27" s="61"/>
      <c r="Y27" s="61"/>
      <c r="Z27" s="61"/>
      <c r="AA27" s="62"/>
      <c r="AB27" s="35"/>
      <c r="AC27" s="44"/>
      <c r="AD27" s="46"/>
      <c r="AE27" s="54"/>
      <c r="AF27" s="55"/>
      <c r="AG27" s="54"/>
      <c r="AH27" s="55"/>
      <c r="AI27" s="47" t="s">
        <v>193</v>
      </c>
      <c r="AJ27" s="48"/>
      <c r="AK27" s="49"/>
      <c r="AL27" s="47" t="s">
        <v>202</v>
      </c>
      <c r="AM27" s="48"/>
      <c r="AN27" s="49"/>
      <c r="AO27" s="47" t="s">
        <v>195</v>
      </c>
      <c r="AP27" s="48"/>
      <c r="AQ27" s="49"/>
      <c r="AR27" s="47" t="s">
        <v>196</v>
      </c>
      <c r="AS27" s="48"/>
      <c r="AT27" s="49"/>
      <c r="AU27" s="47" t="s">
        <v>193</v>
      </c>
      <c r="AV27" s="48"/>
      <c r="AW27" s="49"/>
      <c r="AX27" s="47"/>
      <c r="AY27" s="48"/>
      <c r="AZ27" s="49"/>
    </row>
    <row r="28" spans="1:52" s="6" customFormat="1" ht="9" customHeight="1">
      <c r="A28" s="60"/>
      <c r="B28" s="61"/>
      <c r="C28" s="61"/>
      <c r="D28" s="61"/>
      <c r="E28" s="62"/>
      <c r="F28" s="60"/>
      <c r="G28" s="61"/>
      <c r="H28" s="62"/>
      <c r="I28" s="60"/>
      <c r="J28" s="61"/>
      <c r="K28" s="61"/>
      <c r="L28" s="61"/>
      <c r="M28" s="61"/>
      <c r="N28" s="61"/>
      <c r="O28" s="61"/>
      <c r="P28" s="61"/>
      <c r="Q28" s="60"/>
      <c r="R28" s="61"/>
      <c r="S28" s="61"/>
      <c r="T28" s="61"/>
      <c r="U28" s="61"/>
      <c r="V28" s="61"/>
      <c r="W28" s="61"/>
      <c r="X28" s="61"/>
      <c r="Y28" s="61"/>
      <c r="Z28" s="61"/>
      <c r="AA28" s="62"/>
      <c r="AB28" s="35"/>
      <c r="AC28" s="44"/>
      <c r="AD28" s="46"/>
      <c r="AE28" s="54"/>
      <c r="AF28" s="55"/>
      <c r="AG28" s="50"/>
      <c r="AH28" s="51"/>
      <c r="AI28" s="47"/>
      <c r="AJ28" s="48"/>
      <c r="AK28" s="49"/>
      <c r="AL28" s="47"/>
      <c r="AM28" s="48"/>
      <c r="AN28" s="49"/>
      <c r="AO28" s="47"/>
      <c r="AP28" s="48"/>
      <c r="AQ28" s="49"/>
      <c r="AR28" s="47"/>
      <c r="AS28" s="48"/>
      <c r="AT28" s="49"/>
      <c r="AU28" s="47"/>
      <c r="AV28" s="48"/>
      <c r="AW28" s="49"/>
      <c r="AX28" s="47"/>
      <c r="AY28" s="48"/>
      <c r="AZ28" s="49"/>
    </row>
    <row r="29" spans="1:52" s="6" customFormat="1" ht="9" customHeight="1">
      <c r="A29" s="36" t="s">
        <v>30</v>
      </c>
      <c r="B29" s="37"/>
      <c r="C29" s="37"/>
      <c r="D29" s="37"/>
      <c r="E29" s="38"/>
      <c r="F29" s="39"/>
      <c r="G29" s="39"/>
      <c r="H29" s="39"/>
      <c r="I29" s="40"/>
      <c r="J29" s="41"/>
      <c r="K29" s="41"/>
      <c r="L29" s="41"/>
      <c r="M29" s="41"/>
      <c r="N29" s="41"/>
      <c r="O29" s="41"/>
      <c r="P29" s="41"/>
      <c r="Q29" s="60"/>
      <c r="R29" s="61"/>
      <c r="S29" s="61"/>
      <c r="T29" s="61"/>
      <c r="U29" s="61"/>
      <c r="V29" s="61"/>
      <c r="W29" s="61"/>
      <c r="X29" s="61"/>
      <c r="Y29" s="61"/>
      <c r="Z29" s="61"/>
      <c r="AA29" s="62"/>
      <c r="AB29" s="35"/>
      <c r="AC29" s="44"/>
      <c r="AD29" s="46"/>
      <c r="AE29" s="50"/>
      <c r="AF29" s="51"/>
      <c r="AG29" s="50"/>
      <c r="AH29" s="51"/>
      <c r="AI29" s="47"/>
      <c r="AJ29" s="48"/>
      <c r="AK29" s="49"/>
      <c r="AL29" s="47"/>
      <c r="AM29" s="48"/>
      <c r="AN29" s="49"/>
      <c r="AO29" s="47"/>
      <c r="AP29" s="48"/>
      <c r="AQ29" s="49"/>
      <c r="AR29" s="47"/>
      <c r="AS29" s="48"/>
      <c r="AT29" s="49"/>
      <c r="AU29" s="47"/>
      <c r="AV29" s="48"/>
      <c r="AW29" s="49"/>
      <c r="AX29" s="47"/>
      <c r="AY29" s="48"/>
      <c r="AZ29" s="49"/>
    </row>
    <row r="30" spans="1:52" s="6" customFormat="1" ht="9" customHeight="1">
      <c r="A30" s="60" t="s">
        <v>129</v>
      </c>
      <c r="B30" s="61"/>
      <c r="C30" s="61"/>
      <c r="D30" s="61"/>
      <c r="E30" s="62"/>
      <c r="F30" s="60" t="s">
        <v>122</v>
      </c>
      <c r="G30" s="61"/>
      <c r="H30" s="62"/>
      <c r="I30" s="60" t="s">
        <v>200</v>
      </c>
      <c r="J30" s="61"/>
      <c r="K30" s="61"/>
      <c r="L30" s="61"/>
      <c r="M30" s="61"/>
      <c r="N30" s="61"/>
      <c r="O30" s="61"/>
      <c r="P30" s="61"/>
      <c r="Q30" s="60" t="s">
        <v>181</v>
      </c>
      <c r="R30" s="61"/>
      <c r="S30" s="61"/>
      <c r="T30" s="61"/>
      <c r="U30" s="61"/>
      <c r="V30" s="61"/>
      <c r="W30" s="61"/>
      <c r="X30" s="61"/>
      <c r="Y30" s="61"/>
      <c r="Z30" s="61"/>
      <c r="AA30" s="62"/>
      <c r="AB30" s="35"/>
      <c r="AC30" s="44">
        <v>1</v>
      </c>
      <c r="AD30" s="46"/>
      <c r="AE30" s="50">
        <v>0.38</v>
      </c>
      <c r="AF30" s="51"/>
      <c r="AG30" s="50">
        <f>AC30*AE30</f>
        <v>0.38</v>
      </c>
      <c r="AH30" s="51"/>
      <c r="AI30" s="47" t="s">
        <v>194</v>
      </c>
      <c r="AJ30" s="48"/>
      <c r="AK30" s="49"/>
      <c r="AL30" s="47" t="s">
        <v>193</v>
      </c>
      <c r="AM30" s="48"/>
      <c r="AN30" s="49"/>
      <c r="AO30" s="47" t="s">
        <v>198</v>
      </c>
      <c r="AP30" s="48"/>
      <c r="AQ30" s="49"/>
      <c r="AR30" s="47" t="s">
        <v>199</v>
      </c>
      <c r="AS30" s="48"/>
      <c r="AT30" s="49"/>
      <c r="AU30" s="47" t="s">
        <v>194</v>
      </c>
      <c r="AV30" s="48"/>
      <c r="AW30" s="49"/>
      <c r="AX30" s="47"/>
      <c r="AY30" s="48"/>
      <c r="AZ30" s="49"/>
    </row>
    <row r="31" spans="1:52" s="4" customFormat="1" ht="9" customHeight="1">
      <c r="A31" s="60" t="s">
        <v>182</v>
      </c>
      <c r="B31" s="61"/>
      <c r="C31" s="61"/>
      <c r="D31" s="61"/>
      <c r="E31" s="62"/>
      <c r="F31" s="60" t="s">
        <v>122</v>
      </c>
      <c r="G31" s="61"/>
      <c r="H31" s="62"/>
      <c r="I31" s="60" t="s">
        <v>201</v>
      </c>
      <c r="J31" s="61"/>
      <c r="K31" s="61"/>
      <c r="L31" s="61"/>
      <c r="M31" s="61"/>
      <c r="N31" s="61"/>
      <c r="O31" s="61"/>
      <c r="P31" s="61"/>
      <c r="Q31" s="60" t="s">
        <v>183</v>
      </c>
      <c r="R31" s="61"/>
      <c r="S31" s="61"/>
      <c r="T31" s="61"/>
      <c r="U31" s="61"/>
      <c r="V31" s="61"/>
      <c r="W31" s="61"/>
      <c r="X31" s="61"/>
      <c r="Y31" s="61"/>
      <c r="Z31" s="61"/>
      <c r="AA31" s="62"/>
      <c r="AB31" s="35"/>
      <c r="AC31" s="44">
        <v>1</v>
      </c>
      <c r="AD31" s="46"/>
      <c r="AE31" s="50">
        <v>0.38</v>
      </c>
      <c r="AF31" s="51"/>
      <c r="AG31" s="50">
        <f>AC31*AE31</f>
        <v>0.38</v>
      </c>
      <c r="AH31" s="51"/>
      <c r="AI31" s="47" t="s">
        <v>193</v>
      </c>
      <c r="AJ31" s="48"/>
      <c r="AK31" s="49"/>
      <c r="AL31" s="47" t="s">
        <v>193</v>
      </c>
      <c r="AM31" s="48"/>
      <c r="AN31" s="49"/>
      <c r="AO31" s="47" t="s">
        <v>198</v>
      </c>
      <c r="AP31" s="48"/>
      <c r="AQ31" s="49"/>
      <c r="AR31" s="47" t="s">
        <v>199</v>
      </c>
      <c r="AS31" s="48"/>
      <c r="AT31" s="49"/>
      <c r="AU31" s="47" t="s">
        <v>194</v>
      </c>
      <c r="AV31" s="48"/>
      <c r="AW31" s="49"/>
      <c r="AX31" s="47"/>
      <c r="AY31" s="48"/>
      <c r="AZ31" s="49"/>
    </row>
    <row r="32" spans="1:52" s="4" customFormat="1" ht="9" customHeight="1">
      <c r="A32" s="60"/>
      <c r="B32" s="61"/>
      <c r="C32" s="61"/>
      <c r="D32" s="61"/>
      <c r="E32" s="62"/>
      <c r="F32" s="60"/>
      <c r="G32" s="61"/>
      <c r="H32" s="62"/>
      <c r="I32" s="60"/>
      <c r="J32" s="61"/>
      <c r="K32" s="61"/>
      <c r="L32" s="61"/>
      <c r="M32" s="61"/>
      <c r="N32" s="61"/>
      <c r="O32" s="61"/>
      <c r="P32" s="61"/>
      <c r="Q32" s="60"/>
      <c r="R32" s="61"/>
      <c r="S32" s="61"/>
      <c r="T32" s="61"/>
      <c r="U32" s="61"/>
      <c r="V32" s="61"/>
      <c r="W32" s="61"/>
      <c r="X32" s="61"/>
      <c r="Y32" s="61"/>
      <c r="Z32" s="61"/>
      <c r="AA32" s="62"/>
      <c r="AB32" s="35"/>
      <c r="AC32" s="44"/>
      <c r="AD32" s="46"/>
      <c r="AE32" s="54"/>
      <c r="AF32" s="55"/>
      <c r="AG32" s="50"/>
      <c r="AH32" s="51"/>
      <c r="AI32" s="47"/>
      <c r="AJ32" s="48"/>
      <c r="AK32" s="49"/>
      <c r="AL32" s="47"/>
      <c r="AM32" s="48"/>
      <c r="AN32" s="49"/>
      <c r="AO32" s="47"/>
      <c r="AP32" s="48"/>
      <c r="AQ32" s="49"/>
      <c r="AR32" s="47"/>
      <c r="AS32" s="48"/>
      <c r="AT32" s="49"/>
      <c r="AU32" s="47"/>
      <c r="AV32" s="48"/>
      <c r="AW32" s="49"/>
      <c r="AX32" s="47"/>
      <c r="AY32" s="48"/>
      <c r="AZ32" s="49"/>
    </row>
    <row r="33" spans="1:52" s="4" customFormat="1" ht="9" customHeight="1">
      <c r="A33" s="60"/>
      <c r="B33" s="61"/>
      <c r="C33" s="61"/>
      <c r="D33" s="61"/>
      <c r="E33" s="62"/>
      <c r="F33" s="60"/>
      <c r="G33" s="61"/>
      <c r="H33" s="62"/>
      <c r="I33" s="60"/>
      <c r="J33" s="61"/>
      <c r="K33" s="61"/>
      <c r="L33" s="61"/>
      <c r="M33" s="61"/>
      <c r="N33" s="61"/>
      <c r="O33" s="61"/>
      <c r="P33" s="61"/>
      <c r="Q33" s="60"/>
      <c r="R33" s="61"/>
      <c r="S33" s="61"/>
      <c r="T33" s="61"/>
      <c r="U33" s="61"/>
      <c r="V33" s="61"/>
      <c r="W33" s="61"/>
      <c r="X33" s="61"/>
      <c r="Y33" s="61"/>
      <c r="Z33" s="61"/>
      <c r="AA33" s="62"/>
      <c r="AB33" s="35"/>
      <c r="AC33" s="44"/>
      <c r="AD33" s="46"/>
      <c r="AE33" s="54"/>
      <c r="AF33" s="55"/>
      <c r="AG33" s="50"/>
      <c r="AH33" s="51"/>
      <c r="AI33" s="44"/>
      <c r="AJ33" s="45"/>
      <c r="AK33" s="46"/>
      <c r="AL33" s="44"/>
      <c r="AM33" s="45"/>
      <c r="AN33" s="46"/>
      <c r="AO33" s="44"/>
      <c r="AP33" s="45"/>
      <c r="AQ33" s="46"/>
      <c r="AR33" s="44"/>
      <c r="AS33" s="45"/>
      <c r="AT33" s="46"/>
      <c r="AU33" s="44"/>
      <c r="AV33" s="45"/>
      <c r="AW33" s="46"/>
      <c r="AX33" s="47"/>
      <c r="AY33" s="48"/>
      <c r="AZ33" s="49"/>
    </row>
    <row r="34" spans="1:52" s="4" customFormat="1" ht="9" customHeight="1">
      <c r="A34" s="68" t="s">
        <v>13</v>
      </c>
      <c r="B34" s="69"/>
      <c r="C34" s="69"/>
      <c r="D34" s="69"/>
      <c r="E34" s="70"/>
      <c r="F34" s="60"/>
      <c r="G34" s="61"/>
      <c r="H34" s="62"/>
      <c r="I34" s="60"/>
      <c r="J34" s="61"/>
      <c r="K34" s="61"/>
      <c r="L34" s="61"/>
      <c r="M34" s="61"/>
      <c r="N34" s="61"/>
      <c r="O34" s="61"/>
      <c r="P34" s="61"/>
      <c r="Q34" s="60"/>
      <c r="R34" s="61"/>
      <c r="S34" s="61"/>
      <c r="T34" s="61"/>
      <c r="U34" s="61"/>
      <c r="V34" s="61"/>
      <c r="W34" s="61"/>
      <c r="X34" s="61"/>
      <c r="Y34" s="61"/>
      <c r="Z34" s="61"/>
      <c r="AA34" s="62"/>
      <c r="AB34" s="35"/>
      <c r="AC34" s="44"/>
      <c r="AD34" s="46"/>
      <c r="AE34" s="50"/>
      <c r="AF34" s="51"/>
      <c r="AG34" s="50"/>
      <c r="AH34" s="51"/>
      <c r="AI34" s="44"/>
      <c r="AJ34" s="52"/>
      <c r="AK34" s="53"/>
      <c r="AL34" s="44"/>
      <c r="AM34" s="52"/>
      <c r="AN34" s="53"/>
      <c r="AO34" s="44"/>
      <c r="AP34" s="52"/>
      <c r="AQ34" s="53"/>
      <c r="AR34" s="44"/>
      <c r="AS34" s="45"/>
      <c r="AT34" s="46"/>
      <c r="AU34" s="44"/>
      <c r="AV34" s="45"/>
      <c r="AW34" s="46"/>
      <c r="AX34" s="47"/>
      <c r="AY34" s="48"/>
      <c r="AZ34" s="49"/>
    </row>
    <row r="35" spans="1:52" s="4" customFormat="1" ht="9" customHeight="1">
      <c r="A35" s="130" t="s">
        <v>184</v>
      </c>
      <c r="B35" s="131"/>
      <c r="C35" s="131"/>
      <c r="D35" s="131"/>
      <c r="E35" s="132"/>
      <c r="F35" s="60" t="s">
        <v>50</v>
      </c>
      <c r="G35" s="61"/>
      <c r="H35" s="62"/>
      <c r="I35" s="60" t="s">
        <v>120</v>
      </c>
      <c r="J35" s="61"/>
      <c r="K35" s="61"/>
      <c r="L35" s="61"/>
      <c r="M35" s="61"/>
      <c r="N35" s="61"/>
      <c r="O35" s="61"/>
      <c r="P35" s="61"/>
      <c r="Q35" s="60" t="s">
        <v>54</v>
      </c>
      <c r="R35" s="61"/>
      <c r="S35" s="61"/>
      <c r="T35" s="61"/>
      <c r="U35" s="61"/>
      <c r="V35" s="61"/>
      <c r="W35" s="61"/>
      <c r="X35" s="61"/>
      <c r="Y35" s="61"/>
      <c r="Z35" s="61"/>
      <c r="AA35" s="62"/>
      <c r="AB35" s="35"/>
      <c r="AC35" s="44">
        <v>1</v>
      </c>
      <c r="AD35" s="46"/>
      <c r="AE35" s="50">
        <v>4.4999999999999998E-2</v>
      </c>
      <c r="AF35" s="51"/>
      <c r="AG35" s="50">
        <f t="shared" ref="AG35:AG38" si="0">AC35*AE35</f>
        <v>4.4999999999999998E-2</v>
      </c>
      <c r="AH35" s="51"/>
      <c r="AI35" s="44" t="s">
        <v>42</v>
      </c>
      <c r="AJ35" s="52"/>
      <c r="AK35" s="53"/>
      <c r="AL35" s="44" t="s">
        <v>42</v>
      </c>
      <c r="AM35" s="52"/>
      <c r="AN35" s="53"/>
      <c r="AO35" s="44" t="s">
        <v>42</v>
      </c>
      <c r="AP35" s="52"/>
      <c r="AQ35" s="53"/>
      <c r="AR35" s="44" t="s">
        <v>42</v>
      </c>
      <c r="AS35" s="45"/>
      <c r="AT35" s="46"/>
      <c r="AU35" s="44" t="s">
        <v>42</v>
      </c>
      <c r="AV35" s="45"/>
      <c r="AW35" s="46"/>
      <c r="AX35" s="47"/>
      <c r="AY35" s="48"/>
      <c r="AZ35" s="49"/>
    </row>
    <row r="36" spans="1:52" s="4" customFormat="1" ht="9" customHeight="1">
      <c r="A36" s="60" t="s">
        <v>56</v>
      </c>
      <c r="B36" s="61"/>
      <c r="C36" s="61"/>
      <c r="D36" s="61"/>
      <c r="E36" s="62"/>
      <c r="F36" s="60" t="s">
        <v>51</v>
      </c>
      <c r="G36" s="61"/>
      <c r="H36" s="62"/>
      <c r="I36" s="60" t="s">
        <v>57</v>
      </c>
      <c r="J36" s="61"/>
      <c r="K36" s="61"/>
      <c r="L36" s="61"/>
      <c r="M36" s="61"/>
      <c r="N36" s="61"/>
      <c r="O36" s="61"/>
      <c r="P36" s="61"/>
      <c r="Q36" s="60" t="s">
        <v>58</v>
      </c>
      <c r="R36" s="61"/>
      <c r="S36" s="61"/>
      <c r="T36" s="61"/>
      <c r="U36" s="61"/>
      <c r="V36" s="61"/>
      <c r="W36" s="61"/>
      <c r="X36" s="61"/>
      <c r="Y36" s="61"/>
      <c r="Z36" s="61"/>
      <c r="AA36" s="62"/>
      <c r="AB36" s="35"/>
      <c r="AC36" s="44">
        <v>1</v>
      </c>
      <c r="AD36" s="46"/>
      <c r="AE36" s="50">
        <v>0</v>
      </c>
      <c r="AF36" s="51"/>
      <c r="AG36" s="50">
        <f t="shared" si="0"/>
        <v>0</v>
      </c>
      <c r="AH36" s="51"/>
      <c r="AI36" s="44" t="s">
        <v>119</v>
      </c>
      <c r="AJ36" s="45"/>
      <c r="AK36" s="46"/>
      <c r="AL36" s="44" t="s">
        <v>119</v>
      </c>
      <c r="AM36" s="45"/>
      <c r="AN36" s="46"/>
      <c r="AO36" s="44" t="s">
        <v>119</v>
      </c>
      <c r="AP36" s="45"/>
      <c r="AQ36" s="46"/>
      <c r="AR36" s="44" t="s">
        <v>119</v>
      </c>
      <c r="AS36" s="45"/>
      <c r="AT36" s="46"/>
      <c r="AU36" s="44" t="s">
        <v>119</v>
      </c>
      <c r="AV36" s="45"/>
      <c r="AW36" s="46"/>
      <c r="AX36" s="47"/>
      <c r="AY36" s="48"/>
      <c r="AZ36" s="49"/>
    </row>
    <row r="37" spans="1:52" s="4" customFormat="1" ht="9" customHeight="1">
      <c r="A37" s="127" t="s">
        <v>205</v>
      </c>
      <c r="B37" s="128"/>
      <c r="C37" s="128"/>
      <c r="D37" s="128"/>
      <c r="E37" s="129"/>
      <c r="F37" s="60" t="s">
        <v>50</v>
      </c>
      <c r="G37" s="61"/>
      <c r="H37" s="62"/>
      <c r="I37" s="63" t="s">
        <v>40</v>
      </c>
      <c r="J37" s="64"/>
      <c r="K37" s="64"/>
      <c r="L37" s="64"/>
      <c r="M37" s="64"/>
      <c r="N37" s="64"/>
      <c r="O37" s="64"/>
      <c r="P37" s="64"/>
      <c r="Q37" s="65" t="s">
        <v>46</v>
      </c>
      <c r="R37" s="66"/>
      <c r="S37" s="66"/>
      <c r="T37" s="66"/>
      <c r="U37" s="66"/>
      <c r="V37" s="66"/>
      <c r="W37" s="66"/>
      <c r="X37" s="66"/>
      <c r="Y37" s="66"/>
      <c r="Z37" s="66"/>
      <c r="AA37" s="67"/>
      <c r="AB37" s="5"/>
      <c r="AC37" s="44">
        <v>1</v>
      </c>
      <c r="AD37" s="46"/>
      <c r="AE37" s="50">
        <v>0.03</v>
      </c>
      <c r="AF37" s="51"/>
      <c r="AG37" s="50">
        <f t="shared" si="0"/>
        <v>0.03</v>
      </c>
      <c r="AH37" s="51"/>
      <c r="AI37" s="44" t="s">
        <v>42</v>
      </c>
      <c r="AJ37" s="45"/>
      <c r="AK37" s="46"/>
      <c r="AL37" s="44" t="s">
        <v>42</v>
      </c>
      <c r="AM37" s="45"/>
      <c r="AN37" s="46"/>
      <c r="AO37" s="44" t="s">
        <v>42</v>
      </c>
      <c r="AP37" s="45"/>
      <c r="AQ37" s="46"/>
      <c r="AR37" s="44" t="s">
        <v>42</v>
      </c>
      <c r="AS37" s="45"/>
      <c r="AT37" s="46"/>
      <c r="AU37" s="44" t="s">
        <v>42</v>
      </c>
      <c r="AV37" s="45"/>
      <c r="AW37" s="46"/>
      <c r="AX37" s="47"/>
      <c r="AY37" s="48"/>
      <c r="AZ37" s="49"/>
    </row>
    <row r="38" spans="1:52" s="4" customFormat="1" ht="9" customHeight="1">
      <c r="A38" s="63" t="s">
        <v>41</v>
      </c>
      <c r="B38" s="64"/>
      <c r="C38" s="64"/>
      <c r="D38" s="64"/>
      <c r="E38" s="71"/>
      <c r="F38" s="60" t="s">
        <v>52</v>
      </c>
      <c r="G38" s="61"/>
      <c r="H38" s="62"/>
      <c r="I38" s="63" t="s">
        <v>29</v>
      </c>
      <c r="J38" s="64"/>
      <c r="K38" s="64"/>
      <c r="L38" s="64"/>
      <c r="M38" s="64"/>
      <c r="N38" s="64"/>
      <c r="O38" s="64"/>
      <c r="P38" s="64"/>
      <c r="Q38" s="65" t="s">
        <v>46</v>
      </c>
      <c r="R38" s="66"/>
      <c r="S38" s="66"/>
      <c r="T38" s="66"/>
      <c r="U38" s="66"/>
      <c r="V38" s="66"/>
      <c r="W38" s="66"/>
      <c r="X38" s="66"/>
      <c r="Y38" s="66"/>
      <c r="Z38" s="66"/>
      <c r="AA38" s="67"/>
      <c r="AB38" s="35"/>
      <c r="AC38" s="44">
        <v>1</v>
      </c>
      <c r="AD38" s="46"/>
      <c r="AE38" s="50">
        <v>5.0000000000000001E-3</v>
      </c>
      <c r="AF38" s="51"/>
      <c r="AG38" s="50">
        <f t="shared" si="0"/>
        <v>5.0000000000000001E-3</v>
      </c>
      <c r="AH38" s="51"/>
      <c r="AI38" s="44" t="s">
        <v>39</v>
      </c>
      <c r="AJ38" s="45"/>
      <c r="AK38" s="46"/>
      <c r="AL38" s="44" t="s">
        <v>39</v>
      </c>
      <c r="AM38" s="45"/>
      <c r="AN38" s="46"/>
      <c r="AO38" s="44" t="s">
        <v>39</v>
      </c>
      <c r="AP38" s="45"/>
      <c r="AQ38" s="46"/>
      <c r="AR38" s="44" t="s">
        <v>39</v>
      </c>
      <c r="AS38" s="45"/>
      <c r="AT38" s="46"/>
      <c r="AU38" s="44" t="s">
        <v>39</v>
      </c>
      <c r="AV38" s="45"/>
      <c r="AW38" s="46"/>
      <c r="AX38" s="47"/>
      <c r="AY38" s="48"/>
      <c r="AZ38" s="49"/>
    </row>
    <row r="39" spans="1:52" s="4" customFormat="1" ht="9" customHeight="1">
      <c r="A39" s="60"/>
      <c r="B39" s="61"/>
      <c r="C39" s="61"/>
      <c r="D39" s="61"/>
      <c r="E39" s="62"/>
      <c r="F39" s="60"/>
      <c r="G39" s="61"/>
      <c r="H39" s="62"/>
      <c r="I39" s="60"/>
      <c r="J39" s="61"/>
      <c r="K39" s="61"/>
      <c r="L39" s="61"/>
      <c r="M39" s="61"/>
      <c r="N39" s="61"/>
      <c r="O39" s="61"/>
      <c r="P39" s="61"/>
      <c r="Q39" s="60"/>
      <c r="R39" s="61"/>
      <c r="S39" s="61"/>
      <c r="T39" s="61"/>
      <c r="U39" s="61"/>
      <c r="V39" s="61"/>
      <c r="W39" s="61"/>
      <c r="X39" s="61"/>
      <c r="Y39" s="61"/>
      <c r="Z39" s="61"/>
      <c r="AA39" s="62"/>
      <c r="AB39" s="35"/>
      <c r="AC39" s="44"/>
      <c r="AD39" s="46"/>
      <c r="AE39" s="50"/>
      <c r="AF39" s="51"/>
      <c r="AG39" s="50"/>
      <c r="AH39" s="51"/>
      <c r="AI39" s="44"/>
      <c r="AJ39" s="45"/>
      <c r="AK39" s="46"/>
      <c r="AL39" s="44"/>
      <c r="AM39" s="45"/>
      <c r="AN39" s="46"/>
      <c r="AO39" s="44"/>
      <c r="AP39" s="45"/>
      <c r="AQ39" s="46"/>
      <c r="AR39" s="44"/>
      <c r="AS39" s="45"/>
      <c r="AT39" s="46"/>
      <c r="AU39" s="44"/>
      <c r="AV39" s="45"/>
      <c r="AW39" s="46"/>
      <c r="AX39" s="47"/>
      <c r="AY39" s="48"/>
      <c r="AZ39" s="49"/>
    </row>
    <row r="40" spans="1:52" s="4" customFormat="1" ht="10" customHeight="1">
      <c r="A40" s="68" t="s">
        <v>14</v>
      </c>
      <c r="B40" s="69"/>
      <c r="C40" s="69"/>
      <c r="D40" s="69"/>
      <c r="E40" s="70"/>
      <c r="F40" s="60"/>
      <c r="G40" s="61"/>
      <c r="H40" s="62"/>
      <c r="I40" s="60"/>
      <c r="J40" s="61"/>
      <c r="K40" s="61"/>
      <c r="L40" s="61"/>
      <c r="M40" s="61"/>
      <c r="N40" s="61"/>
      <c r="O40" s="61"/>
      <c r="P40" s="61"/>
      <c r="Q40" s="60"/>
      <c r="R40" s="61"/>
      <c r="S40" s="61"/>
      <c r="T40" s="61"/>
      <c r="U40" s="61"/>
      <c r="V40" s="61"/>
      <c r="W40" s="61"/>
      <c r="X40" s="61"/>
      <c r="Y40" s="61"/>
      <c r="Z40" s="61"/>
      <c r="AA40" s="62"/>
      <c r="AB40" s="35"/>
      <c r="AC40" s="44"/>
      <c r="AD40" s="46"/>
      <c r="AE40" s="50"/>
      <c r="AF40" s="51"/>
      <c r="AG40" s="50"/>
      <c r="AH40" s="51"/>
      <c r="AI40" s="44"/>
      <c r="AJ40" s="45"/>
      <c r="AK40" s="46"/>
      <c r="AL40" s="44"/>
      <c r="AM40" s="45"/>
      <c r="AN40" s="46"/>
      <c r="AO40" s="44"/>
      <c r="AP40" s="45"/>
      <c r="AQ40" s="46"/>
      <c r="AR40" s="44"/>
      <c r="AS40" s="45"/>
      <c r="AT40" s="46"/>
      <c r="AU40" s="44"/>
      <c r="AV40" s="45"/>
      <c r="AW40" s="46"/>
      <c r="AX40" s="47"/>
      <c r="AY40" s="48"/>
      <c r="AZ40" s="49"/>
    </row>
    <row r="41" spans="1:52" s="4" customFormat="1" ht="9" customHeight="1">
      <c r="A41" s="60" t="s">
        <v>162</v>
      </c>
      <c r="B41" s="61"/>
      <c r="C41" s="61"/>
      <c r="D41" s="61"/>
      <c r="E41" s="62"/>
      <c r="F41" s="60" t="s">
        <v>50</v>
      </c>
      <c r="G41" s="61"/>
      <c r="H41" s="62"/>
      <c r="I41" s="60" t="s">
        <v>121</v>
      </c>
      <c r="J41" s="61"/>
      <c r="K41" s="61"/>
      <c r="L41" s="61"/>
      <c r="M41" s="61"/>
      <c r="N41" s="61"/>
      <c r="O41" s="61"/>
      <c r="P41" s="61"/>
      <c r="Q41" s="60" t="s">
        <v>55</v>
      </c>
      <c r="R41" s="61"/>
      <c r="S41" s="61"/>
      <c r="T41" s="61"/>
      <c r="U41" s="61"/>
      <c r="V41" s="61"/>
      <c r="W41" s="61"/>
      <c r="X41" s="61"/>
      <c r="Y41" s="61"/>
      <c r="Z41" s="61"/>
      <c r="AA41" s="62"/>
      <c r="AB41" s="35"/>
      <c r="AC41" s="44">
        <v>1</v>
      </c>
      <c r="AD41" s="46"/>
      <c r="AE41" s="50">
        <v>0.22</v>
      </c>
      <c r="AF41" s="51"/>
      <c r="AG41" s="50">
        <f t="shared" ref="AG41:AG46" si="1">AC41*AE41</f>
        <v>0.22</v>
      </c>
      <c r="AH41" s="51"/>
      <c r="AI41" s="44" t="s">
        <v>42</v>
      </c>
      <c r="AJ41" s="45"/>
      <c r="AK41" s="46"/>
      <c r="AL41" s="44" t="s">
        <v>42</v>
      </c>
      <c r="AM41" s="45"/>
      <c r="AN41" s="46"/>
      <c r="AO41" s="44" t="s">
        <v>42</v>
      </c>
      <c r="AP41" s="45"/>
      <c r="AQ41" s="46"/>
      <c r="AR41" s="44" t="s">
        <v>42</v>
      </c>
      <c r="AS41" s="45"/>
      <c r="AT41" s="46"/>
      <c r="AU41" s="44" t="s">
        <v>42</v>
      </c>
      <c r="AV41" s="45"/>
      <c r="AW41" s="46"/>
      <c r="AX41" s="44"/>
      <c r="AY41" s="45"/>
      <c r="AZ41" s="46"/>
    </row>
    <row r="42" spans="1:52" s="4" customFormat="1" ht="9" customHeight="1">
      <c r="A42" s="72" t="s">
        <v>139</v>
      </c>
      <c r="B42" s="73"/>
      <c r="C42" s="73"/>
      <c r="D42" s="73"/>
      <c r="E42" s="74"/>
      <c r="F42" s="60" t="s">
        <v>50</v>
      </c>
      <c r="G42" s="61"/>
      <c r="H42" s="62"/>
      <c r="I42" s="60" t="s">
        <v>138</v>
      </c>
      <c r="J42" s="61"/>
      <c r="K42" s="61"/>
      <c r="L42" s="61"/>
      <c r="M42" s="61"/>
      <c r="N42" s="61"/>
      <c r="O42" s="61"/>
      <c r="P42" s="61"/>
      <c r="Q42" s="60" t="s">
        <v>55</v>
      </c>
      <c r="R42" s="61"/>
      <c r="S42" s="61"/>
      <c r="T42" s="61"/>
      <c r="U42" s="61"/>
      <c r="V42" s="61"/>
      <c r="W42" s="61"/>
      <c r="X42" s="61"/>
      <c r="Y42" s="61"/>
      <c r="Z42" s="61"/>
      <c r="AA42" s="62"/>
      <c r="AB42" s="35"/>
      <c r="AC42" s="44">
        <v>1</v>
      </c>
      <c r="AD42" s="46"/>
      <c r="AE42" s="50">
        <v>0.06</v>
      </c>
      <c r="AF42" s="51"/>
      <c r="AG42" s="50">
        <f t="shared" si="1"/>
        <v>0.06</v>
      </c>
      <c r="AH42" s="51"/>
      <c r="AI42" s="44" t="s">
        <v>42</v>
      </c>
      <c r="AJ42" s="45"/>
      <c r="AK42" s="46"/>
      <c r="AL42" s="44" t="s">
        <v>42</v>
      </c>
      <c r="AM42" s="45"/>
      <c r="AN42" s="46"/>
      <c r="AO42" s="44" t="s">
        <v>42</v>
      </c>
      <c r="AP42" s="45"/>
      <c r="AQ42" s="46"/>
      <c r="AR42" s="44" t="s">
        <v>42</v>
      </c>
      <c r="AS42" s="45"/>
      <c r="AT42" s="46"/>
      <c r="AU42" s="44" t="s">
        <v>42</v>
      </c>
      <c r="AV42" s="45"/>
      <c r="AW42" s="46"/>
      <c r="AX42" s="44"/>
      <c r="AY42" s="45"/>
      <c r="AZ42" s="46"/>
    </row>
    <row r="43" spans="1:52" s="4" customFormat="1" ht="9" customHeight="1">
      <c r="A43" s="60" t="s">
        <v>136</v>
      </c>
      <c r="B43" s="61"/>
      <c r="C43" s="61"/>
      <c r="D43" s="61"/>
      <c r="E43" s="62"/>
      <c r="F43" s="65" t="s">
        <v>50</v>
      </c>
      <c r="G43" s="66"/>
      <c r="H43" s="67"/>
      <c r="I43" s="63" t="s">
        <v>137</v>
      </c>
      <c r="J43" s="64"/>
      <c r="K43" s="64"/>
      <c r="L43" s="64"/>
      <c r="M43" s="64"/>
      <c r="N43" s="64"/>
      <c r="O43" s="64"/>
      <c r="P43" s="64"/>
      <c r="Q43" s="60" t="s">
        <v>125</v>
      </c>
      <c r="R43" s="61"/>
      <c r="S43" s="61"/>
      <c r="T43" s="61"/>
      <c r="U43" s="61"/>
      <c r="V43" s="61"/>
      <c r="W43" s="61"/>
      <c r="X43" s="61"/>
      <c r="Y43" s="61"/>
      <c r="Z43" s="61"/>
      <c r="AA43" s="62"/>
      <c r="AB43" s="34"/>
      <c r="AC43" s="44">
        <v>1</v>
      </c>
      <c r="AD43" s="46"/>
      <c r="AE43" s="50">
        <v>0.11</v>
      </c>
      <c r="AF43" s="51"/>
      <c r="AG43" s="50">
        <f t="shared" si="1"/>
        <v>0.11</v>
      </c>
      <c r="AH43" s="51"/>
      <c r="AI43" s="44" t="s">
        <v>42</v>
      </c>
      <c r="AJ43" s="45"/>
      <c r="AK43" s="46"/>
      <c r="AL43" s="44" t="s">
        <v>42</v>
      </c>
      <c r="AM43" s="45"/>
      <c r="AN43" s="46"/>
      <c r="AO43" s="44" t="s">
        <v>42</v>
      </c>
      <c r="AP43" s="45"/>
      <c r="AQ43" s="46"/>
      <c r="AR43" s="44" t="s">
        <v>42</v>
      </c>
      <c r="AS43" s="45"/>
      <c r="AT43" s="46"/>
      <c r="AU43" s="44" t="s">
        <v>42</v>
      </c>
      <c r="AV43" s="45"/>
      <c r="AW43" s="46"/>
      <c r="AX43" s="44"/>
      <c r="AY43" s="45"/>
      <c r="AZ43" s="46"/>
    </row>
    <row r="44" spans="1:52" s="4" customFormat="1" ht="9" customHeight="1">
      <c r="A44" s="60" t="s">
        <v>123</v>
      </c>
      <c r="B44" s="61"/>
      <c r="C44" s="61"/>
      <c r="D44" s="61"/>
      <c r="E44" s="62"/>
      <c r="F44" s="65" t="s">
        <v>50</v>
      </c>
      <c r="G44" s="66"/>
      <c r="H44" s="67"/>
      <c r="I44" s="63" t="s">
        <v>124</v>
      </c>
      <c r="J44" s="64"/>
      <c r="K44" s="64"/>
      <c r="L44" s="64"/>
      <c r="M44" s="64"/>
      <c r="N44" s="64"/>
      <c r="O44" s="64"/>
      <c r="P44" s="64"/>
      <c r="Q44" s="63" t="s">
        <v>185</v>
      </c>
      <c r="R44" s="64"/>
      <c r="S44" s="64"/>
      <c r="T44" s="64"/>
      <c r="U44" s="64"/>
      <c r="V44" s="64"/>
      <c r="W44" s="64"/>
      <c r="X44" s="64"/>
      <c r="Y44" s="64"/>
      <c r="Z44" s="64"/>
      <c r="AA44" s="145"/>
      <c r="AB44" s="34"/>
      <c r="AC44" s="44">
        <v>1</v>
      </c>
      <c r="AD44" s="46"/>
      <c r="AE44" s="50">
        <v>5.5E-2</v>
      </c>
      <c r="AF44" s="51"/>
      <c r="AG44" s="50">
        <f t="shared" si="1"/>
        <v>5.5E-2</v>
      </c>
      <c r="AH44" s="51"/>
      <c r="AI44" s="44" t="s">
        <v>42</v>
      </c>
      <c r="AJ44" s="45"/>
      <c r="AK44" s="46"/>
      <c r="AL44" s="44" t="s">
        <v>42</v>
      </c>
      <c r="AM44" s="45"/>
      <c r="AN44" s="46"/>
      <c r="AO44" s="44" t="s">
        <v>42</v>
      </c>
      <c r="AP44" s="45"/>
      <c r="AQ44" s="46"/>
      <c r="AR44" s="44" t="s">
        <v>42</v>
      </c>
      <c r="AS44" s="45"/>
      <c r="AT44" s="46"/>
      <c r="AU44" s="44" t="s">
        <v>42</v>
      </c>
      <c r="AV44" s="45"/>
      <c r="AW44" s="46"/>
      <c r="AX44" s="44"/>
      <c r="AY44" s="45"/>
      <c r="AZ44" s="46"/>
    </row>
    <row r="45" spans="1:52" s="4" customFormat="1" ht="9" customHeight="1">
      <c r="A45" s="58" t="s">
        <v>135</v>
      </c>
      <c r="B45" s="59"/>
      <c r="C45" s="59"/>
      <c r="D45" s="59"/>
      <c r="E45" s="59"/>
      <c r="F45" s="60" t="s">
        <v>50</v>
      </c>
      <c r="G45" s="61"/>
      <c r="H45" s="62"/>
      <c r="I45" s="63" t="s">
        <v>126</v>
      </c>
      <c r="J45" s="64"/>
      <c r="K45" s="64"/>
      <c r="L45" s="64"/>
      <c r="M45" s="64"/>
      <c r="N45" s="64"/>
      <c r="O45" s="64"/>
      <c r="P45" s="64"/>
      <c r="Q45" s="146" t="s">
        <v>125</v>
      </c>
      <c r="R45" s="147"/>
      <c r="S45" s="147"/>
      <c r="T45" s="147"/>
      <c r="U45" s="147"/>
      <c r="V45" s="147"/>
      <c r="W45" s="147"/>
      <c r="X45" s="147"/>
      <c r="Y45" s="147"/>
      <c r="Z45" s="147"/>
      <c r="AA45" s="148"/>
      <c r="AB45" s="35"/>
      <c r="AC45" s="149">
        <v>1</v>
      </c>
      <c r="AD45" s="149"/>
      <c r="AE45" s="150">
        <v>0.1</v>
      </c>
      <c r="AF45" s="150"/>
      <c r="AG45" s="50">
        <f t="shared" si="1"/>
        <v>0.1</v>
      </c>
      <c r="AH45" s="51"/>
      <c r="AI45" s="44" t="s">
        <v>42</v>
      </c>
      <c r="AJ45" s="45"/>
      <c r="AK45" s="46"/>
      <c r="AL45" s="44" t="s">
        <v>42</v>
      </c>
      <c r="AM45" s="45"/>
      <c r="AN45" s="46"/>
      <c r="AO45" s="44" t="s">
        <v>42</v>
      </c>
      <c r="AP45" s="45"/>
      <c r="AQ45" s="46"/>
      <c r="AR45" s="44" t="s">
        <v>42</v>
      </c>
      <c r="AS45" s="45"/>
      <c r="AT45" s="46"/>
      <c r="AU45" s="44" t="s">
        <v>42</v>
      </c>
      <c r="AV45" s="45"/>
      <c r="AW45" s="46"/>
      <c r="AX45" s="44"/>
      <c r="AY45" s="45"/>
      <c r="AZ45" s="46"/>
    </row>
    <row r="46" spans="1:52" s="4" customFormat="1" ht="9" customHeight="1" thickBot="1">
      <c r="A46" s="58" t="s">
        <v>134</v>
      </c>
      <c r="B46" s="159"/>
      <c r="C46" s="159"/>
      <c r="D46" s="159"/>
      <c r="E46" s="159"/>
      <c r="F46" s="60" t="s">
        <v>50</v>
      </c>
      <c r="G46" s="61"/>
      <c r="H46" s="62"/>
      <c r="I46" s="63" t="s">
        <v>127</v>
      </c>
      <c r="J46" s="64"/>
      <c r="K46" s="64"/>
      <c r="L46" s="64"/>
      <c r="M46" s="64"/>
      <c r="N46" s="64"/>
      <c r="O46" s="64"/>
      <c r="P46" s="64"/>
      <c r="Q46" s="151" t="s">
        <v>125</v>
      </c>
      <c r="R46" s="152"/>
      <c r="S46" s="152"/>
      <c r="T46" s="152"/>
      <c r="U46" s="152"/>
      <c r="V46" s="152"/>
      <c r="W46" s="152"/>
      <c r="X46" s="152"/>
      <c r="Y46" s="152"/>
      <c r="Z46" s="152"/>
      <c r="AA46" s="153"/>
      <c r="AB46" s="35"/>
      <c r="AC46" s="154">
        <v>1</v>
      </c>
      <c r="AD46" s="154"/>
      <c r="AE46" s="155">
        <v>0.1</v>
      </c>
      <c r="AF46" s="155"/>
      <c r="AG46" s="56">
        <f t="shared" si="1"/>
        <v>0.1</v>
      </c>
      <c r="AH46" s="57"/>
      <c r="AI46" s="44" t="s">
        <v>42</v>
      </c>
      <c r="AJ46" s="45"/>
      <c r="AK46" s="46"/>
      <c r="AL46" s="44" t="s">
        <v>42</v>
      </c>
      <c r="AM46" s="45"/>
      <c r="AN46" s="46"/>
      <c r="AO46" s="44" t="s">
        <v>42</v>
      </c>
      <c r="AP46" s="45"/>
      <c r="AQ46" s="46"/>
      <c r="AR46" s="44" t="s">
        <v>42</v>
      </c>
      <c r="AS46" s="45"/>
      <c r="AT46" s="46"/>
      <c r="AU46" s="44" t="s">
        <v>42</v>
      </c>
      <c r="AV46" s="45"/>
      <c r="AW46" s="46"/>
      <c r="AX46" s="44"/>
      <c r="AY46" s="45"/>
      <c r="AZ46" s="46"/>
    </row>
    <row r="47" spans="1:52" ht="9" customHeight="1" thickBot="1">
      <c r="AC47" s="142" t="s">
        <v>45</v>
      </c>
      <c r="AD47" s="143"/>
      <c r="AE47" s="143"/>
      <c r="AF47" s="144"/>
      <c r="AG47" s="140">
        <f>SUM(AG11:AH46)</f>
        <v>2.044</v>
      </c>
      <c r="AH47" s="141"/>
    </row>
    <row r="48" spans="1:52" ht="9" customHeight="1"/>
    <row r="49" spans="1:44" ht="9" customHeight="1">
      <c r="AE49" s="9"/>
      <c r="AF49" s="9"/>
    </row>
    <row r="50" spans="1:44" ht="9" customHeight="1">
      <c r="AE50" s="9"/>
      <c r="AF50" s="9"/>
    </row>
    <row r="51" spans="1:44" ht="9" customHeight="1">
      <c r="AE51" s="9"/>
      <c r="AF51" s="9"/>
    </row>
    <row r="52" spans="1:44" ht="9" customHeight="1">
      <c r="AE52" s="9"/>
      <c r="AF52" s="9"/>
    </row>
    <row r="53" spans="1:44" ht="9" customHeight="1">
      <c r="AE53" s="9"/>
      <c r="AF53" s="9"/>
    </row>
    <row r="54" spans="1:44" ht="9" customHeight="1">
      <c r="AE54" s="9"/>
      <c r="AF54" s="9"/>
    </row>
    <row r="55" spans="1:44" ht="9" customHeight="1"/>
    <row r="56" spans="1:44" ht="9" customHeight="1"/>
    <row r="57" spans="1:44" ht="9" customHeight="1"/>
    <row r="58" spans="1:44" ht="9" customHeight="1"/>
    <row r="59" spans="1:44" s="12" customFormat="1" ht="9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7"/>
      <c r="AF59" s="7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</row>
    <row r="60" spans="1:44" s="12" customFormat="1" ht="9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7"/>
      <c r="AF60" s="7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spans="1:44" s="12" customFormat="1" ht="9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7"/>
      <c r="AF61" s="7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</row>
    <row r="62" spans="1:44" s="12" customFormat="1" ht="9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7"/>
      <c r="AF62" s="7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</row>
    <row r="63" spans="1:44" s="12" customFormat="1" ht="9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E63" s="7"/>
      <c r="AF63" s="7"/>
    </row>
    <row r="64" spans="1:44" s="12" customFormat="1" ht="9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E64" s="7"/>
      <c r="AF64" s="7"/>
    </row>
    <row r="65" spans="1:44">
      <c r="AD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</row>
    <row r="66" spans="1:44">
      <c r="AD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</row>
    <row r="67" spans="1:44">
      <c r="AD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</row>
    <row r="68" spans="1:44">
      <c r="AD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</row>
    <row r="70" spans="1:44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44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44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44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4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 spans="1:44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</sheetData>
  <mergeCells count="506">
    <mergeCell ref="AU16:AW16"/>
    <mergeCell ref="AX16:AZ16"/>
    <mergeCell ref="AU17:AW17"/>
    <mergeCell ref="AX17:AZ17"/>
    <mergeCell ref="AU18:AW18"/>
    <mergeCell ref="AX18:AZ18"/>
    <mergeCell ref="AU19:AW19"/>
    <mergeCell ref="AX19:AZ19"/>
    <mergeCell ref="AU20:AW20"/>
    <mergeCell ref="AX20:AZ20"/>
    <mergeCell ref="AX11:AZ11"/>
    <mergeCell ref="AU12:AW12"/>
    <mergeCell ref="AX12:AZ12"/>
    <mergeCell ref="AU13:AW13"/>
    <mergeCell ref="AX13:AZ13"/>
    <mergeCell ref="AU14:AW14"/>
    <mergeCell ref="AX14:AZ14"/>
    <mergeCell ref="AU15:AW15"/>
    <mergeCell ref="AX15:AZ15"/>
    <mergeCell ref="AU21:AW21"/>
    <mergeCell ref="AX21:AZ21"/>
    <mergeCell ref="AU22:AW22"/>
    <mergeCell ref="AX22:AZ22"/>
    <mergeCell ref="AU23:AW23"/>
    <mergeCell ref="AX23:AZ23"/>
    <mergeCell ref="AU24:AW24"/>
    <mergeCell ref="AX24:AZ24"/>
    <mergeCell ref="AU25:AW25"/>
    <mergeCell ref="AX25:AZ25"/>
    <mergeCell ref="AU26:AW26"/>
    <mergeCell ref="AX26:AZ26"/>
    <mergeCell ref="AU27:AW27"/>
    <mergeCell ref="AX27:AZ27"/>
    <mergeCell ref="AU28:AW28"/>
    <mergeCell ref="AX28:AZ28"/>
    <mergeCell ref="AU29:AW29"/>
    <mergeCell ref="AX29:AZ29"/>
    <mergeCell ref="AU30:AW30"/>
    <mergeCell ref="AX30:AZ30"/>
    <mergeCell ref="AU41:AW41"/>
    <mergeCell ref="AX41:AZ41"/>
    <mergeCell ref="AU42:AW42"/>
    <mergeCell ref="AX42:AZ42"/>
    <mergeCell ref="AU43:AW43"/>
    <mergeCell ref="AX43:AZ43"/>
    <mergeCell ref="AU44:AW44"/>
    <mergeCell ref="AX44:AZ44"/>
    <mergeCell ref="AU31:AW31"/>
    <mergeCell ref="AX31:AZ31"/>
    <mergeCell ref="AU32:AW32"/>
    <mergeCell ref="AX32:AZ32"/>
    <mergeCell ref="AU33:AW33"/>
    <mergeCell ref="AX33:AZ33"/>
    <mergeCell ref="AU34:AW34"/>
    <mergeCell ref="AX34:AZ34"/>
    <mergeCell ref="AU35:AW35"/>
    <mergeCell ref="AX35:AZ35"/>
    <mergeCell ref="A46:E46"/>
    <mergeCell ref="F46:H46"/>
    <mergeCell ref="A13:E13"/>
    <mergeCell ref="I13:AA13"/>
    <mergeCell ref="Q18:AA18"/>
    <mergeCell ref="I23:P23"/>
    <mergeCell ref="I28:P28"/>
    <mergeCell ref="F30:H30"/>
    <mergeCell ref="I25:P25"/>
    <mergeCell ref="Q24:AA24"/>
    <mergeCell ref="F33:H33"/>
    <mergeCell ref="F25:H25"/>
    <mergeCell ref="F27:H27"/>
    <mergeCell ref="F20:H20"/>
    <mergeCell ref="Q17:AA17"/>
    <mergeCell ref="I17:P17"/>
    <mergeCell ref="A15:E15"/>
    <mergeCell ref="A14:E14"/>
    <mergeCell ref="I14:AA14"/>
    <mergeCell ref="F37:H37"/>
    <mergeCell ref="F34:H34"/>
    <mergeCell ref="I34:P34"/>
    <mergeCell ref="Q34:AA34"/>
    <mergeCell ref="I33:P33"/>
    <mergeCell ref="A32:E32"/>
    <mergeCell ref="F21:H21"/>
    <mergeCell ref="F22:H22"/>
    <mergeCell ref="A24:E24"/>
    <mergeCell ref="I31:P31"/>
    <mergeCell ref="A31:E31"/>
    <mergeCell ref="A23:E23"/>
    <mergeCell ref="I24:P24"/>
    <mergeCell ref="Q16:AA16"/>
    <mergeCell ref="I16:P16"/>
    <mergeCell ref="Q30:AA30"/>
    <mergeCell ref="I26:P26"/>
    <mergeCell ref="A17:E17"/>
    <mergeCell ref="F24:H24"/>
    <mergeCell ref="A30:E30"/>
    <mergeCell ref="F32:H32"/>
    <mergeCell ref="I32:P32"/>
    <mergeCell ref="AE46:AF46"/>
    <mergeCell ref="AG43:AH43"/>
    <mergeCell ref="AC17:AD17"/>
    <mergeCell ref="I15:AA15"/>
    <mergeCell ref="I30:P30"/>
    <mergeCell ref="Q26:AA26"/>
    <mergeCell ref="AC23:AD23"/>
    <mergeCell ref="Q23:AA23"/>
    <mergeCell ref="AC24:AD24"/>
    <mergeCell ref="AC26:AD26"/>
    <mergeCell ref="AC27:AD27"/>
    <mergeCell ref="AC29:AD29"/>
    <mergeCell ref="AC16:AD16"/>
    <mergeCell ref="AE24:AF24"/>
    <mergeCell ref="AC33:AD33"/>
    <mergeCell ref="AE33:AF33"/>
    <mergeCell ref="AE30:AF30"/>
    <mergeCell ref="AE31:AF31"/>
    <mergeCell ref="AE32:AF32"/>
    <mergeCell ref="AC31:AD31"/>
    <mergeCell ref="AG30:AH30"/>
    <mergeCell ref="AG29:AH29"/>
    <mergeCell ref="AC30:AD30"/>
    <mergeCell ref="AC32:AD32"/>
    <mergeCell ref="AR12:AT12"/>
    <mergeCell ref="AC19:AD19"/>
    <mergeCell ref="AC18:AD18"/>
    <mergeCell ref="AI14:AK14"/>
    <mergeCell ref="AG47:AH47"/>
    <mergeCell ref="AC47:AF47"/>
    <mergeCell ref="F44:H44"/>
    <mergeCell ref="I44:P44"/>
    <mergeCell ref="Q44:AA44"/>
    <mergeCell ref="AC44:AD44"/>
    <mergeCell ref="AE44:AF44"/>
    <mergeCell ref="AG44:AH44"/>
    <mergeCell ref="F43:H43"/>
    <mergeCell ref="I43:P43"/>
    <mergeCell ref="Q43:AA43"/>
    <mergeCell ref="F45:H45"/>
    <mergeCell ref="I45:P45"/>
    <mergeCell ref="Q45:AA45"/>
    <mergeCell ref="AC45:AD45"/>
    <mergeCell ref="AE45:AF45"/>
    <mergeCell ref="AG45:AH45"/>
    <mergeCell ref="I46:P46"/>
    <mergeCell ref="Q46:AA46"/>
    <mergeCell ref="AC46:AD46"/>
    <mergeCell ref="AO14:AQ14"/>
    <mergeCell ref="A12:E12"/>
    <mergeCell ref="Q29:AA29"/>
    <mergeCell ref="F26:H26"/>
    <mergeCell ref="F18:H18"/>
    <mergeCell ref="F19:H19"/>
    <mergeCell ref="F17:H17"/>
    <mergeCell ref="I22:P22"/>
    <mergeCell ref="Q22:AA22"/>
    <mergeCell ref="AC12:AD12"/>
    <mergeCell ref="AI12:AK12"/>
    <mergeCell ref="AL12:AN12"/>
    <mergeCell ref="AO12:AQ12"/>
    <mergeCell ref="AE12:AF12"/>
    <mergeCell ref="F23:H23"/>
    <mergeCell ref="I21:P21"/>
    <mergeCell ref="I27:P27"/>
    <mergeCell ref="A26:E26"/>
    <mergeCell ref="AC15:AD15"/>
    <mergeCell ref="F13:H13"/>
    <mergeCell ref="I12:AA12"/>
    <mergeCell ref="AC14:AD14"/>
    <mergeCell ref="AE13:AF13"/>
    <mergeCell ref="A16:E16"/>
    <mergeCell ref="F14:H14"/>
    <mergeCell ref="F15:H15"/>
    <mergeCell ref="F16:H16"/>
    <mergeCell ref="AE15:AF15"/>
    <mergeCell ref="AG15:AH15"/>
    <mergeCell ref="AI15:AK15"/>
    <mergeCell ref="F12:H12"/>
    <mergeCell ref="AE14:AF14"/>
    <mergeCell ref="AG12:AH12"/>
    <mergeCell ref="AG13:AH13"/>
    <mergeCell ref="AG14:AH14"/>
    <mergeCell ref="AI16:AK16"/>
    <mergeCell ref="AI20:AK20"/>
    <mergeCell ref="AR28:AT28"/>
    <mergeCell ref="A22:E22"/>
    <mergeCell ref="AR20:AT20"/>
    <mergeCell ref="AO26:AQ26"/>
    <mergeCell ref="A28:E28"/>
    <mergeCell ref="A25:E25"/>
    <mergeCell ref="A27:E27"/>
    <mergeCell ref="AG26:AH26"/>
    <mergeCell ref="AG24:AH24"/>
    <mergeCell ref="AG28:AH28"/>
    <mergeCell ref="AG23:AH23"/>
    <mergeCell ref="AG21:AH21"/>
    <mergeCell ref="AL21:AN21"/>
    <mergeCell ref="AL20:AN20"/>
    <mergeCell ref="F28:H28"/>
    <mergeCell ref="AL23:AN23"/>
    <mergeCell ref="AO23:AQ23"/>
    <mergeCell ref="AE23:AF23"/>
    <mergeCell ref="AG22:AH22"/>
    <mergeCell ref="AI21:AK21"/>
    <mergeCell ref="AE22:AF22"/>
    <mergeCell ref="AC25:AD25"/>
    <mergeCell ref="AC28:AD28"/>
    <mergeCell ref="AE26:AF26"/>
    <mergeCell ref="AC13:AD13"/>
    <mergeCell ref="AI13:AK13"/>
    <mergeCell ref="AL13:AN13"/>
    <mergeCell ref="AO13:AQ13"/>
    <mergeCell ref="AR13:AT13"/>
    <mergeCell ref="AL19:AN19"/>
    <mergeCell ref="AO19:AQ19"/>
    <mergeCell ref="AL18:AN18"/>
    <mergeCell ref="AI23:AK23"/>
    <mergeCell ref="AE16:AF16"/>
    <mergeCell ref="AG16:AH16"/>
    <mergeCell ref="AL17:AN17"/>
    <mergeCell ref="AR19:AT19"/>
    <mergeCell ref="AL14:AN14"/>
    <mergeCell ref="AR14:AT14"/>
    <mergeCell ref="AG18:AH18"/>
    <mergeCell ref="AG19:AH19"/>
    <mergeCell ref="AE17:AF17"/>
    <mergeCell ref="AG17:AH17"/>
    <mergeCell ref="AI18:AK18"/>
    <mergeCell ref="AG20:AH20"/>
    <mergeCell ref="AR15:AT15"/>
    <mergeCell ref="AI31:AK31"/>
    <mergeCell ref="AL43:AN43"/>
    <mergeCell ref="AI22:AK22"/>
    <mergeCell ref="AL38:AN38"/>
    <mergeCell ref="AO38:AQ38"/>
    <mergeCell ref="AI40:AK40"/>
    <mergeCell ref="AI37:AK37"/>
    <mergeCell ref="AL37:AN37"/>
    <mergeCell ref="AO34:AQ34"/>
    <mergeCell ref="AL41:AN41"/>
    <mergeCell ref="AL34:AN34"/>
    <mergeCell ref="AI38:AK38"/>
    <mergeCell ref="AL30:AN30"/>
    <mergeCell ref="AO31:AQ31"/>
    <mergeCell ref="AO24:AQ24"/>
    <mergeCell ref="AO29:AQ29"/>
    <mergeCell ref="AI26:AK26"/>
    <mergeCell ref="AI28:AK28"/>
    <mergeCell ref="AL36:AN36"/>
    <mergeCell ref="AO36:AQ36"/>
    <mergeCell ref="AI25:AK25"/>
    <mergeCell ref="AI24:AK24"/>
    <mergeCell ref="AO41:AQ41"/>
    <mergeCell ref="AO39:AQ39"/>
    <mergeCell ref="AC34:AD34"/>
    <mergeCell ref="AE36:AF36"/>
    <mergeCell ref="AE35:AF35"/>
    <mergeCell ref="AE37:AF37"/>
    <mergeCell ref="I37:P37"/>
    <mergeCell ref="Q37:AA37"/>
    <mergeCell ref="AC37:AD37"/>
    <mergeCell ref="AC35:AD35"/>
    <mergeCell ref="A37:E37"/>
    <mergeCell ref="F36:H36"/>
    <mergeCell ref="A34:E34"/>
    <mergeCell ref="I36:P36"/>
    <mergeCell ref="A36:E36"/>
    <mergeCell ref="A35:E35"/>
    <mergeCell ref="F35:H35"/>
    <mergeCell ref="AC36:AD36"/>
    <mergeCell ref="Q33:AA33"/>
    <mergeCell ref="I35:P35"/>
    <mergeCell ref="Q35:AA35"/>
    <mergeCell ref="I19:P19"/>
    <mergeCell ref="Q19:AA19"/>
    <mergeCell ref="I20:P20"/>
    <mergeCell ref="Q20:AA20"/>
    <mergeCell ref="AO25:AQ25"/>
    <mergeCell ref="Q36:AA36"/>
    <mergeCell ref="AE34:AF34"/>
    <mergeCell ref="Q25:AA25"/>
    <mergeCell ref="Q27:AA27"/>
    <mergeCell ref="Q28:AA28"/>
    <mergeCell ref="AG34:AH34"/>
    <mergeCell ref="AI32:AK32"/>
    <mergeCell ref="AC21:AD21"/>
    <mergeCell ref="Q32:AA32"/>
    <mergeCell ref="AE27:AF27"/>
    <mergeCell ref="AE29:AF29"/>
    <mergeCell ref="AG25:AH25"/>
    <mergeCell ref="AI30:AK30"/>
    <mergeCell ref="AG31:AH31"/>
    <mergeCell ref="AI27:AK27"/>
    <mergeCell ref="AI29:AK29"/>
    <mergeCell ref="A33:E33"/>
    <mergeCell ref="AO40:AQ40"/>
    <mergeCell ref="AL16:AN16"/>
    <mergeCell ref="AO16:AQ16"/>
    <mergeCell ref="AR16:AT16"/>
    <mergeCell ref="AL22:AN22"/>
    <mergeCell ref="AO21:AQ21"/>
    <mergeCell ref="AR21:AT21"/>
    <mergeCell ref="AL26:AN26"/>
    <mergeCell ref="AL24:AN24"/>
    <mergeCell ref="AL40:AN40"/>
    <mergeCell ref="AR31:AT31"/>
    <mergeCell ref="AO32:AQ32"/>
    <mergeCell ref="AL32:AN32"/>
    <mergeCell ref="AR27:AT27"/>
    <mergeCell ref="AR26:AT26"/>
    <mergeCell ref="AL28:AN28"/>
    <mergeCell ref="AL27:AN27"/>
    <mergeCell ref="AO22:AQ22"/>
    <mergeCell ref="AL29:AN29"/>
    <mergeCell ref="AR23:AT23"/>
    <mergeCell ref="AO28:AQ28"/>
    <mergeCell ref="AL31:AN31"/>
    <mergeCell ref="AG38:AH38"/>
    <mergeCell ref="V4:Z4"/>
    <mergeCell ref="AA4:AN4"/>
    <mergeCell ref="AO4:AR4"/>
    <mergeCell ref="AS4:AZ4"/>
    <mergeCell ref="AA7:AN7"/>
    <mergeCell ref="A11:E11"/>
    <mergeCell ref="I11:AA11"/>
    <mergeCell ref="AC11:AD11"/>
    <mergeCell ref="AI11:AK11"/>
    <mergeCell ref="AL11:AN11"/>
    <mergeCell ref="F11:H11"/>
    <mergeCell ref="AR9:AT9"/>
    <mergeCell ref="AC9:AD9"/>
    <mergeCell ref="AE9:AF9"/>
    <mergeCell ref="AO11:AQ11"/>
    <mergeCell ref="AR11:AT11"/>
    <mergeCell ref="AE11:AF11"/>
    <mergeCell ref="AG9:AH9"/>
    <mergeCell ref="AG11:AH11"/>
    <mergeCell ref="AS6:AZ6"/>
    <mergeCell ref="A7:D7"/>
    <mergeCell ref="AU9:AW9"/>
    <mergeCell ref="AX9:AZ9"/>
    <mergeCell ref="AU11:AW11"/>
    <mergeCell ref="AO5:AR5"/>
    <mergeCell ref="AS5:AZ5"/>
    <mergeCell ref="AS7:AZ7"/>
    <mergeCell ref="AO7:AR7"/>
    <mergeCell ref="A1:AC2"/>
    <mergeCell ref="A3:D3"/>
    <mergeCell ref="E3:U3"/>
    <mergeCell ref="V3:Z3"/>
    <mergeCell ref="AA3:AN3"/>
    <mergeCell ref="AO3:AR3"/>
    <mergeCell ref="AO6:AR6"/>
    <mergeCell ref="E7:U7"/>
    <mergeCell ref="V7:Z7"/>
    <mergeCell ref="V5:Z5"/>
    <mergeCell ref="A6:D6"/>
    <mergeCell ref="E6:U6"/>
    <mergeCell ref="V6:Z6"/>
    <mergeCell ref="AA6:AN6"/>
    <mergeCell ref="A5:D5"/>
    <mergeCell ref="E5:U5"/>
    <mergeCell ref="AA5:AN5"/>
    <mergeCell ref="AS3:AZ3"/>
    <mergeCell ref="A4:D4"/>
    <mergeCell ref="E4:U4"/>
    <mergeCell ref="Q9:AA9"/>
    <mergeCell ref="AO9:AQ9"/>
    <mergeCell ref="I9:P9"/>
    <mergeCell ref="F9:H9"/>
    <mergeCell ref="A9:E9"/>
    <mergeCell ref="AI9:AK9"/>
    <mergeCell ref="AL9:AN9"/>
    <mergeCell ref="Q31:AA31"/>
    <mergeCell ref="F31:H31"/>
    <mergeCell ref="AE25:AF25"/>
    <mergeCell ref="AE28:AF28"/>
    <mergeCell ref="AE18:AF18"/>
    <mergeCell ref="AE19:AF19"/>
    <mergeCell ref="AI19:AK19"/>
    <mergeCell ref="AE20:AF20"/>
    <mergeCell ref="AE21:AF21"/>
    <mergeCell ref="A18:E18"/>
    <mergeCell ref="AC20:AD20"/>
    <mergeCell ref="A19:E19"/>
    <mergeCell ref="Q21:AA21"/>
    <mergeCell ref="AC22:AD22"/>
    <mergeCell ref="A20:E20"/>
    <mergeCell ref="I18:P18"/>
    <mergeCell ref="A21:E21"/>
    <mergeCell ref="AC38:AD38"/>
    <mergeCell ref="AC39:AD39"/>
    <mergeCell ref="A38:E38"/>
    <mergeCell ref="F38:H38"/>
    <mergeCell ref="AE38:AF38"/>
    <mergeCell ref="AE39:AF39"/>
    <mergeCell ref="A44:E44"/>
    <mergeCell ref="A43:E43"/>
    <mergeCell ref="AE43:AF43"/>
    <mergeCell ref="A42:E42"/>
    <mergeCell ref="AC43:AD43"/>
    <mergeCell ref="AC42:AD42"/>
    <mergeCell ref="AE42:AF42"/>
    <mergeCell ref="AC40:AD40"/>
    <mergeCell ref="AE40:AF40"/>
    <mergeCell ref="AC41:AD41"/>
    <mergeCell ref="AE41:AF41"/>
    <mergeCell ref="A45:E45"/>
    <mergeCell ref="A39:E39"/>
    <mergeCell ref="F39:H39"/>
    <mergeCell ref="I39:P39"/>
    <mergeCell ref="Q39:AA39"/>
    <mergeCell ref="I38:P38"/>
    <mergeCell ref="Q38:AA38"/>
    <mergeCell ref="F40:H40"/>
    <mergeCell ref="A41:E41"/>
    <mergeCell ref="Q41:AA41"/>
    <mergeCell ref="F41:H41"/>
    <mergeCell ref="I41:P41"/>
    <mergeCell ref="A40:E40"/>
    <mergeCell ref="F42:H42"/>
    <mergeCell ref="I42:P42"/>
    <mergeCell ref="Q42:AA42"/>
    <mergeCell ref="I40:P40"/>
    <mergeCell ref="Q40:AA40"/>
    <mergeCell ref="AG32:AH32"/>
    <mergeCell ref="AI33:AK33"/>
    <mergeCell ref="AG46:AH46"/>
    <mergeCell ref="AL33:AN33"/>
    <mergeCell ref="AI34:AK34"/>
    <mergeCell ref="AG40:AH40"/>
    <mergeCell ref="AG39:AH39"/>
    <mergeCell ref="AG35:AH35"/>
    <mergeCell ref="AG42:AH42"/>
    <mergeCell ref="AG41:AH41"/>
    <mergeCell ref="AL39:AN39"/>
    <mergeCell ref="AI42:AK42"/>
    <mergeCell ref="AL42:AN42"/>
    <mergeCell ref="AO43:AQ43"/>
    <mergeCell ref="AI45:AK45"/>
    <mergeCell ref="AI44:AK44"/>
    <mergeCell ref="AI46:AK46"/>
    <mergeCell ref="AL45:AN45"/>
    <mergeCell ref="AI39:AK39"/>
    <mergeCell ref="AR38:AT38"/>
    <mergeCell ref="AR40:AT40"/>
    <mergeCell ref="AO42:AQ42"/>
    <mergeCell ref="AI41:AK41"/>
    <mergeCell ref="AL44:AN44"/>
    <mergeCell ref="AI43:AK43"/>
    <mergeCell ref="AL46:AN46"/>
    <mergeCell ref="AO46:AQ46"/>
    <mergeCell ref="AR46:AT46"/>
    <mergeCell ref="AO45:AQ45"/>
    <mergeCell ref="AR45:AT45"/>
    <mergeCell ref="AR43:AT43"/>
    <mergeCell ref="AR41:AT41"/>
    <mergeCell ref="AR42:AT42"/>
    <mergeCell ref="AR39:AT39"/>
    <mergeCell ref="AG36:AH36"/>
    <mergeCell ref="AR29:AT29"/>
    <mergeCell ref="AR37:AT37"/>
    <mergeCell ref="AR34:AT34"/>
    <mergeCell ref="AR33:AT33"/>
    <mergeCell ref="AO33:AQ33"/>
    <mergeCell ref="AL35:AN35"/>
    <mergeCell ref="AI17:AK17"/>
    <mergeCell ref="AR18:AT18"/>
    <mergeCell ref="AR22:AT22"/>
    <mergeCell ref="AR24:AT24"/>
    <mergeCell ref="AR32:AT32"/>
    <mergeCell ref="AO27:AQ27"/>
    <mergeCell ref="AO18:AQ18"/>
    <mergeCell ref="AL25:AN25"/>
    <mergeCell ref="AG37:AH37"/>
    <mergeCell ref="AG27:AH27"/>
    <mergeCell ref="AO30:AQ30"/>
    <mergeCell ref="AG33:AH33"/>
    <mergeCell ref="AI36:AK36"/>
    <mergeCell ref="AO37:AQ37"/>
    <mergeCell ref="AI35:AK35"/>
    <mergeCell ref="AO35:AQ35"/>
    <mergeCell ref="AR35:AT35"/>
    <mergeCell ref="AU45:AW45"/>
    <mergeCell ref="AX45:AZ45"/>
    <mergeCell ref="AU46:AW46"/>
    <mergeCell ref="AX46:AZ46"/>
    <mergeCell ref="AR17:AT17"/>
    <mergeCell ref="AO17:AQ17"/>
    <mergeCell ref="AO20:AQ20"/>
    <mergeCell ref="AO15:AQ15"/>
    <mergeCell ref="AL15:AN15"/>
    <mergeCell ref="AO44:AQ44"/>
    <mergeCell ref="AR44:AT44"/>
    <mergeCell ref="AU36:AW36"/>
    <mergeCell ref="AX36:AZ36"/>
    <mergeCell ref="AU37:AW37"/>
    <mergeCell ref="AX37:AZ37"/>
    <mergeCell ref="AR30:AT30"/>
    <mergeCell ref="AR25:AT25"/>
    <mergeCell ref="AR36:AT36"/>
    <mergeCell ref="AU38:AW38"/>
    <mergeCell ref="AX38:AZ38"/>
    <mergeCell ref="AU39:AW39"/>
    <mergeCell ref="AX39:AZ39"/>
    <mergeCell ref="AU40:AW40"/>
    <mergeCell ref="AX40:AZ40"/>
  </mergeCells>
  <phoneticPr fontId="5" type="noConversion"/>
  <pageMargins left="0.71" right="0.28000000000000003" top="0.16" bottom="0.31" header="0.16" footer="0.16"/>
  <pageSetup orientation="portrait" horizontalDpi="4294967292" verticalDpi="4294967292"/>
  <headerFooter>
    <oddFooter>&amp;L&amp;6&amp;D&amp;R&amp;6© SCOTT SPORTS SA</oddFooter>
  </headerFooter>
  <rowBreaks count="1" manualBreakCount="1">
    <brk id="47" max="16383" man="1"/>
  </rowBreaks>
  <colBreaks count="1" manualBreakCount="1">
    <brk id="52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showRuler="0" zoomScale="150" workbookViewId="0">
      <selection activeCell="A11" sqref="A11:T13"/>
    </sheetView>
  </sheetViews>
  <sheetFormatPr baseColWidth="10" defaultColWidth="1.85546875" defaultRowHeight="9" customHeight="1" x14ac:dyDescent="0"/>
  <cols>
    <col min="1" max="7" width="1.85546875" style="15"/>
    <col min="8" max="8" width="3.85546875" style="15" customWidth="1"/>
    <col min="9" max="16384" width="1.85546875" style="15"/>
  </cols>
  <sheetData>
    <row r="1" spans="1:34" ht="9" customHeight="1">
      <c r="A1" s="185" t="s">
        <v>130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</row>
    <row r="2" spans="1:34" ht="9" customHeight="1">
      <c r="A2" s="186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</row>
    <row r="3" spans="1:34" ht="9" customHeight="1">
      <c r="A3" s="187" t="s">
        <v>15</v>
      </c>
      <c r="B3" s="188"/>
      <c r="C3" s="188"/>
      <c r="D3" s="188"/>
      <c r="E3" s="189" t="str">
        <f>SPEC!E3</f>
        <v>W DEFINED MID PULLOVER</v>
      </c>
      <c r="F3" s="190"/>
      <c r="G3" s="190"/>
      <c r="H3" s="190"/>
      <c r="I3" s="190"/>
      <c r="J3" s="190"/>
      <c r="K3" s="190"/>
      <c r="L3" s="191"/>
      <c r="M3" s="192" t="s">
        <v>16</v>
      </c>
      <c r="N3" s="193"/>
      <c r="O3" s="193"/>
      <c r="P3" s="193"/>
      <c r="Q3" s="193"/>
      <c r="R3" s="194" t="str">
        <f>SPEC!AA3</f>
        <v>LAYERING</v>
      </c>
      <c r="S3" s="195"/>
      <c r="T3" s="195"/>
      <c r="U3" s="195"/>
      <c r="V3" s="195"/>
      <c r="W3" s="195"/>
      <c r="X3" s="196"/>
      <c r="Y3" s="187" t="s">
        <v>31</v>
      </c>
      <c r="Z3" s="188"/>
      <c r="AA3" s="188"/>
      <c r="AB3" s="188"/>
      <c r="AC3" s="197" t="str">
        <f>SPEC!AS3</f>
        <v>WINTER 2017.2018</v>
      </c>
      <c r="AD3" s="197"/>
      <c r="AE3" s="197"/>
      <c r="AF3" s="197"/>
      <c r="AG3" s="197"/>
      <c r="AH3" s="198"/>
    </row>
    <row r="4" spans="1:34" ht="9" customHeight="1">
      <c r="A4" s="171" t="s">
        <v>17</v>
      </c>
      <c r="B4" s="172"/>
      <c r="C4" s="172"/>
      <c r="D4" s="172"/>
      <c r="E4" s="173" t="str">
        <f>SPEC!E4</f>
        <v>XS-XXL</v>
      </c>
      <c r="F4" s="174"/>
      <c r="G4" s="174"/>
      <c r="H4" s="174"/>
      <c r="I4" s="174"/>
      <c r="J4" s="174"/>
      <c r="K4" s="174"/>
      <c r="L4" s="175"/>
      <c r="M4" s="176" t="s">
        <v>19</v>
      </c>
      <c r="N4" s="177"/>
      <c r="O4" s="177"/>
      <c r="P4" s="177"/>
      <c r="Q4" s="177"/>
      <c r="R4" s="178" t="str">
        <f>SPEC!AA5</f>
        <v>YOUNGONE</v>
      </c>
      <c r="S4" s="179"/>
      <c r="T4" s="179"/>
      <c r="U4" s="179"/>
      <c r="V4" s="179"/>
      <c r="W4" s="179"/>
      <c r="X4" s="180"/>
      <c r="Y4" s="181"/>
      <c r="Z4" s="182"/>
      <c r="AA4" s="182"/>
      <c r="AB4" s="182"/>
      <c r="AC4" s="183"/>
      <c r="AD4" s="183"/>
      <c r="AE4" s="183"/>
      <c r="AF4" s="183"/>
      <c r="AG4" s="183"/>
      <c r="AH4" s="184"/>
    </row>
    <row r="5" spans="1:34" ht="9" customHeight="1">
      <c r="A5" s="171" t="s">
        <v>18</v>
      </c>
      <c r="B5" s="172"/>
      <c r="C5" s="172"/>
      <c r="D5" s="172"/>
      <c r="E5" s="173" t="str">
        <f>SPEC!E5</f>
        <v>M</v>
      </c>
      <c r="F5" s="174"/>
      <c r="G5" s="174"/>
      <c r="H5" s="174"/>
      <c r="I5" s="174"/>
      <c r="J5" s="174"/>
      <c r="K5" s="174"/>
      <c r="L5" s="175"/>
      <c r="M5" s="176"/>
      <c r="N5" s="177"/>
      <c r="O5" s="177"/>
      <c r="P5" s="177"/>
      <c r="Q5" s="177"/>
      <c r="R5" s="179"/>
      <c r="S5" s="179"/>
      <c r="T5" s="179"/>
      <c r="U5" s="179"/>
      <c r="V5" s="179"/>
      <c r="W5" s="179"/>
      <c r="X5" s="180"/>
      <c r="Y5" s="171" t="s">
        <v>32</v>
      </c>
      <c r="Z5" s="172"/>
      <c r="AA5" s="172"/>
      <c r="AB5" s="172"/>
      <c r="AC5" s="183"/>
      <c r="AD5" s="183"/>
      <c r="AE5" s="183"/>
      <c r="AF5" s="183"/>
      <c r="AG5" s="183"/>
      <c r="AH5" s="184"/>
    </row>
    <row r="6" spans="1:34" ht="9" customHeight="1">
      <c r="A6" s="171"/>
      <c r="B6" s="172"/>
      <c r="C6" s="172"/>
      <c r="D6" s="172"/>
      <c r="E6" s="199"/>
      <c r="F6" s="174"/>
      <c r="G6" s="174"/>
      <c r="H6" s="174"/>
      <c r="I6" s="174"/>
      <c r="J6" s="174"/>
      <c r="K6" s="174"/>
      <c r="L6" s="175"/>
      <c r="M6" s="176"/>
      <c r="N6" s="177"/>
      <c r="O6" s="177"/>
      <c r="P6" s="177"/>
      <c r="Q6" s="177"/>
      <c r="R6" s="179"/>
      <c r="S6" s="179"/>
      <c r="T6" s="179"/>
      <c r="U6" s="179"/>
      <c r="V6" s="179"/>
      <c r="W6" s="179"/>
      <c r="X6" s="180"/>
      <c r="Y6" s="171" t="s">
        <v>33</v>
      </c>
      <c r="Z6" s="172"/>
      <c r="AA6" s="172"/>
      <c r="AB6" s="172"/>
      <c r="AC6" s="183"/>
      <c r="AD6" s="183"/>
      <c r="AE6" s="183"/>
      <c r="AF6" s="183"/>
      <c r="AG6" s="183"/>
      <c r="AH6" s="184"/>
    </row>
    <row r="7" spans="1:34" ht="9" customHeight="1">
      <c r="A7" s="212"/>
      <c r="B7" s="213"/>
      <c r="C7" s="213"/>
      <c r="D7" s="213"/>
      <c r="E7" s="214"/>
      <c r="F7" s="215"/>
      <c r="G7" s="215"/>
      <c r="H7" s="215"/>
      <c r="I7" s="215"/>
      <c r="J7" s="215"/>
      <c r="K7" s="215"/>
      <c r="L7" s="216"/>
      <c r="M7" s="217"/>
      <c r="N7" s="218"/>
      <c r="O7" s="218"/>
      <c r="P7" s="218"/>
      <c r="Q7" s="218"/>
      <c r="R7" s="219"/>
      <c r="S7" s="219"/>
      <c r="T7" s="219"/>
      <c r="U7" s="219"/>
      <c r="V7" s="219"/>
      <c r="W7" s="219"/>
      <c r="X7" s="220"/>
      <c r="Y7" s="212" t="s">
        <v>23</v>
      </c>
      <c r="Z7" s="213"/>
      <c r="AA7" s="213"/>
      <c r="AB7" s="213"/>
      <c r="AC7" s="221"/>
      <c r="AD7" s="221"/>
      <c r="AE7" s="221"/>
      <c r="AF7" s="221"/>
      <c r="AG7" s="221"/>
      <c r="AH7" s="222"/>
    </row>
    <row r="8" spans="1:34" s="26" customFormat="1" ht="8.25" customHeight="1">
      <c r="A8" s="200"/>
      <c r="B8" s="200"/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</row>
    <row r="9" spans="1:34" s="26" customFormat="1" ht="12">
      <c r="A9" s="201"/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</row>
    <row r="10" spans="1:34" s="33" customFormat="1" ht="9" customHeight="1">
      <c r="A10" s="202"/>
      <c r="B10" s="203"/>
      <c r="C10" s="204" t="s">
        <v>131</v>
      </c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6"/>
      <c r="U10" s="207" t="s">
        <v>44</v>
      </c>
      <c r="V10" s="208"/>
      <c r="W10" s="209" t="s">
        <v>24</v>
      </c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1"/>
    </row>
    <row r="11" spans="1:34" s="33" customFormat="1" ht="9" customHeight="1">
      <c r="A11" s="238">
        <v>1</v>
      </c>
      <c r="B11" s="239"/>
      <c r="C11" s="240" t="s">
        <v>186</v>
      </c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2"/>
      <c r="U11" s="228"/>
      <c r="V11" s="229"/>
      <c r="W11" s="243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5"/>
    </row>
    <row r="12" spans="1:34" s="33" customFormat="1" ht="9" customHeight="1">
      <c r="A12" s="223">
        <v>2</v>
      </c>
      <c r="B12" s="224"/>
      <c r="C12" s="225" t="s">
        <v>187</v>
      </c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7"/>
      <c r="U12" s="228"/>
      <c r="V12" s="229"/>
      <c r="W12" s="230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2"/>
    </row>
    <row r="13" spans="1:34" s="33" customFormat="1" ht="9" customHeight="1">
      <c r="A13" s="223">
        <v>3</v>
      </c>
      <c r="B13" s="224"/>
      <c r="C13" s="225" t="s">
        <v>188</v>
      </c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7"/>
      <c r="U13" s="228"/>
      <c r="V13" s="229"/>
      <c r="W13" s="230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2"/>
    </row>
    <row r="14" spans="1:34" s="33" customFormat="1" ht="9" customHeight="1">
      <c r="A14" s="233">
        <v>4</v>
      </c>
      <c r="B14" s="234"/>
      <c r="C14" s="235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7"/>
      <c r="U14" s="228"/>
      <c r="V14" s="229"/>
      <c r="W14" s="230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2"/>
    </row>
    <row r="15" spans="1:34" s="33" customFormat="1" ht="9" customHeight="1">
      <c r="A15" s="233">
        <v>5</v>
      </c>
      <c r="B15" s="234"/>
      <c r="C15" s="235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7"/>
      <c r="U15" s="228"/>
      <c r="V15" s="229"/>
      <c r="W15" s="230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2"/>
    </row>
    <row r="16" spans="1:34" s="33" customFormat="1" ht="9" customHeight="1">
      <c r="A16" s="233">
        <v>6</v>
      </c>
      <c r="B16" s="234"/>
      <c r="C16" s="235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7"/>
      <c r="U16" s="228"/>
      <c r="V16" s="229"/>
      <c r="W16" s="230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2"/>
    </row>
    <row r="17" spans="1:34" s="33" customFormat="1" ht="9" customHeight="1">
      <c r="A17" s="233">
        <v>7</v>
      </c>
      <c r="B17" s="234"/>
      <c r="C17" s="235"/>
      <c r="D17" s="236"/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7"/>
      <c r="U17" s="228"/>
      <c r="V17" s="229"/>
      <c r="W17" s="230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2"/>
    </row>
    <row r="18" spans="1:34" s="33" customFormat="1" ht="9" customHeight="1">
      <c r="A18" s="233">
        <v>8</v>
      </c>
      <c r="B18" s="234"/>
      <c r="C18" s="235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7"/>
      <c r="U18" s="228"/>
      <c r="V18" s="229"/>
      <c r="W18" s="230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2"/>
    </row>
    <row r="19" spans="1:34" s="33" customFormat="1" ht="9" customHeight="1">
      <c r="A19" s="233">
        <v>9</v>
      </c>
      <c r="B19" s="234"/>
      <c r="C19" s="235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7"/>
      <c r="U19" s="228"/>
      <c r="V19" s="229"/>
      <c r="W19" s="230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2"/>
    </row>
    <row r="20" spans="1:34" s="33" customFormat="1" ht="9" customHeight="1">
      <c r="A20" s="233">
        <v>10</v>
      </c>
      <c r="B20" s="234"/>
      <c r="C20" s="235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7"/>
      <c r="U20" s="228"/>
      <c r="V20" s="229"/>
      <c r="W20" s="230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2"/>
    </row>
    <row r="21" spans="1:34" s="33" customFormat="1" ht="9" customHeight="1">
      <c r="A21" s="233">
        <v>11</v>
      </c>
      <c r="B21" s="234"/>
      <c r="C21" s="235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7"/>
      <c r="U21" s="228"/>
      <c r="V21" s="229"/>
      <c r="W21" s="230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2"/>
    </row>
    <row r="22" spans="1:34" s="33" customFormat="1" ht="9" customHeight="1">
      <c r="A22" s="233">
        <v>12</v>
      </c>
      <c r="B22" s="234"/>
      <c r="C22" s="235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7"/>
      <c r="U22" s="228"/>
      <c r="V22" s="229"/>
      <c r="W22" s="230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2"/>
    </row>
    <row r="23" spans="1:34" s="33" customFormat="1" ht="9" customHeight="1">
      <c r="A23" s="233">
        <v>13</v>
      </c>
      <c r="B23" s="234"/>
      <c r="C23" s="235"/>
      <c r="D23" s="236"/>
      <c r="E23" s="236"/>
      <c r="F23" s="236"/>
      <c r="G23" s="236"/>
      <c r="H23" s="236"/>
      <c r="I23" s="236"/>
      <c r="J23" s="236"/>
      <c r="K23" s="236"/>
      <c r="L23" s="236"/>
      <c r="M23" s="236"/>
      <c r="N23" s="236"/>
      <c r="O23" s="236"/>
      <c r="P23" s="236"/>
      <c r="Q23" s="236"/>
      <c r="R23" s="236"/>
      <c r="S23" s="236"/>
      <c r="T23" s="237"/>
      <c r="U23" s="228"/>
      <c r="V23" s="229"/>
      <c r="W23" s="230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2"/>
    </row>
    <row r="24" spans="1:34" s="33" customFormat="1" ht="9" customHeight="1">
      <c r="A24" s="233">
        <v>14</v>
      </c>
      <c r="B24" s="234"/>
      <c r="C24" s="235"/>
      <c r="D24" s="236"/>
      <c r="E24" s="236"/>
      <c r="F24" s="236"/>
      <c r="G24" s="236"/>
      <c r="H24" s="236"/>
      <c r="I24" s="236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7"/>
      <c r="U24" s="228"/>
      <c r="V24" s="229"/>
      <c r="W24" s="230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2"/>
    </row>
    <row r="25" spans="1:34" s="33" customFormat="1" ht="9" customHeight="1">
      <c r="A25" s="233">
        <v>15</v>
      </c>
      <c r="B25" s="234"/>
      <c r="C25" s="235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7"/>
      <c r="U25" s="228"/>
      <c r="V25" s="229"/>
      <c r="W25" s="230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2"/>
    </row>
    <row r="26" spans="1:34" s="33" customFormat="1" ht="9" customHeight="1">
      <c r="A26" s="233"/>
      <c r="B26" s="234"/>
      <c r="C26" s="235"/>
      <c r="D26" s="236"/>
      <c r="E26" s="236"/>
      <c r="F26" s="236"/>
      <c r="G26" s="236"/>
      <c r="H26" s="236"/>
      <c r="I26" s="236"/>
      <c r="J26" s="236"/>
      <c r="K26" s="236"/>
      <c r="L26" s="236"/>
      <c r="M26" s="236"/>
      <c r="N26" s="236"/>
      <c r="O26" s="236"/>
      <c r="P26" s="236"/>
      <c r="Q26" s="236"/>
      <c r="R26" s="236"/>
      <c r="S26" s="236"/>
      <c r="T26" s="237"/>
      <c r="U26" s="228"/>
      <c r="V26" s="229"/>
      <c r="W26" s="230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2"/>
    </row>
    <row r="27" spans="1:34" s="33" customFormat="1" ht="9" customHeight="1">
      <c r="A27" s="233"/>
      <c r="B27" s="234"/>
      <c r="C27" s="235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36"/>
      <c r="P27" s="236"/>
      <c r="Q27" s="236"/>
      <c r="R27" s="236"/>
      <c r="S27" s="236"/>
      <c r="T27" s="237"/>
      <c r="U27" s="228"/>
      <c r="V27" s="229"/>
      <c r="W27" s="230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2"/>
    </row>
    <row r="28" spans="1:34" s="33" customFormat="1" ht="9" customHeight="1">
      <c r="A28" s="233"/>
      <c r="B28" s="234"/>
      <c r="C28" s="235"/>
      <c r="D28" s="236"/>
      <c r="E28" s="236"/>
      <c r="F28" s="236"/>
      <c r="G28" s="236"/>
      <c r="H28" s="236"/>
      <c r="I28" s="236"/>
      <c r="J28" s="236"/>
      <c r="K28" s="236"/>
      <c r="L28" s="236"/>
      <c r="M28" s="236"/>
      <c r="N28" s="236"/>
      <c r="O28" s="236"/>
      <c r="P28" s="236"/>
      <c r="Q28" s="236"/>
      <c r="R28" s="236"/>
      <c r="S28" s="236"/>
      <c r="T28" s="237"/>
      <c r="U28" s="228"/>
      <c r="V28" s="229"/>
      <c r="W28" s="230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2"/>
    </row>
    <row r="29" spans="1:34" s="33" customFormat="1" ht="9" customHeight="1">
      <c r="A29" s="233"/>
      <c r="B29" s="234"/>
      <c r="C29" s="246" t="s">
        <v>132</v>
      </c>
      <c r="D29" s="247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8"/>
      <c r="U29" s="228">
        <f>SUM(U11:V28)</f>
        <v>0</v>
      </c>
      <c r="V29" s="229"/>
      <c r="W29" s="230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H29" s="232"/>
    </row>
    <row r="30" spans="1:34" s="26" customFormat="1" ht="12"/>
  </sheetData>
  <mergeCells count="113">
    <mergeCell ref="A29:B29"/>
    <mergeCell ref="C29:T29"/>
    <mergeCell ref="U29:V29"/>
    <mergeCell ref="W29:AH29"/>
    <mergeCell ref="A27:B27"/>
    <mergeCell ref="C27:T27"/>
    <mergeCell ref="U27:V27"/>
    <mergeCell ref="W27:AH27"/>
    <mergeCell ref="A28:B28"/>
    <mergeCell ref="C28:T28"/>
    <mergeCell ref="U28:V28"/>
    <mergeCell ref="W28:AH28"/>
    <mergeCell ref="A25:B25"/>
    <mergeCell ref="C25:T25"/>
    <mergeCell ref="U25:V25"/>
    <mergeCell ref="W25:AH25"/>
    <mergeCell ref="A26:B26"/>
    <mergeCell ref="C26:T26"/>
    <mergeCell ref="U26:V26"/>
    <mergeCell ref="W26:AH26"/>
    <mergeCell ref="A23:B23"/>
    <mergeCell ref="C23:T23"/>
    <mergeCell ref="U23:V23"/>
    <mergeCell ref="W23:AH23"/>
    <mergeCell ref="A24:B24"/>
    <mergeCell ref="C24:T24"/>
    <mergeCell ref="U24:V24"/>
    <mergeCell ref="W24:AH24"/>
    <mergeCell ref="A21:B21"/>
    <mergeCell ref="C21:T21"/>
    <mergeCell ref="U21:V21"/>
    <mergeCell ref="W21:AH21"/>
    <mergeCell ref="A22:B22"/>
    <mergeCell ref="C22:T22"/>
    <mergeCell ref="U22:V22"/>
    <mergeCell ref="W22:AH22"/>
    <mergeCell ref="A19:B19"/>
    <mergeCell ref="C19:T19"/>
    <mergeCell ref="U19:V19"/>
    <mergeCell ref="W19:AH19"/>
    <mergeCell ref="A20:B20"/>
    <mergeCell ref="C20:T20"/>
    <mergeCell ref="U20:V20"/>
    <mergeCell ref="W20:AH20"/>
    <mergeCell ref="A17:B17"/>
    <mergeCell ref="C17:T17"/>
    <mergeCell ref="U17:V17"/>
    <mergeCell ref="W17:AH17"/>
    <mergeCell ref="A18:B18"/>
    <mergeCell ref="C18:T18"/>
    <mergeCell ref="U18:V18"/>
    <mergeCell ref="W18:AH18"/>
    <mergeCell ref="A15:B15"/>
    <mergeCell ref="C15:T15"/>
    <mergeCell ref="U15:V15"/>
    <mergeCell ref="W15:AH15"/>
    <mergeCell ref="A16:B16"/>
    <mergeCell ref="C16:T16"/>
    <mergeCell ref="U16:V16"/>
    <mergeCell ref="W16:AH16"/>
    <mergeCell ref="A13:B13"/>
    <mergeCell ref="C13:T13"/>
    <mergeCell ref="U13:V13"/>
    <mergeCell ref="W13:AH13"/>
    <mergeCell ref="A14:B14"/>
    <mergeCell ref="C14:T14"/>
    <mergeCell ref="U14:V14"/>
    <mergeCell ref="W14:AH14"/>
    <mergeCell ref="A11:B11"/>
    <mergeCell ref="C11:T11"/>
    <mergeCell ref="U11:V11"/>
    <mergeCell ref="W11:AH11"/>
    <mergeCell ref="A12:B12"/>
    <mergeCell ref="C12:T12"/>
    <mergeCell ref="U12:V12"/>
    <mergeCell ref="W12:AH12"/>
    <mergeCell ref="A8:AH8"/>
    <mergeCell ref="A9:AH9"/>
    <mergeCell ref="A10:B10"/>
    <mergeCell ref="C10:T10"/>
    <mergeCell ref="U10:V10"/>
    <mergeCell ref="W10:AH10"/>
    <mergeCell ref="A7:D7"/>
    <mergeCell ref="E7:L7"/>
    <mergeCell ref="M7:Q7"/>
    <mergeCell ref="R7:X7"/>
    <mergeCell ref="Y7:AB7"/>
    <mergeCell ref="AC7:AH7"/>
    <mergeCell ref="A6:D6"/>
    <mergeCell ref="E6:L6"/>
    <mergeCell ref="M6:Q6"/>
    <mergeCell ref="R6:X6"/>
    <mergeCell ref="Y6:AB6"/>
    <mergeCell ref="AC6:AH6"/>
    <mergeCell ref="A5:D5"/>
    <mergeCell ref="E5:L5"/>
    <mergeCell ref="M5:Q5"/>
    <mergeCell ref="R5:X5"/>
    <mergeCell ref="Y5:AB5"/>
    <mergeCell ref="AC5:AH5"/>
    <mergeCell ref="A4:D4"/>
    <mergeCell ref="E4:L4"/>
    <mergeCell ref="M4:Q4"/>
    <mergeCell ref="R4:X4"/>
    <mergeCell ref="Y4:AB4"/>
    <mergeCell ref="AC4:AH4"/>
    <mergeCell ref="A1:AH2"/>
    <mergeCell ref="A3:D3"/>
    <mergeCell ref="E3:L3"/>
    <mergeCell ref="M3:Q3"/>
    <mergeCell ref="R3:X3"/>
    <mergeCell ref="Y3:AB3"/>
    <mergeCell ref="AC3:AH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showRuler="0" zoomScale="150" workbookViewId="0">
      <selection activeCell="AE7" sqref="AE7:AJ7"/>
    </sheetView>
  </sheetViews>
  <sheetFormatPr baseColWidth="10" defaultColWidth="1.85546875" defaultRowHeight="9" customHeight="1" x14ac:dyDescent="0"/>
  <cols>
    <col min="1" max="7" width="1.85546875" style="15"/>
    <col min="8" max="8" width="3.85546875" style="15" customWidth="1"/>
    <col min="9" max="16384" width="1.85546875" style="15"/>
  </cols>
  <sheetData>
    <row r="1" spans="1:36" ht="9" customHeight="1">
      <c r="A1" s="249" t="s">
        <v>96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</row>
    <row r="2" spans="1:36" ht="9" customHeight="1">
      <c r="A2" s="250"/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</row>
    <row r="3" spans="1:36" ht="9" customHeight="1">
      <c r="A3" s="187" t="s">
        <v>15</v>
      </c>
      <c r="B3" s="188"/>
      <c r="C3" s="188"/>
      <c r="D3" s="188"/>
      <c r="E3" s="189" t="str">
        <f>SPEC!E3</f>
        <v>W DEFINED MID PULLOVER</v>
      </c>
      <c r="F3" s="190"/>
      <c r="G3" s="190"/>
      <c r="H3" s="190"/>
      <c r="I3" s="190"/>
      <c r="J3" s="190"/>
      <c r="K3" s="190"/>
      <c r="L3" s="191"/>
      <c r="M3" s="192" t="s">
        <v>16</v>
      </c>
      <c r="N3" s="193"/>
      <c r="O3" s="193"/>
      <c r="P3" s="193"/>
      <c r="Q3" s="193"/>
      <c r="R3" s="194" t="str">
        <f>SPEC!AA3</f>
        <v>LAYERING</v>
      </c>
      <c r="S3" s="195"/>
      <c r="T3" s="195"/>
      <c r="U3" s="195"/>
      <c r="V3" s="195"/>
      <c r="W3" s="195"/>
      <c r="X3" s="195"/>
      <c r="Y3" s="195"/>
      <c r="Z3" s="196"/>
      <c r="AA3" s="187" t="s">
        <v>31</v>
      </c>
      <c r="AB3" s="188"/>
      <c r="AC3" s="188"/>
      <c r="AD3" s="188"/>
      <c r="AE3" s="197" t="str">
        <f>SPEC!AS3</f>
        <v>WINTER 2017.2018</v>
      </c>
      <c r="AF3" s="197"/>
      <c r="AG3" s="197"/>
      <c r="AH3" s="197"/>
      <c r="AI3" s="197"/>
      <c r="AJ3" s="198"/>
    </row>
    <row r="4" spans="1:36" ht="9" customHeight="1">
      <c r="A4" s="171" t="s">
        <v>17</v>
      </c>
      <c r="B4" s="172"/>
      <c r="C4" s="172"/>
      <c r="D4" s="172"/>
      <c r="E4" s="173" t="str">
        <f>SPEC!E4</f>
        <v>XS-XXL</v>
      </c>
      <c r="F4" s="174"/>
      <c r="G4" s="174"/>
      <c r="H4" s="174"/>
      <c r="I4" s="174"/>
      <c r="J4" s="174"/>
      <c r="K4" s="174"/>
      <c r="L4" s="175"/>
      <c r="M4" s="176" t="s">
        <v>19</v>
      </c>
      <c r="N4" s="177"/>
      <c r="O4" s="177"/>
      <c r="P4" s="177"/>
      <c r="Q4" s="177"/>
      <c r="R4" s="178" t="str">
        <f>SPEC!AA5</f>
        <v>YOUNGONE</v>
      </c>
      <c r="S4" s="179"/>
      <c r="T4" s="179"/>
      <c r="U4" s="179"/>
      <c r="V4" s="179"/>
      <c r="W4" s="179"/>
      <c r="X4" s="179"/>
      <c r="Y4" s="179"/>
      <c r="Z4" s="180"/>
      <c r="AA4" s="181"/>
      <c r="AB4" s="182"/>
      <c r="AC4" s="182"/>
      <c r="AD4" s="182"/>
      <c r="AE4" s="183"/>
      <c r="AF4" s="183"/>
      <c r="AG4" s="183"/>
      <c r="AH4" s="183"/>
      <c r="AI4" s="183"/>
      <c r="AJ4" s="184"/>
    </row>
    <row r="5" spans="1:36" ht="9" customHeight="1">
      <c r="A5" s="171" t="s">
        <v>18</v>
      </c>
      <c r="B5" s="172"/>
      <c r="C5" s="172"/>
      <c r="D5" s="172"/>
      <c r="E5" s="173" t="str">
        <f>SPEC!E5</f>
        <v>M</v>
      </c>
      <c r="F5" s="174"/>
      <c r="G5" s="174"/>
      <c r="H5" s="174"/>
      <c r="I5" s="174"/>
      <c r="J5" s="174"/>
      <c r="K5" s="174"/>
      <c r="L5" s="175"/>
      <c r="M5" s="176"/>
      <c r="N5" s="177"/>
      <c r="O5" s="177"/>
      <c r="P5" s="177"/>
      <c r="Q5" s="177"/>
      <c r="R5" s="179"/>
      <c r="S5" s="179"/>
      <c r="T5" s="179"/>
      <c r="U5" s="179"/>
      <c r="V5" s="179"/>
      <c r="W5" s="179"/>
      <c r="X5" s="179"/>
      <c r="Y5" s="179"/>
      <c r="Z5" s="180"/>
      <c r="AA5" s="171" t="s">
        <v>32</v>
      </c>
      <c r="AB5" s="172"/>
      <c r="AC5" s="172"/>
      <c r="AD5" s="172"/>
      <c r="AE5" s="183" t="s">
        <v>192</v>
      </c>
      <c r="AF5" s="183"/>
      <c r="AG5" s="183"/>
      <c r="AH5" s="183"/>
      <c r="AI5" s="183"/>
      <c r="AJ5" s="184"/>
    </row>
    <row r="6" spans="1:36" ht="9" customHeight="1">
      <c r="A6" s="171" t="s">
        <v>113</v>
      </c>
      <c r="B6" s="172"/>
      <c r="C6" s="172"/>
      <c r="D6" s="172"/>
      <c r="E6" s="199" t="s">
        <v>190</v>
      </c>
      <c r="F6" s="174"/>
      <c r="G6" s="174"/>
      <c r="H6" s="174"/>
      <c r="I6" s="174"/>
      <c r="J6" s="174"/>
      <c r="K6" s="174"/>
      <c r="L6" s="175"/>
      <c r="M6" s="176"/>
      <c r="N6" s="177"/>
      <c r="O6" s="177"/>
      <c r="P6" s="177"/>
      <c r="Q6" s="177"/>
      <c r="R6" s="179"/>
      <c r="S6" s="179"/>
      <c r="T6" s="179"/>
      <c r="U6" s="179"/>
      <c r="V6" s="179"/>
      <c r="W6" s="179"/>
      <c r="X6" s="179"/>
      <c r="Y6" s="179"/>
      <c r="Z6" s="180"/>
      <c r="AA6" s="171" t="s">
        <v>33</v>
      </c>
      <c r="AB6" s="172"/>
      <c r="AC6" s="172"/>
      <c r="AD6" s="172"/>
      <c r="AE6" s="251">
        <v>40967</v>
      </c>
      <c r="AF6" s="183"/>
      <c r="AG6" s="183"/>
      <c r="AH6" s="183"/>
      <c r="AI6" s="183"/>
      <c r="AJ6" s="184"/>
    </row>
    <row r="7" spans="1:36" ht="9" customHeight="1">
      <c r="A7" s="212" t="s">
        <v>21</v>
      </c>
      <c r="B7" s="213"/>
      <c r="C7" s="213"/>
      <c r="D7" s="213"/>
      <c r="E7" s="214" t="s">
        <v>189</v>
      </c>
      <c r="F7" s="215"/>
      <c r="G7" s="215"/>
      <c r="H7" s="215"/>
      <c r="I7" s="215"/>
      <c r="J7" s="215"/>
      <c r="K7" s="215"/>
      <c r="L7" s="216"/>
      <c r="M7" s="217" t="s">
        <v>114</v>
      </c>
      <c r="N7" s="218"/>
      <c r="O7" s="218"/>
      <c r="P7" s="218"/>
      <c r="Q7" s="218"/>
      <c r="R7" s="219" t="s">
        <v>115</v>
      </c>
      <c r="S7" s="219"/>
      <c r="T7" s="219"/>
      <c r="U7" s="219"/>
      <c r="V7" s="219"/>
      <c r="W7" s="219"/>
      <c r="X7" s="219"/>
      <c r="Y7" s="219"/>
      <c r="Z7" s="220"/>
      <c r="AA7" s="212" t="s">
        <v>23</v>
      </c>
      <c r="AB7" s="213"/>
      <c r="AC7" s="213"/>
      <c r="AD7" s="213"/>
      <c r="AE7" s="221"/>
      <c r="AF7" s="221"/>
      <c r="AG7" s="221"/>
      <c r="AH7" s="221"/>
      <c r="AI7" s="221"/>
      <c r="AJ7" s="222"/>
    </row>
    <row r="8" spans="1:36" s="26" customFormat="1" ht="8.25" customHeight="1">
      <c r="A8" s="256" t="s">
        <v>116</v>
      </c>
      <c r="B8" s="256"/>
      <c r="C8" s="256"/>
      <c r="D8" s="256"/>
      <c r="E8" s="256"/>
      <c r="F8" s="256"/>
      <c r="G8" s="256"/>
      <c r="H8" s="256"/>
      <c r="I8" s="256"/>
      <c r="J8" s="256"/>
      <c r="K8" s="256"/>
      <c r="L8" s="256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</row>
    <row r="9" spans="1:36" s="26" customFormat="1" ht="12">
      <c r="A9" s="201" t="s">
        <v>117</v>
      </c>
      <c r="B9" s="201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01"/>
      <c r="AJ9" s="201"/>
    </row>
    <row r="10" spans="1:36" ht="9" customHeight="1">
      <c r="A10" s="257" t="s">
        <v>34</v>
      </c>
      <c r="B10" s="258"/>
      <c r="C10" s="259"/>
      <c r="D10" s="260"/>
      <c r="E10" s="260"/>
      <c r="F10" s="260"/>
      <c r="G10" s="260"/>
      <c r="H10" s="261"/>
      <c r="I10" s="262">
        <v>40967</v>
      </c>
      <c r="J10" s="253"/>
      <c r="K10" s="254"/>
      <c r="L10" s="253"/>
      <c r="M10" s="252"/>
      <c r="N10" s="253"/>
      <c r="O10" s="254"/>
      <c r="P10" s="253"/>
      <c r="Q10" s="252"/>
      <c r="R10" s="253"/>
      <c r="S10" s="254"/>
      <c r="T10" s="253"/>
      <c r="U10" s="252"/>
      <c r="V10" s="253"/>
      <c r="W10" s="254"/>
      <c r="X10" s="253"/>
      <c r="Y10" s="252"/>
      <c r="Z10" s="253"/>
      <c r="AA10" s="254"/>
      <c r="AB10" s="253"/>
      <c r="AC10" s="252"/>
      <c r="AD10" s="253"/>
      <c r="AE10" s="252"/>
      <c r="AF10" s="255"/>
      <c r="AG10" s="255"/>
      <c r="AH10" s="255"/>
      <c r="AI10" s="255"/>
      <c r="AJ10" s="255"/>
    </row>
    <row r="11" spans="1:36" ht="9" customHeight="1">
      <c r="A11" s="268"/>
      <c r="B11" s="268"/>
      <c r="C11" s="260"/>
      <c r="D11" s="260"/>
      <c r="E11" s="260"/>
      <c r="F11" s="260"/>
      <c r="G11" s="260"/>
      <c r="H11" s="261"/>
      <c r="I11" s="269" t="s">
        <v>191</v>
      </c>
      <c r="J11" s="270"/>
      <c r="K11" s="270"/>
      <c r="L11" s="266"/>
      <c r="M11" s="269"/>
      <c r="N11" s="270"/>
      <c r="O11" s="270"/>
      <c r="P11" s="266"/>
      <c r="Q11" s="269"/>
      <c r="R11" s="270"/>
      <c r="S11" s="270"/>
      <c r="T11" s="266"/>
      <c r="U11" s="269"/>
      <c r="V11" s="270"/>
      <c r="W11" s="270"/>
      <c r="X11" s="266"/>
      <c r="Y11" s="271"/>
      <c r="Z11" s="272"/>
      <c r="AA11" s="272"/>
      <c r="AB11" s="272"/>
      <c r="AC11" s="272"/>
      <c r="AD11" s="273"/>
      <c r="AE11" s="252"/>
      <c r="AF11" s="255"/>
      <c r="AG11" s="255"/>
      <c r="AH11" s="255"/>
      <c r="AI11" s="255"/>
      <c r="AJ11" s="255"/>
    </row>
    <row r="12" spans="1:36" ht="9" customHeight="1">
      <c r="A12" s="257" t="s">
        <v>35</v>
      </c>
      <c r="B12" s="258"/>
      <c r="C12" s="257" t="s">
        <v>36</v>
      </c>
      <c r="D12" s="263"/>
      <c r="E12" s="263"/>
      <c r="F12" s="263"/>
      <c r="G12" s="263"/>
      <c r="H12" s="264"/>
      <c r="I12" s="265" t="s">
        <v>37</v>
      </c>
      <c r="J12" s="266"/>
      <c r="K12" s="267" t="s">
        <v>38</v>
      </c>
      <c r="L12" s="266"/>
      <c r="M12" s="265" t="s">
        <v>37</v>
      </c>
      <c r="N12" s="266"/>
      <c r="O12" s="267" t="s">
        <v>38</v>
      </c>
      <c r="P12" s="266"/>
      <c r="Q12" s="265" t="s">
        <v>37</v>
      </c>
      <c r="R12" s="266"/>
      <c r="S12" s="267" t="s">
        <v>38</v>
      </c>
      <c r="T12" s="266"/>
      <c r="U12" s="265" t="s">
        <v>37</v>
      </c>
      <c r="V12" s="266"/>
      <c r="W12" s="267" t="s">
        <v>38</v>
      </c>
      <c r="X12" s="266"/>
      <c r="Y12" s="265" t="s">
        <v>37</v>
      </c>
      <c r="Z12" s="266"/>
      <c r="AA12" s="265" t="s">
        <v>37</v>
      </c>
      <c r="AB12" s="266"/>
      <c r="AC12" s="267" t="s">
        <v>38</v>
      </c>
      <c r="AD12" s="266"/>
      <c r="AE12" s="269" t="s">
        <v>24</v>
      </c>
      <c r="AF12" s="274"/>
      <c r="AG12" s="274"/>
      <c r="AH12" s="274"/>
      <c r="AI12" s="274"/>
      <c r="AJ12" s="275"/>
    </row>
    <row r="13" spans="1:36" ht="9" customHeight="1">
      <c r="A13" s="276" t="s">
        <v>97</v>
      </c>
      <c r="B13" s="277"/>
      <c r="C13" s="278"/>
      <c r="D13" s="279"/>
      <c r="E13" s="279"/>
      <c r="F13" s="279"/>
      <c r="G13" s="279"/>
      <c r="H13" s="280"/>
      <c r="I13" s="281" t="s">
        <v>143</v>
      </c>
      <c r="J13" s="282"/>
      <c r="K13" s="283"/>
      <c r="L13" s="284"/>
      <c r="M13" s="283"/>
      <c r="N13" s="284"/>
      <c r="O13" s="283"/>
      <c r="P13" s="284"/>
      <c r="Q13" s="283"/>
      <c r="R13" s="284"/>
      <c r="S13" s="283"/>
      <c r="T13" s="284"/>
      <c r="U13" s="283"/>
      <c r="V13" s="284"/>
      <c r="W13" s="283"/>
      <c r="X13" s="284"/>
      <c r="Y13" s="283"/>
      <c r="Z13" s="284"/>
      <c r="AA13" s="283"/>
      <c r="AB13" s="284"/>
      <c r="AC13" s="283"/>
      <c r="AD13" s="284"/>
      <c r="AE13" s="259"/>
      <c r="AF13" s="285"/>
      <c r="AG13" s="285"/>
      <c r="AH13" s="285"/>
      <c r="AI13" s="285"/>
      <c r="AJ13" s="286"/>
    </row>
    <row r="14" spans="1:36" ht="9" customHeight="1">
      <c r="A14" s="287">
        <v>1</v>
      </c>
      <c r="B14" s="288"/>
      <c r="C14" s="289" t="s">
        <v>100</v>
      </c>
      <c r="D14" s="290"/>
      <c r="E14" s="290"/>
      <c r="F14" s="290"/>
      <c r="G14" s="290"/>
      <c r="H14" s="291"/>
      <c r="I14" s="292">
        <v>34.5</v>
      </c>
      <c r="J14" s="293"/>
      <c r="K14" s="294"/>
      <c r="L14" s="295"/>
      <c r="M14" s="294"/>
      <c r="N14" s="295"/>
      <c r="O14" s="294"/>
      <c r="P14" s="295"/>
      <c r="Q14" s="287"/>
      <c r="R14" s="296"/>
      <c r="S14" s="287"/>
      <c r="T14" s="296"/>
      <c r="U14" s="287"/>
      <c r="V14" s="296"/>
      <c r="W14" s="287"/>
      <c r="X14" s="296"/>
      <c r="Y14" s="287"/>
      <c r="Z14" s="296"/>
      <c r="AA14" s="287"/>
      <c r="AB14" s="296"/>
      <c r="AC14" s="287"/>
      <c r="AD14" s="296"/>
      <c r="AE14" s="297"/>
      <c r="AF14" s="298"/>
      <c r="AG14" s="298"/>
      <c r="AH14" s="298"/>
      <c r="AI14" s="298"/>
      <c r="AJ14" s="299"/>
    </row>
    <row r="15" spans="1:36" ht="9" customHeight="1">
      <c r="A15" s="233">
        <v>2</v>
      </c>
      <c r="B15" s="234"/>
      <c r="C15" s="300" t="s">
        <v>101</v>
      </c>
      <c r="D15" s="301"/>
      <c r="E15" s="301"/>
      <c r="F15" s="301"/>
      <c r="G15" s="301"/>
      <c r="H15" s="302"/>
      <c r="I15" s="292">
        <v>30.5</v>
      </c>
      <c r="J15" s="293"/>
      <c r="K15" s="303"/>
      <c r="L15" s="304"/>
      <c r="M15" s="303"/>
      <c r="N15" s="304"/>
      <c r="O15" s="303"/>
      <c r="P15" s="304"/>
      <c r="Q15" s="233"/>
      <c r="R15" s="305"/>
      <c r="S15" s="233"/>
      <c r="T15" s="305"/>
      <c r="U15" s="233"/>
      <c r="V15" s="305"/>
      <c r="W15" s="233"/>
      <c r="X15" s="305"/>
      <c r="Y15" s="233"/>
      <c r="Z15" s="305"/>
      <c r="AA15" s="233"/>
      <c r="AB15" s="305"/>
      <c r="AC15" s="233"/>
      <c r="AD15" s="305"/>
      <c r="AE15" s="306"/>
      <c r="AF15" s="307"/>
      <c r="AG15" s="307"/>
      <c r="AH15" s="307"/>
      <c r="AI15" s="307"/>
      <c r="AJ15" s="308"/>
    </row>
    <row r="16" spans="1:36" ht="9" customHeight="1">
      <c r="A16" s="233" t="s">
        <v>102</v>
      </c>
      <c r="B16" s="234"/>
      <c r="C16" s="235" t="s">
        <v>103</v>
      </c>
      <c r="D16" s="309"/>
      <c r="E16" s="309"/>
      <c r="F16" s="309"/>
      <c r="G16" s="309"/>
      <c r="H16" s="310"/>
      <c r="I16" s="292">
        <v>37</v>
      </c>
      <c r="J16" s="293"/>
      <c r="K16" s="303"/>
      <c r="L16" s="304"/>
      <c r="M16" s="303"/>
      <c r="N16" s="304"/>
      <c r="O16" s="303"/>
      <c r="P16" s="304"/>
      <c r="Q16" s="233"/>
      <c r="R16" s="305"/>
      <c r="S16" s="233"/>
      <c r="T16" s="305"/>
      <c r="U16" s="233"/>
      <c r="V16" s="305"/>
      <c r="W16" s="233"/>
      <c r="X16" s="305"/>
      <c r="Y16" s="233"/>
      <c r="Z16" s="305"/>
      <c r="AA16" s="233"/>
      <c r="AB16" s="305"/>
      <c r="AC16" s="233"/>
      <c r="AD16" s="305"/>
      <c r="AE16" s="306"/>
      <c r="AF16" s="307"/>
      <c r="AG16" s="307"/>
      <c r="AH16" s="307"/>
      <c r="AI16" s="307"/>
      <c r="AJ16" s="308"/>
    </row>
    <row r="17" spans="1:36" ht="9" customHeight="1">
      <c r="A17" s="233">
        <v>4</v>
      </c>
      <c r="B17" s="234"/>
      <c r="C17" s="311" t="s">
        <v>65</v>
      </c>
      <c r="D17" s="312"/>
      <c r="E17" s="312"/>
      <c r="F17" s="312"/>
      <c r="G17" s="312"/>
      <c r="H17" s="313"/>
      <c r="I17" s="303">
        <v>15</v>
      </c>
      <c r="J17" s="304"/>
      <c r="K17" s="303"/>
      <c r="L17" s="314"/>
      <c r="M17" s="303"/>
      <c r="N17" s="314"/>
      <c r="O17" s="303"/>
      <c r="P17" s="314"/>
      <c r="Q17" s="233"/>
      <c r="R17" s="305"/>
      <c r="S17" s="233"/>
      <c r="T17" s="305"/>
      <c r="U17" s="233"/>
      <c r="V17" s="305"/>
      <c r="W17" s="233"/>
      <c r="X17" s="305"/>
      <c r="Y17" s="233"/>
      <c r="Z17" s="305"/>
      <c r="AA17" s="233"/>
      <c r="AB17" s="305"/>
      <c r="AC17" s="233"/>
      <c r="AD17" s="305"/>
      <c r="AE17" s="306"/>
      <c r="AF17" s="307"/>
      <c r="AG17" s="307"/>
      <c r="AH17" s="307"/>
      <c r="AI17" s="307"/>
      <c r="AJ17" s="308"/>
    </row>
    <row r="18" spans="1:36" ht="9" customHeight="1">
      <c r="A18" s="303"/>
      <c r="B18" s="314"/>
      <c r="C18" s="311"/>
      <c r="D18" s="312"/>
      <c r="E18" s="312"/>
      <c r="F18" s="312"/>
      <c r="G18" s="312"/>
      <c r="H18" s="313"/>
      <c r="I18" s="292"/>
      <c r="J18" s="293"/>
      <c r="K18" s="303"/>
      <c r="L18" s="304"/>
      <c r="M18" s="303"/>
      <c r="N18" s="304"/>
      <c r="O18" s="303"/>
      <c r="P18" s="304"/>
      <c r="Q18" s="233"/>
      <c r="R18" s="305"/>
      <c r="S18" s="233"/>
      <c r="T18" s="305"/>
      <c r="U18" s="233"/>
      <c r="V18" s="305"/>
      <c r="W18" s="233"/>
      <c r="X18" s="305"/>
      <c r="Y18" s="233"/>
      <c r="Z18" s="305"/>
      <c r="AA18" s="233"/>
      <c r="AB18" s="305"/>
      <c r="AC18" s="233"/>
      <c r="AD18" s="305"/>
      <c r="AE18" s="306"/>
      <c r="AF18" s="307"/>
      <c r="AG18" s="307"/>
      <c r="AH18" s="307"/>
      <c r="AI18" s="307"/>
      <c r="AJ18" s="308"/>
    </row>
    <row r="19" spans="1:36" ht="9" customHeight="1">
      <c r="A19" s="303">
        <v>5</v>
      </c>
      <c r="B19" s="314"/>
      <c r="C19" s="311" t="s">
        <v>67</v>
      </c>
      <c r="D19" s="312"/>
      <c r="E19" s="312"/>
      <c r="F19" s="312"/>
      <c r="G19" s="312"/>
      <c r="H19" s="313"/>
      <c r="I19" s="315">
        <v>22</v>
      </c>
      <c r="J19" s="316"/>
      <c r="K19" s="303"/>
      <c r="L19" s="304"/>
      <c r="M19" s="303"/>
      <c r="N19" s="304"/>
      <c r="O19" s="303"/>
      <c r="P19" s="304"/>
      <c r="Q19" s="233"/>
      <c r="R19" s="305"/>
      <c r="S19" s="233"/>
      <c r="T19" s="305"/>
      <c r="U19" s="233"/>
      <c r="V19" s="305"/>
      <c r="W19" s="233"/>
      <c r="X19" s="305"/>
      <c r="Y19" s="233"/>
      <c r="Z19" s="305"/>
      <c r="AA19" s="233"/>
      <c r="AB19" s="305"/>
      <c r="AC19" s="233"/>
      <c r="AD19" s="305"/>
      <c r="AE19" s="306"/>
      <c r="AF19" s="307"/>
      <c r="AG19" s="307"/>
      <c r="AH19" s="307"/>
      <c r="AI19" s="307"/>
      <c r="AJ19" s="308"/>
    </row>
    <row r="20" spans="1:36" ht="9" customHeight="1">
      <c r="A20" s="303" t="s">
        <v>68</v>
      </c>
      <c r="B20" s="314"/>
      <c r="C20" s="311" t="s">
        <v>69</v>
      </c>
      <c r="D20" s="312"/>
      <c r="E20" s="312"/>
      <c r="F20" s="312"/>
      <c r="G20" s="312"/>
      <c r="H20" s="313"/>
      <c r="I20" s="317">
        <f>I19+I28</f>
        <v>24.5</v>
      </c>
      <c r="J20" s="318"/>
      <c r="K20" s="303"/>
      <c r="L20" s="304"/>
      <c r="M20" s="303"/>
      <c r="N20" s="304"/>
      <c r="O20" s="303"/>
      <c r="P20" s="304"/>
      <c r="Q20" s="233"/>
      <c r="R20" s="305"/>
      <c r="S20" s="233"/>
      <c r="T20" s="305"/>
      <c r="U20" s="233"/>
      <c r="V20" s="305"/>
      <c r="W20" s="233"/>
      <c r="X20" s="305"/>
      <c r="Y20" s="233"/>
      <c r="Z20" s="305"/>
      <c r="AA20" s="233"/>
      <c r="AB20" s="305"/>
      <c r="AC20" s="233"/>
      <c r="AD20" s="305"/>
      <c r="AE20" s="306"/>
      <c r="AF20" s="307"/>
      <c r="AG20" s="307"/>
      <c r="AH20" s="307"/>
      <c r="AI20" s="307"/>
      <c r="AJ20" s="308"/>
    </row>
    <row r="21" spans="1:36" ht="9" customHeight="1">
      <c r="A21" s="303">
        <v>6</v>
      </c>
      <c r="B21" s="314"/>
      <c r="C21" s="311" t="s">
        <v>71</v>
      </c>
      <c r="D21" s="312"/>
      <c r="E21" s="312"/>
      <c r="F21" s="312"/>
      <c r="G21" s="312"/>
      <c r="H21" s="313"/>
      <c r="I21" s="317">
        <f>I19+I22+I24-I25</f>
        <v>25.625</v>
      </c>
      <c r="J21" s="318"/>
      <c r="K21" s="303"/>
      <c r="L21" s="304"/>
      <c r="M21" s="303"/>
      <c r="N21" s="304"/>
      <c r="O21" s="303"/>
      <c r="P21" s="304"/>
      <c r="Q21" s="233"/>
      <c r="R21" s="305"/>
      <c r="S21" s="233"/>
      <c r="T21" s="305"/>
      <c r="U21" s="233"/>
      <c r="V21" s="305"/>
      <c r="W21" s="233"/>
      <c r="X21" s="305"/>
      <c r="Y21" s="233"/>
      <c r="Z21" s="305"/>
      <c r="AA21" s="233"/>
      <c r="AB21" s="305"/>
      <c r="AC21" s="233"/>
      <c r="AD21" s="305"/>
      <c r="AE21" s="306"/>
      <c r="AF21" s="307"/>
      <c r="AG21" s="307"/>
      <c r="AH21" s="307"/>
      <c r="AI21" s="307"/>
      <c r="AJ21" s="308"/>
    </row>
    <row r="22" spans="1:36" ht="9" customHeight="1">
      <c r="A22" s="303">
        <v>7</v>
      </c>
      <c r="B22" s="314"/>
      <c r="C22" s="311" t="s">
        <v>73</v>
      </c>
      <c r="D22" s="312"/>
      <c r="E22" s="312"/>
      <c r="F22" s="312"/>
      <c r="G22" s="312"/>
      <c r="H22" s="313"/>
      <c r="I22" s="319">
        <v>1</v>
      </c>
      <c r="J22" s="320"/>
      <c r="K22" s="303"/>
      <c r="L22" s="304"/>
      <c r="M22" s="303"/>
      <c r="N22" s="304"/>
      <c r="O22" s="303"/>
      <c r="P22" s="304"/>
      <c r="Q22" s="233"/>
      <c r="R22" s="305"/>
      <c r="S22" s="233"/>
      <c r="T22" s="305"/>
      <c r="U22" s="233"/>
      <c r="V22" s="305"/>
      <c r="W22" s="233"/>
      <c r="X22" s="305"/>
      <c r="Y22" s="233"/>
      <c r="Z22" s="305"/>
      <c r="AA22" s="233"/>
      <c r="AB22" s="305"/>
      <c r="AC22" s="233"/>
      <c r="AD22" s="305"/>
      <c r="AE22" s="306"/>
      <c r="AF22" s="307"/>
      <c r="AG22" s="307"/>
      <c r="AH22" s="307"/>
      <c r="AI22" s="307"/>
      <c r="AJ22" s="308"/>
    </row>
    <row r="23" spans="1:36" ht="9" customHeight="1">
      <c r="A23" s="233"/>
      <c r="B23" s="234"/>
      <c r="C23" s="311"/>
      <c r="D23" s="312"/>
      <c r="E23" s="312"/>
      <c r="F23" s="312"/>
      <c r="G23" s="312"/>
      <c r="H23" s="313"/>
      <c r="I23" s="292"/>
      <c r="J23" s="293"/>
      <c r="K23" s="303"/>
      <c r="L23" s="304"/>
      <c r="M23" s="303"/>
      <c r="N23" s="304"/>
      <c r="O23" s="303"/>
      <c r="P23" s="304"/>
      <c r="Q23" s="233"/>
      <c r="R23" s="305"/>
      <c r="S23" s="233"/>
      <c r="T23" s="305"/>
      <c r="U23" s="233"/>
      <c r="V23" s="305"/>
      <c r="W23" s="233"/>
      <c r="X23" s="305"/>
      <c r="Y23" s="233"/>
      <c r="Z23" s="305"/>
      <c r="AA23" s="233"/>
      <c r="AB23" s="305"/>
      <c r="AC23" s="233"/>
      <c r="AD23" s="305"/>
      <c r="AE23" s="306"/>
      <c r="AF23" s="307"/>
      <c r="AG23" s="307"/>
      <c r="AH23" s="307"/>
      <c r="AI23" s="307"/>
      <c r="AJ23" s="308"/>
    </row>
    <row r="24" spans="1:36" ht="9" customHeight="1">
      <c r="A24" s="321">
        <v>8</v>
      </c>
      <c r="B24" s="322"/>
      <c r="C24" s="311" t="s">
        <v>74</v>
      </c>
      <c r="D24" s="323"/>
      <c r="E24" s="323"/>
      <c r="F24" s="323"/>
      <c r="G24" s="323"/>
      <c r="H24" s="324"/>
      <c r="I24" s="317">
        <v>3.625</v>
      </c>
      <c r="J24" s="318"/>
      <c r="K24" s="303"/>
      <c r="L24" s="304"/>
      <c r="M24" s="303"/>
      <c r="N24" s="304"/>
      <c r="O24" s="303"/>
      <c r="P24" s="304"/>
      <c r="Q24" s="233"/>
      <c r="R24" s="305"/>
      <c r="S24" s="233"/>
      <c r="T24" s="305"/>
      <c r="U24" s="233"/>
      <c r="V24" s="305"/>
      <c r="W24" s="233"/>
      <c r="X24" s="305"/>
      <c r="Y24" s="233"/>
      <c r="Z24" s="305"/>
      <c r="AA24" s="233"/>
      <c r="AB24" s="305"/>
      <c r="AC24" s="233"/>
      <c r="AD24" s="305"/>
      <c r="AE24" s="306"/>
      <c r="AF24" s="307"/>
      <c r="AG24" s="307"/>
      <c r="AH24" s="307"/>
      <c r="AI24" s="307"/>
      <c r="AJ24" s="308"/>
    </row>
    <row r="25" spans="1:36" ht="9" customHeight="1">
      <c r="A25" s="321">
        <v>9</v>
      </c>
      <c r="B25" s="322"/>
      <c r="C25" s="311" t="s">
        <v>75</v>
      </c>
      <c r="D25" s="323"/>
      <c r="E25" s="323"/>
      <c r="F25" s="323"/>
      <c r="G25" s="323"/>
      <c r="H25" s="324"/>
      <c r="I25" s="317">
        <v>1</v>
      </c>
      <c r="J25" s="318"/>
      <c r="K25" s="303"/>
      <c r="L25" s="304"/>
      <c r="M25" s="303"/>
      <c r="N25" s="304"/>
      <c r="O25" s="303"/>
      <c r="P25" s="304"/>
      <c r="Q25" s="233"/>
      <c r="R25" s="305"/>
      <c r="S25" s="233"/>
      <c r="T25" s="305"/>
      <c r="U25" s="233"/>
      <c r="V25" s="305"/>
      <c r="W25" s="233"/>
      <c r="X25" s="305"/>
      <c r="Y25" s="233"/>
      <c r="Z25" s="305"/>
      <c r="AA25" s="233"/>
      <c r="AB25" s="305"/>
      <c r="AC25" s="233"/>
      <c r="AD25" s="305"/>
      <c r="AE25" s="306"/>
      <c r="AF25" s="307"/>
      <c r="AG25" s="307"/>
      <c r="AH25" s="307"/>
      <c r="AI25" s="307"/>
      <c r="AJ25" s="308"/>
    </row>
    <row r="26" spans="1:36" ht="9" customHeight="1">
      <c r="A26" s="321">
        <v>10</v>
      </c>
      <c r="B26" s="322"/>
      <c r="C26" s="311" t="s">
        <v>98</v>
      </c>
      <c r="D26" s="323"/>
      <c r="E26" s="323"/>
      <c r="F26" s="323"/>
      <c r="G26" s="323"/>
      <c r="H26" s="324"/>
      <c r="I26" s="317">
        <v>6</v>
      </c>
      <c r="J26" s="318"/>
      <c r="K26" s="303"/>
      <c r="L26" s="304"/>
      <c r="M26" s="303"/>
      <c r="N26" s="304"/>
      <c r="O26" s="303"/>
      <c r="P26" s="304"/>
      <c r="Q26" s="233"/>
      <c r="R26" s="305"/>
      <c r="S26" s="233"/>
      <c r="T26" s="305"/>
      <c r="U26" s="233"/>
      <c r="V26" s="305"/>
      <c r="W26" s="233"/>
      <c r="X26" s="305"/>
      <c r="Y26" s="233"/>
      <c r="Z26" s="305"/>
      <c r="AA26" s="233"/>
      <c r="AB26" s="305"/>
      <c r="AC26" s="233"/>
      <c r="AD26" s="305"/>
      <c r="AE26" s="306"/>
      <c r="AF26" s="307"/>
      <c r="AG26" s="307"/>
      <c r="AH26" s="307"/>
      <c r="AI26" s="307"/>
      <c r="AJ26" s="308"/>
    </row>
    <row r="27" spans="1:36" ht="9" customHeight="1">
      <c r="A27" s="321">
        <v>11</v>
      </c>
      <c r="B27" s="322"/>
      <c r="C27" s="311" t="s">
        <v>76</v>
      </c>
      <c r="D27" s="323"/>
      <c r="E27" s="323"/>
      <c r="F27" s="323"/>
      <c r="G27" s="323"/>
      <c r="H27" s="324"/>
      <c r="I27" s="292">
        <v>15.5</v>
      </c>
      <c r="J27" s="293"/>
      <c r="K27" s="303"/>
      <c r="L27" s="304"/>
      <c r="M27" s="303"/>
      <c r="N27" s="304"/>
      <c r="O27" s="303"/>
      <c r="P27" s="304"/>
      <c r="Q27" s="233"/>
      <c r="R27" s="305"/>
      <c r="S27" s="233"/>
      <c r="T27" s="305"/>
      <c r="U27" s="233"/>
      <c r="V27" s="305"/>
      <c r="W27" s="233"/>
      <c r="X27" s="305"/>
      <c r="Y27" s="233"/>
      <c r="Z27" s="305"/>
      <c r="AA27" s="233"/>
      <c r="AB27" s="305"/>
      <c r="AC27" s="233"/>
      <c r="AD27" s="305"/>
      <c r="AE27" s="306"/>
      <c r="AF27" s="307"/>
      <c r="AG27" s="307"/>
      <c r="AH27" s="307"/>
      <c r="AI27" s="307"/>
      <c r="AJ27" s="308"/>
    </row>
    <row r="28" spans="1:36" ht="9" customHeight="1">
      <c r="A28" s="321">
        <v>12</v>
      </c>
      <c r="B28" s="322"/>
      <c r="C28" s="311" t="s">
        <v>77</v>
      </c>
      <c r="D28" s="323"/>
      <c r="E28" s="323"/>
      <c r="F28" s="323"/>
      <c r="G28" s="323"/>
      <c r="H28" s="324"/>
      <c r="I28" s="292">
        <v>2.5</v>
      </c>
      <c r="J28" s="293"/>
      <c r="K28" s="303"/>
      <c r="L28" s="304"/>
      <c r="M28" s="303"/>
      <c r="N28" s="304"/>
      <c r="O28" s="303"/>
      <c r="P28" s="304"/>
      <c r="Q28" s="233"/>
      <c r="R28" s="305"/>
      <c r="S28" s="233"/>
      <c r="T28" s="305"/>
      <c r="U28" s="233"/>
      <c r="V28" s="305"/>
      <c r="W28" s="233"/>
      <c r="X28" s="305"/>
      <c r="Y28" s="233"/>
      <c r="Z28" s="305"/>
      <c r="AA28" s="233"/>
      <c r="AB28" s="305"/>
      <c r="AC28" s="233"/>
      <c r="AD28" s="305"/>
      <c r="AE28" s="306"/>
      <c r="AF28" s="307"/>
      <c r="AG28" s="307"/>
      <c r="AH28" s="307"/>
      <c r="AI28" s="307"/>
      <c r="AJ28" s="308"/>
    </row>
    <row r="29" spans="1:36" ht="9" customHeight="1">
      <c r="A29" s="321">
        <v>13</v>
      </c>
      <c r="B29" s="322"/>
      <c r="C29" s="311" t="s">
        <v>78</v>
      </c>
      <c r="D29" s="323"/>
      <c r="E29" s="323"/>
      <c r="F29" s="323"/>
      <c r="G29" s="323"/>
      <c r="H29" s="324"/>
      <c r="I29" s="292">
        <v>2.25</v>
      </c>
      <c r="J29" s="293"/>
      <c r="K29" s="303"/>
      <c r="L29" s="304"/>
      <c r="M29" s="303"/>
      <c r="N29" s="304"/>
      <c r="O29" s="303"/>
      <c r="P29" s="304"/>
      <c r="Q29" s="233"/>
      <c r="R29" s="305"/>
      <c r="S29" s="233"/>
      <c r="T29" s="305"/>
      <c r="U29" s="233"/>
      <c r="V29" s="305"/>
      <c r="W29" s="233"/>
      <c r="X29" s="305"/>
      <c r="Y29" s="233"/>
      <c r="Z29" s="305"/>
      <c r="AA29" s="233"/>
      <c r="AB29" s="305"/>
      <c r="AC29" s="233"/>
      <c r="AD29" s="305"/>
      <c r="AE29" s="306"/>
      <c r="AF29" s="307"/>
      <c r="AG29" s="307"/>
      <c r="AH29" s="307"/>
      <c r="AI29" s="307"/>
      <c r="AJ29" s="308"/>
    </row>
    <row r="30" spans="1:36" ht="9" customHeight="1">
      <c r="A30" s="303"/>
      <c r="B30" s="314"/>
      <c r="C30" s="311"/>
      <c r="D30" s="312"/>
      <c r="E30" s="312"/>
      <c r="F30" s="312"/>
      <c r="G30" s="312"/>
      <c r="H30" s="313"/>
      <c r="I30" s="292"/>
      <c r="J30" s="293"/>
      <c r="K30" s="303"/>
      <c r="L30" s="304"/>
      <c r="M30" s="303"/>
      <c r="N30" s="304"/>
      <c r="O30" s="303"/>
      <c r="P30" s="304"/>
      <c r="Q30" s="233"/>
      <c r="R30" s="305"/>
      <c r="S30" s="233"/>
      <c r="T30" s="305"/>
      <c r="U30" s="233"/>
      <c r="V30" s="305"/>
      <c r="W30" s="233"/>
      <c r="X30" s="305"/>
      <c r="Y30" s="233"/>
      <c r="Z30" s="305"/>
      <c r="AA30" s="233"/>
      <c r="AB30" s="305"/>
      <c r="AC30" s="233"/>
      <c r="AD30" s="305"/>
      <c r="AE30" s="306"/>
      <c r="AF30" s="307"/>
      <c r="AG30" s="307"/>
      <c r="AH30" s="307"/>
      <c r="AI30" s="307"/>
      <c r="AJ30" s="308"/>
    </row>
    <row r="31" spans="1:36" ht="9" customHeight="1">
      <c r="A31" s="233" t="s">
        <v>110</v>
      </c>
      <c r="B31" s="234"/>
      <c r="C31" s="235" t="s">
        <v>79</v>
      </c>
      <c r="D31" s="309"/>
      <c r="E31" s="309"/>
      <c r="F31" s="309"/>
      <c r="G31" s="309"/>
      <c r="H31" s="310"/>
      <c r="I31" s="292">
        <v>32</v>
      </c>
      <c r="J31" s="293"/>
      <c r="K31" s="303"/>
      <c r="L31" s="304"/>
      <c r="M31" s="303"/>
      <c r="N31" s="304"/>
      <c r="O31" s="303"/>
      <c r="P31" s="304"/>
      <c r="Q31" s="233"/>
      <c r="R31" s="305"/>
      <c r="S31" s="233"/>
      <c r="T31" s="305"/>
      <c r="U31" s="233"/>
      <c r="V31" s="305"/>
      <c r="W31" s="233"/>
      <c r="X31" s="305"/>
      <c r="Y31" s="233"/>
      <c r="Z31" s="305"/>
      <c r="AA31" s="233"/>
      <c r="AB31" s="305"/>
      <c r="AC31" s="233"/>
      <c r="AD31" s="305"/>
      <c r="AE31" s="306"/>
      <c r="AF31" s="307"/>
      <c r="AG31" s="307"/>
      <c r="AH31" s="307"/>
      <c r="AI31" s="307"/>
      <c r="AJ31" s="308"/>
    </row>
    <row r="32" spans="1:36" ht="9" customHeight="1">
      <c r="A32" s="233" t="s">
        <v>107</v>
      </c>
      <c r="B32" s="234"/>
      <c r="C32" s="235" t="s">
        <v>108</v>
      </c>
      <c r="D32" s="309"/>
      <c r="E32" s="309"/>
      <c r="F32" s="309"/>
      <c r="G32" s="309"/>
      <c r="H32" s="310"/>
      <c r="I32" s="292">
        <v>15</v>
      </c>
      <c r="J32" s="293"/>
      <c r="K32" s="303"/>
      <c r="L32" s="304"/>
      <c r="M32" s="303"/>
      <c r="N32" s="304"/>
      <c r="O32" s="303"/>
      <c r="P32" s="304"/>
      <c r="Q32" s="233"/>
      <c r="R32" s="305"/>
      <c r="S32" s="233"/>
      <c r="T32" s="305"/>
      <c r="U32" s="233"/>
      <c r="V32" s="305"/>
      <c r="W32" s="233"/>
      <c r="X32" s="305"/>
      <c r="Y32" s="233"/>
      <c r="Z32" s="305"/>
      <c r="AA32" s="233"/>
      <c r="AB32" s="305"/>
      <c r="AC32" s="233"/>
      <c r="AD32" s="305"/>
      <c r="AE32" s="306"/>
      <c r="AF32" s="307"/>
      <c r="AG32" s="307"/>
      <c r="AH32" s="307"/>
      <c r="AI32" s="307"/>
      <c r="AJ32" s="308"/>
    </row>
    <row r="33" spans="1:36" ht="9" customHeight="1">
      <c r="A33" s="233">
        <v>17</v>
      </c>
      <c r="B33" s="234"/>
      <c r="C33" s="325" t="s">
        <v>109</v>
      </c>
      <c r="D33" s="326"/>
      <c r="E33" s="326"/>
      <c r="F33" s="326"/>
      <c r="G33" s="326"/>
      <c r="H33" s="327"/>
      <c r="I33" s="292">
        <v>11.5</v>
      </c>
      <c r="J33" s="293"/>
      <c r="K33" s="303"/>
      <c r="L33" s="304"/>
      <c r="M33" s="303"/>
      <c r="N33" s="304"/>
      <c r="O33" s="303"/>
      <c r="P33" s="304"/>
      <c r="Q33" s="233"/>
      <c r="R33" s="305"/>
      <c r="S33" s="233"/>
      <c r="T33" s="305"/>
      <c r="U33" s="233"/>
      <c r="V33" s="305"/>
      <c r="W33" s="233"/>
      <c r="X33" s="305"/>
      <c r="Y33" s="233"/>
      <c r="Z33" s="305"/>
      <c r="AA33" s="233"/>
      <c r="AB33" s="305"/>
      <c r="AC33" s="233"/>
      <c r="AD33" s="305"/>
      <c r="AE33" s="306"/>
      <c r="AF33" s="307"/>
      <c r="AG33" s="307"/>
      <c r="AH33" s="307"/>
      <c r="AI33" s="307"/>
      <c r="AJ33" s="308"/>
    </row>
    <row r="34" spans="1:36" ht="9" customHeight="1">
      <c r="A34" s="233">
        <v>18</v>
      </c>
      <c r="B34" s="234"/>
      <c r="C34" s="325" t="s">
        <v>111</v>
      </c>
      <c r="D34" s="326"/>
      <c r="E34" s="326"/>
      <c r="F34" s="326"/>
      <c r="G34" s="326"/>
      <c r="H34" s="327"/>
      <c r="I34" s="303" t="s">
        <v>155</v>
      </c>
      <c r="J34" s="314"/>
      <c r="K34" s="303"/>
      <c r="L34" s="314"/>
      <c r="M34" s="303"/>
      <c r="N34" s="314"/>
      <c r="O34" s="303"/>
      <c r="P34" s="314"/>
      <c r="Q34" s="233"/>
      <c r="R34" s="234"/>
      <c r="S34" s="233"/>
      <c r="T34" s="234"/>
      <c r="U34" s="233"/>
      <c r="V34" s="234"/>
      <c r="W34" s="233"/>
      <c r="X34" s="234"/>
      <c r="Y34" s="233"/>
      <c r="Z34" s="234"/>
      <c r="AA34" s="233"/>
      <c r="AB34" s="234"/>
      <c r="AC34" s="233"/>
      <c r="AD34" s="234"/>
      <c r="AE34" s="306"/>
      <c r="AF34" s="328"/>
      <c r="AG34" s="328"/>
      <c r="AH34" s="328"/>
      <c r="AI34" s="328"/>
      <c r="AJ34" s="329"/>
    </row>
    <row r="35" spans="1:36" ht="9" customHeight="1">
      <c r="A35" s="233">
        <v>19</v>
      </c>
      <c r="B35" s="234"/>
      <c r="C35" s="235" t="s">
        <v>112</v>
      </c>
      <c r="D35" s="309"/>
      <c r="E35" s="309"/>
      <c r="F35" s="309"/>
      <c r="G35" s="309"/>
      <c r="H35" s="310"/>
      <c r="I35" s="303">
        <v>7.5</v>
      </c>
      <c r="J35" s="314"/>
      <c r="K35" s="303"/>
      <c r="L35" s="314"/>
      <c r="M35" s="303"/>
      <c r="N35" s="314"/>
      <c r="O35" s="303"/>
      <c r="P35" s="314"/>
      <c r="Q35" s="233"/>
      <c r="R35" s="234"/>
      <c r="S35" s="233"/>
      <c r="T35" s="234"/>
      <c r="U35" s="233"/>
      <c r="V35" s="234"/>
      <c r="W35" s="233"/>
      <c r="X35" s="234"/>
      <c r="Y35" s="233"/>
      <c r="Z35" s="234"/>
      <c r="AA35" s="233"/>
      <c r="AB35" s="234"/>
      <c r="AC35" s="233"/>
      <c r="AD35" s="234"/>
      <c r="AE35" s="306"/>
      <c r="AF35" s="328"/>
      <c r="AG35" s="328"/>
      <c r="AH35" s="328"/>
      <c r="AI35" s="328"/>
      <c r="AJ35" s="329"/>
    </row>
    <row r="36" spans="1:36" ht="9" customHeight="1">
      <c r="A36" s="233"/>
      <c r="B36" s="234"/>
      <c r="C36" s="330"/>
      <c r="D36" s="307"/>
      <c r="E36" s="307"/>
      <c r="F36" s="307"/>
      <c r="G36" s="307"/>
      <c r="H36" s="308"/>
      <c r="I36" s="303"/>
      <c r="J36" s="314"/>
      <c r="K36" s="303"/>
      <c r="L36" s="314"/>
      <c r="M36" s="303"/>
      <c r="N36" s="314"/>
      <c r="O36" s="303"/>
      <c r="P36" s="314"/>
      <c r="Q36" s="233"/>
      <c r="R36" s="234"/>
      <c r="S36" s="233"/>
      <c r="T36" s="234"/>
      <c r="U36" s="233"/>
      <c r="V36" s="234"/>
      <c r="W36" s="233"/>
      <c r="X36" s="234"/>
      <c r="Y36" s="233"/>
      <c r="Z36" s="234"/>
      <c r="AA36" s="233"/>
      <c r="AB36" s="234"/>
      <c r="AC36" s="233"/>
      <c r="AD36" s="234"/>
      <c r="AE36" s="306"/>
      <c r="AF36" s="328"/>
      <c r="AG36" s="328"/>
      <c r="AH36" s="328"/>
      <c r="AI36" s="328"/>
      <c r="AJ36" s="329"/>
    </row>
    <row r="37" spans="1:36" ht="9" customHeight="1">
      <c r="A37" s="233" t="s">
        <v>99</v>
      </c>
      <c r="B37" s="234"/>
      <c r="C37" s="330" t="s">
        <v>83</v>
      </c>
      <c r="D37" s="307"/>
      <c r="E37" s="307"/>
      <c r="F37" s="307"/>
      <c r="G37" s="307"/>
      <c r="H37" s="308"/>
      <c r="I37" s="303">
        <v>8.25</v>
      </c>
      <c r="J37" s="304"/>
      <c r="K37" s="303"/>
      <c r="L37" s="304"/>
      <c r="M37" s="303"/>
      <c r="N37" s="304"/>
      <c r="O37" s="303"/>
      <c r="P37" s="304"/>
      <c r="Q37" s="233"/>
      <c r="R37" s="305"/>
      <c r="S37" s="233"/>
      <c r="T37" s="305"/>
      <c r="U37" s="233"/>
      <c r="V37" s="305"/>
      <c r="W37" s="233"/>
      <c r="X37" s="305"/>
      <c r="Y37" s="233"/>
      <c r="Z37" s="305"/>
      <c r="AA37" s="233"/>
      <c r="AB37" s="305"/>
      <c r="AC37" s="233"/>
      <c r="AD37" s="305"/>
      <c r="AE37" s="306"/>
      <c r="AF37" s="307"/>
      <c r="AG37" s="307"/>
      <c r="AH37" s="307"/>
      <c r="AI37" s="307"/>
      <c r="AJ37" s="308"/>
    </row>
    <row r="38" spans="1:36" ht="9" customHeight="1">
      <c r="A38" s="303">
        <v>33</v>
      </c>
      <c r="B38" s="314"/>
      <c r="C38" s="235" t="s">
        <v>84</v>
      </c>
      <c r="D38" s="309"/>
      <c r="E38" s="309"/>
      <c r="F38" s="309"/>
      <c r="G38" s="309"/>
      <c r="H38" s="310"/>
      <c r="I38" s="303">
        <v>5</v>
      </c>
      <c r="J38" s="304"/>
      <c r="K38" s="303"/>
      <c r="L38" s="304"/>
      <c r="M38" s="303"/>
      <c r="N38" s="304"/>
      <c r="O38" s="303"/>
      <c r="P38" s="304"/>
      <c r="Q38" s="233"/>
      <c r="R38" s="305"/>
      <c r="S38" s="233"/>
      <c r="T38" s="305"/>
      <c r="U38" s="233"/>
      <c r="V38" s="305"/>
      <c r="W38" s="233"/>
      <c r="X38" s="305"/>
      <c r="Y38" s="233"/>
      <c r="Z38" s="305"/>
      <c r="AA38" s="233"/>
      <c r="AB38" s="305"/>
      <c r="AC38" s="233"/>
      <c r="AD38" s="305"/>
      <c r="AE38" s="306"/>
      <c r="AF38" s="307"/>
      <c r="AG38" s="307"/>
      <c r="AH38" s="307"/>
      <c r="AI38" s="307"/>
      <c r="AJ38" s="308"/>
    </row>
  </sheetData>
  <mergeCells count="432">
    <mergeCell ref="AE37:AJ37"/>
    <mergeCell ref="A38:B38"/>
    <mergeCell ref="C38:H38"/>
    <mergeCell ref="I38:J38"/>
    <mergeCell ref="K38:L38"/>
    <mergeCell ref="M38:N38"/>
    <mergeCell ref="O38:P38"/>
    <mergeCell ref="Q38:R38"/>
    <mergeCell ref="O37:P37"/>
    <mergeCell ref="Q37:R37"/>
    <mergeCell ref="S37:T37"/>
    <mergeCell ref="U37:V37"/>
    <mergeCell ref="W37:X37"/>
    <mergeCell ref="Y37:Z37"/>
    <mergeCell ref="AE38:AJ38"/>
    <mergeCell ref="S38:T38"/>
    <mergeCell ref="U38:V38"/>
    <mergeCell ref="W38:X38"/>
    <mergeCell ref="Y38:Z38"/>
    <mergeCell ref="AA38:AB38"/>
    <mergeCell ref="AC38:AD38"/>
    <mergeCell ref="A37:B37"/>
    <mergeCell ref="C37:H37"/>
    <mergeCell ref="I37:J37"/>
    <mergeCell ref="W35:X35"/>
    <mergeCell ref="Y35:Z35"/>
    <mergeCell ref="AA35:AB35"/>
    <mergeCell ref="AC35:AD35"/>
    <mergeCell ref="W36:X36"/>
    <mergeCell ref="Y36:Z36"/>
    <mergeCell ref="AA36:AB36"/>
    <mergeCell ref="AC36:AD36"/>
    <mergeCell ref="K37:L37"/>
    <mergeCell ref="M37:N37"/>
    <mergeCell ref="AA37:AB37"/>
    <mergeCell ref="AC37:AD37"/>
    <mergeCell ref="AE36:AJ36"/>
    <mergeCell ref="A36:B36"/>
    <mergeCell ref="C36:H36"/>
    <mergeCell ref="I36:J36"/>
    <mergeCell ref="K36:L36"/>
    <mergeCell ref="M36:N36"/>
    <mergeCell ref="O36:P36"/>
    <mergeCell ref="Q36:R36"/>
    <mergeCell ref="S36:T36"/>
    <mergeCell ref="U36:V36"/>
    <mergeCell ref="A34:B34"/>
    <mergeCell ref="C34:H34"/>
    <mergeCell ref="I34:J34"/>
    <mergeCell ref="K34:L34"/>
    <mergeCell ref="M34:N34"/>
    <mergeCell ref="AA34:AB34"/>
    <mergeCell ref="AC34:AD34"/>
    <mergeCell ref="AE34:AJ34"/>
    <mergeCell ref="A35:B35"/>
    <mergeCell ref="C35:H35"/>
    <mergeCell ref="I35:J35"/>
    <mergeCell ref="K35:L35"/>
    <mergeCell ref="M35:N35"/>
    <mergeCell ref="O35:P35"/>
    <mergeCell ref="Q35:R35"/>
    <mergeCell ref="O34:P34"/>
    <mergeCell ref="Q34:R34"/>
    <mergeCell ref="S34:T34"/>
    <mergeCell ref="U34:V34"/>
    <mergeCell ref="W34:X34"/>
    <mergeCell ref="Y34:Z34"/>
    <mergeCell ref="AE35:AJ35"/>
    <mergeCell ref="S35:T35"/>
    <mergeCell ref="U35:V35"/>
    <mergeCell ref="W32:X32"/>
    <mergeCell ref="Y32:Z32"/>
    <mergeCell ref="AA32:AB32"/>
    <mergeCell ref="AC32:AD32"/>
    <mergeCell ref="W33:X33"/>
    <mergeCell ref="Y33:Z33"/>
    <mergeCell ref="AA33:AB33"/>
    <mergeCell ref="AC33:AD33"/>
    <mergeCell ref="AE33:AJ33"/>
    <mergeCell ref="A33:B33"/>
    <mergeCell ref="C33:H33"/>
    <mergeCell ref="I33:J33"/>
    <mergeCell ref="K33:L33"/>
    <mergeCell ref="M33:N33"/>
    <mergeCell ref="O33:P33"/>
    <mergeCell ref="Q33:R33"/>
    <mergeCell ref="S33:T33"/>
    <mergeCell ref="U33:V33"/>
    <mergeCell ref="A31:B31"/>
    <mergeCell ref="C31:H31"/>
    <mergeCell ref="I31:J31"/>
    <mergeCell ref="K31:L31"/>
    <mergeCell ref="M31:N31"/>
    <mergeCell ref="AA31:AB31"/>
    <mergeCell ref="AC31:AD31"/>
    <mergeCell ref="AE31:AJ31"/>
    <mergeCell ref="A32:B32"/>
    <mergeCell ref="C32:H32"/>
    <mergeCell ref="I32:J32"/>
    <mergeCell ref="K32:L32"/>
    <mergeCell ref="M32:N32"/>
    <mergeCell ref="O32:P32"/>
    <mergeCell ref="Q32:R32"/>
    <mergeCell ref="O31:P31"/>
    <mergeCell ref="Q31:R31"/>
    <mergeCell ref="S31:T31"/>
    <mergeCell ref="U31:V31"/>
    <mergeCell ref="W31:X31"/>
    <mergeCell ref="Y31:Z31"/>
    <mergeCell ref="AE32:AJ32"/>
    <mergeCell ref="S32:T32"/>
    <mergeCell ref="U32:V32"/>
    <mergeCell ref="W29:X29"/>
    <mergeCell ref="Y29:Z29"/>
    <mergeCell ref="AA29:AB29"/>
    <mergeCell ref="AC29:AD29"/>
    <mergeCell ref="W30:X30"/>
    <mergeCell ref="Y30:Z30"/>
    <mergeCell ref="AA30:AB30"/>
    <mergeCell ref="AC30:AD30"/>
    <mergeCell ref="AE30:AJ30"/>
    <mergeCell ref="A30:B30"/>
    <mergeCell ref="C30:H30"/>
    <mergeCell ref="I30:J30"/>
    <mergeCell ref="K30:L30"/>
    <mergeCell ref="M30:N30"/>
    <mergeCell ref="O30:P30"/>
    <mergeCell ref="Q30:R30"/>
    <mergeCell ref="S30:T30"/>
    <mergeCell ref="U30:V30"/>
    <mergeCell ref="A28:B28"/>
    <mergeCell ref="C28:H28"/>
    <mergeCell ref="I28:J28"/>
    <mergeCell ref="K28:L28"/>
    <mergeCell ref="M28:N28"/>
    <mergeCell ref="AA28:AB28"/>
    <mergeCell ref="AC28:AD28"/>
    <mergeCell ref="AE28:AJ28"/>
    <mergeCell ref="A29:B29"/>
    <mergeCell ref="C29:H29"/>
    <mergeCell ref="I29:J29"/>
    <mergeCell ref="K29:L29"/>
    <mergeCell ref="M29:N29"/>
    <mergeCell ref="O29:P29"/>
    <mergeCell ref="Q29:R29"/>
    <mergeCell ref="O28:P28"/>
    <mergeCell ref="Q28:R28"/>
    <mergeCell ref="S28:T28"/>
    <mergeCell ref="U28:V28"/>
    <mergeCell ref="W28:X28"/>
    <mergeCell ref="Y28:Z28"/>
    <mergeCell ref="AE29:AJ29"/>
    <mergeCell ref="S29:T29"/>
    <mergeCell ref="U29:V29"/>
    <mergeCell ref="W26:X26"/>
    <mergeCell ref="Y26:Z26"/>
    <mergeCell ref="AA26:AB26"/>
    <mergeCell ref="AC26:AD26"/>
    <mergeCell ref="W27:X27"/>
    <mergeCell ref="Y27:Z27"/>
    <mergeCell ref="AA27:AB27"/>
    <mergeCell ref="AC27:AD27"/>
    <mergeCell ref="AE27:AJ27"/>
    <mergeCell ref="A27:B27"/>
    <mergeCell ref="C27:H27"/>
    <mergeCell ref="I27:J27"/>
    <mergeCell ref="K27:L27"/>
    <mergeCell ref="M27:N27"/>
    <mergeCell ref="O27:P27"/>
    <mergeCell ref="Q27:R27"/>
    <mergeCell ref="S27:T27"/>
    <mergeCell ref="U27:V27"/>
    <mergeCell ref="A25:B25"/>
    <mergeCell ref="C25:H25"/>
    <mergeCell ref="I25:J25"/>
    <mergeCell ref="K25:L25"/>
    <mergeCell ref="M25:N25"/>
    <mergeCell ref="AA25:AB25"/>
    <mergeCell ref="AC25:AD25"/>
    <mergeCell ref="AE25:AJ25"/>
    <mergeCell ref="A26:B26"/>
    <mergeCell ref="C26:H26"/>
    <mergeCell ref="I26:J26"/>
    <mergeCell ref="K26:L26"/>
    <mergeCell ref="M26:N26"/>
    <mergeCell ref="O26:P26"/>
    <mergeCell ref="Q26:R26"/>
    <mergeCell ref="O25:P25"/>
    <mergeCell ref="Q25:R25"/>
    <mergeCell ref="S25:T25"/>
    <mergeCell ref="U25:V25"/>
    <mergeCell ref="W25:X25"/>
    <mergeCell ref="Y25:Z25"/>
    <mergeCell ref="AE26:AJ26"/>
    <mergeCell ref="S26:T26"/>
    <mergeCell ref="U26:V26"/>
    <mergeCell ref="W23:X23"/>
    <mergeCell ref="Y23:Z23"/>
    <mergeCell ref="AA23:AB23"/>
    <mergeCell ref="AC23:AD23"/>
    <mergeCell ref="W24:X24"/>
    <mergeCell ref="Y24:Z24"/>
    <mergeCell ref="AA24:AB24"/>
    <mergeCell ref="AC24:AD24"/>
    <mergeCell ref="AE24:AJ24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A22:B22"/>
    <mergeCell ref="C22:H22"/>
    <mergeCell ref="I22:J22"/>
    <mergeCell ref="K22:L22"/>
    <mergeCell ref="M22:N22"/>
    <mergeCell ref="AA22:AB22"/>
    <mergeCell ref="AC22:AD22"/>
    <mergeCell ref="AE22:AJ22"/>
    <mergeCell ref="A23:B23"/>
    <mergeCell ref="C23:H23"/>
    <mergeCell ref="I23:J23"/>
    <mergeCell ref="K23:L23"/>
    <mergeCell ref="M23:N23"/>
    <mergeCell ref="O23:P23"/>
    <mergeCell ref="Q23:R23"/>
    <mergeCell ref="O22:P22"/>
    <mergeCell ref="Q22:R22"/>
    <mergeCell ref="S22:T22"/>
    <mergeCell ref="U22:V22"/>
    <mergeCell ref="W22:X22"/>
    <mergeCell ref="Y22:Z22"/>
    <mergeCell ref="AE23:AJ23"/>
    <mergeCell ref="S23:T23"/>
    <mergeCell ref="U23:V23"/>
    <mergeCell ref="W20:X20"/>
    <mergeCell ref="Y20:Z20"/>
    <mergeCell ref="AA20:AB20"/>
    <mergeCell ref="AC20:AD20"/>
    <mergeCell ref="W21:X21"/>
    <mergeCell ref="Y21:Z21"/>
    <mergeCell ref="AA21:AB21"/>
    <mergeCell ref="AC21:AD21"/>
    <mergeCell ref="AE21:AJ21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A19:B19"/>
    <mergeCell ref="C19:H19"/>
    <mergeCell ref="I19:J19"/>
    <mergeCell ref="K19:L19"/>
    <mergeCell ref="M19:N19"/>
    <mergeCell ref="AA19:AB19"/>
    <mergeCell ref="AC19:AD19"/>
    <mergeCell ref="AE19:AJ19"/>
    <mergeCell ref="A20:B20"/>
    <mergeCell ref="C20:H20"/>
    <mergeCell ref="I20:J20"/>
    <mergeCell ref="K20:L20"/>
    <mergeCell ref="M20:N20"/>
    <mergeCell ref="O20:P20"/>
    <mergeCell ref="Q20:R20"/>
    <mergeCell ref="O19:P19"/>
    <mergeCell ref="Q19:R19"/>
    <mergeCell ref="S19:T19"/>
    <mergeCell ref="U19:V19"/>
    <mergeCell ref="W19:X19"/>
    <mergeCell ref="Y19:Z19"/>
    <mergeCell ref="AE20:AJ20"/>
    <mergeCell ref="S20:T20"/>
    <mergeCell ref="U20:V20"/>
    <mergeCell ref="W17:X17"/>
    <mergeCell ref="Y17:Z17"/>
    <mergeCell ref="AA17:AB17"/>
    <mergeCell ref="AC17:AD17"/>
    <mergeCell ref="W18:X18"/>
    <mergeCell ref="Y18:Z18"/>
    <mergeCell ref="AA18:AB18"/>
    <mergeCell ref="AC18:AD18"/>
    <mergeCell ref="AE18:AJ18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A16:B16"/>
    <mergeCell ref="C16:H16"/>
    <mergeCell ref="I16:J16"/>
    <mergeCell ref="K16:L16"/>
    <mergeCell ref="M16:N16"/>
    <mergeCell ref="AA16:AB16"/>
    <mergeCell ref="AC16:AD16"/>
    <mergeCell ref="AE16:AJ16"/>
    <mergeCell ref="A17:B17"/>
    <mergeCell ref="C17:H17"/>
    <mergeCell ref="I17:J17"/>
    <mergeCell ref="K17:L17"/>
    <mergeCell ref="M17:N17"/>
    <mergeCell ref="O17:P17"/>
    <mergeCell ref="Q17:R17"/>
    <mergeCell ref="O16:P16"/>
    <mergeCell ref="Q16:R16"/>
    <mergeCell ref="S16:T16"/>
    <mergeCell ref="U16:V16"/>
    <mergeCell ref="W16:X16"/>
    <mergeCell ref="Y16:Z16"/>
    <mergeCell ref="AE17:AJ17"/>
    <mergeCell ref="S17:T17"/>
    <mergeCell ref="U17:V17"/>
    <mergeCell ref="W14:X14"/>
    <mergeCell ref="Y14:Z14"/>
    <mergeCell ref="AA14:AB14"/>
    <mergeCell ref="AC14:AD14"/>
    <mergeCell ref="W15:X15"/>
    <mergeCell ref="Y15:Z15"/>
    <mergeCell ref="AA15:AB15"/>
    <mergeCell ref="AC15:AD15"/>
    <mergeCell ref="AE15:AJ15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A13:B13"/>
    <mergeCell ref="C13:H13"/>
    <mergeCell ref="I13:J13"/>
    <mergeCell ref="K13:L13"/>
    <mergeCell ref="M13:N13"/>
    <mergeCell ref="AA13:AB13"/>
    <mergeCell ref="AC13:AD13"/>
    <mergeCell ref="AE13:AJ13"/>
    <mergeCell ref="A14:B14"/>
    <mergeCell ref="C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AE14:AJ14"/>
    <mergeCell ref="S14:T14"/>
    <mergeCell ref="U14:V14"/>
    <mergeCell ref="AE11:AJ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H11"/>
    <mergeCell ref="I11:L11"/>
    <mergeCell ref="M11:P11"/>
    <mergeCell ref="Q11:T11"/>
    <mergeCell ref="U11:X11"/>
    <mergeCell ref="Y11:AD11"/>
    <mergeCell ref="W12:X12"/>
    <mergeCell ref="Y12:Z12"/>
    <mergeCell ref="AA12:AB12"/>
    <mergeCell ref="AC12:AD12"/>
    <mergeCell ref="AE12:AJ12"/>
    <mergeCell ref="U10:V10"/>
    <mergeCell ref="W10:X10"/>
    <mergeCell ref="Y10:Z10"/>
    <mergeCell ref="AA10:AB10"/>
    <mergeCell ref="AC10:AD10"/>
    <mergeCell ref="AE10:AJ10"/>
    <mergeCell ref="A8:AJ8"/>
    <mergeCell ref="A9:AJ9"/>
    <mergeCell ref="A10:B10"/>
    <mergeCell ref="C10:H10"/>
    <mergeCell ref="I10:J10"/>
    <mergeCell ref="K10:L10"/>
    <mergeCell ref="M10:N10"/>
    <mergeCell ref="O10:P10"/>
    <mergeCell ref="Q10:R10"/>
    <mergeCell ref="S10:T10"/>
    <mergeCell ref="A7:D7"/>
    <mergeCell ref="E7:L7"/>
    <mergeCell ref="M7:Q7"/>
    <mergeCell ref="R7:Z7"/>
    <mergeCell ref="AA7:AD7"/>
    <mergeCell ref="AE7:AJ7"/>
    <mergeCell ref="A6:D6"/>
    <mergeCell ref="E6:L6"/>
    <mergeCell ref="M6:Q6"/>
    <mergeCell ref="R6:Z6"/>
    <mergeCell ref="AA6:AD6"/>
    <mergeCell ref="AE6:AJ6"/>
    <mergeCell ref="A1:AJ2"/>
    <mergeCell ref="A3:D3"/>
    <mergeCell ref="E3:L3"/>
    <mergeCell ref="M3:Q3"/>
    <mergeCell ref="R3:Z3"/>
    <mergeCell ref="AA3:AD3"/>
    <mergeCell ref="AE3:AJ3"/>
    <mergeCell ref="A5:D5"/>
    <mergeCell ref="E5:L5"/>
    <mergeCell ref="M5:Q5"/>
    <mergeCell ref="R5:Z5"/>
    <mergeCell ref="AA5:AD5"/>
    <mergeCell ref="AE5:AJ5"/>
    <mergeCell ref="A4:D4"/>
    <mergeCell ref="E4:L4"/>
    <mergeCell ref="M4:Q4"/>
    <mergeCell ref="R4:Z4"/>
    <mergeCell ref="AA4:AD4"/>
    <mergeCell ref="AE4:AJ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35"/>
  <sheetViews>
    <sheetView showRuler="0" zoomScale="150" workbookViewId="0">
      <selection activeCell="O29" sqref="O29:T29"/>
    </sheetView>
  </sheetViews>
  <sheetFormatPr baseColWidth="10" defaultColWidth="2.42578125" defaultRowHeight="9" customHeight="1" x14ac:dyDescent="0"/>
  <cols>
    <col min="1" max="12" width="2.42578125" style="15"/>
    <col min="13" max="13" width="2.85546875" style="15" customWidth="1"/>
    <col min="14" max="21" width="2.42578125" style="15"/>
    <col min="22" max="22" width="4.42578125" style="15" customWidth="1"/>
    <col min="23" max="16384" width="2.42578125" style="15"/>
  </cols>
  <sheetData>
    <row r="1" spans="1:28" ht="11" customHeight="1">
      <c r="A1" s="364" t="s">
        <v>61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  <c r="AB1" s="364"/>
    </row>
    <row r="2" spans="1:28" ht="9" customHeight="1">
      <c r="A2" s="365"/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  <c r="M2" s="365"/>
      <c r="N2" s="365"/>
      <c r="O2" s="365"/>
      <c r="P2" s="365"/>
      <c r="Q2" s="365"/>
      <c r="R2" s="365"/>
      <c r="S2" s="365"/>
      <c r="T2" s="365"/>
      <c r="U2" s="365"/>
      <c r="V2" s="365"/>
      <c r="W2" s="365"/>
      <c r="X2" s="365"/>
      <c r="Y2" s="365"/>
      <c r="Z2" s="365"/>
      <c r="AA2" s="365"/>
      <c r="AB2" s="365"/>
    </row>
    <row r="3" spans="1:28" ht="9" customHeight="1">
      <c r="A3" s="187" t="s">
        <v>15</v>
      </c>
      <c r="B3" s="188"/>
      <c r="C3" s="188"/>
      <c r="D3" s="188"/>
      <c r="E3" s="189" t="str">
        <f>SPEC!E3</f>
        <v>W DEFINED MID PULLOVER</v>
      </c>
      <c r="F3" s="190"/>
      <c r="G3" s="190"/>
      <c r="H3" s="190"/>
      <c r="I3" s="190"/>
      <c r="J3" s="191"/>
      <c r="K3" s="187" t="s">
        <v>16</v>
      </c>
      <c r="L3" s="188"/>
      <c r="M3" s="188"/>
      <c r="N3" s="188"/>
      <c r="O3" s="188"/>
      <c r="P3" s="189" t="str">
        <f>SPEC!AA3</f>
        <v>LAYERING</v>
      </c>
      <c r="Q3" s="366"/>
      <c r="R3" s="366"/>
      <c r="S3" s="366"/>
      <c r="T3" s="366"/>
      <c r="U3" s="27" t="s">
        <v>31</v>
      </c>
      <c r="V3" s="28"/>
      <c r="W3" s="367" t="str">
        <f>SPEC!AS3</f>
        <v>WINTER 2017.2018</v>
      </c>
      <c r="X3" s="367"/>
      <c r="Y3" s="367"/>
      <c r="Z3" s="367"/>
      <c r="AA3" s="367"/>
      <c r="AB3" s="368"/>
    </row>
    <row r="4" spans="1:28" ht="9" customHeight="1">
      <c r="A4" s="171" t="s">
        <v>17</v>
      </c>
      <c r="B4" s="172"/>
      <c r="C4" s="172"/>
      <c r="D4" s="172"/>
      <c r="E4" s="173" t="str">
        <f>SPEC!E4</f>
        <v>XS-XXL</v>
      </c>
      <c r="F4" s="174"/>
      <c r="G4" s="174"/>
      <c r="H4" s="174"/>
      <c r="I4" s="174"/>
      <c r="J4" s="175"/>
      <c r="K4" s="171" t="s">
        <v>19</v>
      </c>
      <c r="L4" s="172"/>
      <c r="M4" s="172"/>
      <c r="N4" s="172"/>
      <c r="O4" s="172"/>
      <c r="P4" s="369" t="str">
        <f>SPEC!AA5</f>
        <v>YOUNGONE</v>
      </c>
      <c r="Q4" s="370"/>
      <c r="R4" s="370"/>
      <c r="S4" s="370"/>
      <c r="T4" s="371"/>
      <c r="U4" s="181"/>
      <c r="V4" s="372"/>
      <c r="W4" s="183"/>
      <c r="X4" s="183"/>
      <c r="Y4" s="183"/>
      <c r="Z4" s="183"/>
      <c r="AA4" s="183"/>
      <c r="AB4" s="184"/>
    </row>
    <row r="5" spans="1:28" ht="9" customHeight="1">
      <c r="A5" s="356" t="s">
        <v>18</v>
      </c>
      <c r="B5" s="357"/>
      <c r="C5" s="357"/>
      <c r="D5" s="357"/>
      <c r="E5" s="358" t="str">
        <f>SPEC!E5</f>
        <v>M</v>
      </c>
      <c r="F5" s="359"/>
      <c r="G5" s="359"/>
      <c r="H5" s="359"/>
      <c r="I5" s="359"/>
      <c r="J5" s="360"/>
      <c r="K5" s="171"/>
      <c r="L5" s="172"/>
      <c r="M5" s="172"/>
      <c r="N5" s="172"/>
      <c r="O5" s="172"/>
      <c r="P5" s="199"/>
      <c r="Q5" s="199"/>
      <c r="R5" s="199"/>
      <c r="S5" s="199"/>
      <c r="T5" s="361"/>
      <c r="U5" s="29" t="s">
        <v>32</v>
      </c>
      <c r="V5" s="30"/>
      <c r="W5" s="183" t="str">
        <f>DIMENSIONS!AE5</f>
        <v>VG</v>
      </c>
      <c r="X5" s="183"/>
      <c r="Y5" s="183"/>
      <c r="Z5" s="183"/>
      <c r="AA5" s="183"/>
      <c r="AB5" s="184"/>
    </row>
    <row r="6" spans="1:28" ht="9" customHeight="1">
      <c r="A6" s="171" t="s">
        <v>113</v>
      </c>
      <c r="B6" s="172"/>
      <c r="C6" s="172"/>
      <c r="D6" s="172"/>
      <c r="E6" s="362" t="str">
        <f>DIMENSIONS!E6</f>
        <v>ATH</v>
      </c>
      <c r="F6" s="362"/>
      <c r="G6" s="362"/>
      <c r="H6" s="362"/>
      <c r="I6" s="362"/>
      <c r="J6" s="363"/>
      <c r="K6" s="171"/>
      <c r="L6" s="172"/>
      <c r="M6" s="172"/>
      <c r="N6" s="172"/>
      <c r="O6" s="172"/>
      <c r="P6" s="199"/>
      <c r="Q6" s="199"/>
      <c r="R6" s="199"/>
      <c r="S6" s="199"/>
      <c r="T6" s="361"/>
      <c r="U6" s="29" t="s">
        <v>33</v>
      </c>
      <c r="V6" s="30"/>
      <c r="W6" s="183"/>
      <c r="X6" s="183"/>
      <c r="Y6" s="183"/>
      <c r="Z6" s="183"/>
      <c r="AA6" s="183"/>
      <c r="AB6" s="184"/>
    </row>
    <row r="7" spans="1:28" ht="9" customHeight="1">
      <c r="A7" s="212" t="s">
        <v>21</v>
      </c>
      <c r="B7" s="213"/>
      <c r="C7" s="213"/>
      <c r="D7" s="213"/>
      <c r="E7" s="214" t="str">
        <f>DIMENSIONS!E7</f>
        <v>W DEFINED WARM PULLOVER</v>
      </c>
      <c r="F7" s="215"/>
      <c r="G7" s="215"/>
      <c r="H7" s="215"/>
      <c r="I7" s="215"/>
      <c r="J7" s="216"/>
      <c r="K7" s="212" t="s">
        <v>114</v>
      </c>
      <c r="L7" s="213"/>
      <c r="M7" s="213"/>
      <c r="N7" s="213"/>
      <c r="O7" s="213"/>
      <c r="P7" s="214" t="str">
        <f>DIMENSIONS!R7</f>
        <v>INCHES</v>
      </c>
      <c r="Q7" s="214"/>
      <c r="R7" s="214"/>
      <c r="S7" s="214"/>
      <c r="T7" s="349"/>
      <c r="U7" s="31" t="s">
        <v>23</v>
      </c>
      <c r="V7" s="32"/>
      <c r="W7" s="221"/>
      <c r="X7" s="221"/>
      <c r="Y7" s="221"/>
      <c r="Z7" s="221"/>
      <c r="AA7" s="221"/>
      <c r="AB7" s="222"/>
    </row>
    <row r="8" spans="1:28" s="26" customFormat="1" ht="8.25" customHeight="1">
      <c r="A8" s="257" t="s">
        <v>35</v>
      </c>
      <c r="B8" s="258"/>
      <c r="C8" s="257" t="s">
        <v>36</v>
      </c>
      <c r="D8" s="263"/>
      <c r="E8" s="263"/>
      <c r="F8" s="263"/>
      <c r="G8" s="263"/>
      <c r="H8" s="264"/>
      <c r="I8" s="350" t="s">
        <v>141</v>
      </c>
      <c r="J8" s="350"/>
      <c r="K8" s="265" t="s">
        <v>142</v>
      </c>
      <c r="L8" s="266"/>
      <c r="M8" s="351" t="s">
        <v>143</v>
      </c>
      <c r="N8" s="352"/>
      <c r="O8" s="265" t="s">
        <v>144</v>
      </c>
      <c r="P8" s="266"/>
      <c r="Q8" s="267" t="s">
        <v>145</v>
      </c>
      <c r="R8" s="266"/>
      <c r="S8" s="353" t="s">
        <v>146</v>
      </c>
      <c r="T8" s="354"/>
      <c r="U8" s="265" t="s">
        <v>147</v>
      </c>
      <c r="V8" s="266"/>
      <c r="W8" s="269" t="s">
        <v>24</v>
      </c>
      <c r="X8" s="274"/>
      <c r="Y8" s="274"/>
      <c r="Z8" s="274"/>
      <c r="AA8" s="274"/>
      <c r="AB8" s="275"/>
    </row>
    <row r="9" spans="1:28" s="26" customFormat="1" ht="8" customHeight="1">
      <c r="A9" s="287" t="s">
        <v>62</v>
      </c>
      <c r="B9" s="288"/>
      <c r="C9" s="289" t="s">
        <v>100</v>
      </c>
      <c r="D9" s="290"/>
      <c r="E9" s="290"/>
      <c r="F9" s="290"/>
      <c r="G9" s="290"/>
      <c r="H9" s="291"/>
      <c r="I9" s="294">
        <f t="shared" ref="I9:I11" si="0">M9-4</f>
        <v>30.5</v>
      </c>
      <c r="J9" s="355"/>
      <c r="K9" s="294">
        <f t="shared" ref="K9:K11" si="1">M9-2</f>
        <v>32.5</v>
      </c>
      <c r="L9" s="355"/>
      <c r="M9" s="292">
        <v>34.5</v>
      </c>
      <c r="N9" s="293"/>
      <c r="O9" s="347">
        <f t="shared" ref="O9:O10" si="2">M9+3</f>
        <v>37.5</v>
      </c>
      <c r="P9" s="348"/>
      <c r="Q9" s="347">
        <f t="shared" ref="Q9:Q10" si="3">M9+5</f>
        <v>39.5</v>
      </c>
      <c r="R9" s="348"/>
      <c r="S9" s="347">
        <f>M9+7</f>
        <v>41.5</v>
      </c>
      <c r="T9" s="348"/>
      <c r="U9" s="347" t="s">
        <v>161</v>
      </c>
      <c r="V9" s="348"/>
      <c r="W9" s="331"/>
      <c r="X9" s="309"/>
      <c r="Y9" s="309"/>
      <c r="Z9" s="309"/>
      <c r="AA9" s="309"/>
      <c r="AB9" s="310"/>
    </row>
    <row r="10" spans="1:28" ht="9" customHeight="1">
      <c r="A10" s="233" t="s">
        <v>63</v>
      </c>
      <c r="B10" s="234"/>
      <c r="C10" s="300" t="s">
        <v>101</v>
      </c>
      <c r="D10" s="301"/>
      <c r="E10" s="301"/>
      <c r="F10" s="301"/>
      <c r="G10" s="301"/>
      <c r="H10" s="302"/>
      <c r="I10" s="303">
        <f t="shared" si="0"/>
        <v>26.5</v>
      </c>
      <c r="J10" s="314"/>
      <c r="K10" s="303">
        <f t="shared" si="1"/>
        <v>28.5</v>
      </c>
      <c r="L10" s="314"/>
      <c r="M10" s="292">
        <v>30.5</v>
      </c>
      <c r="N10" s="293"/>
      <c r="O10" s="303">
        <f t="shared" si="2"/>
        <v>33.5</v>
      </c>
      <c r="P10" s="314"/>
      <c r="Q10" s="303">
        <f t="shared" si="3"/>
        <v>35.5</v>
      </c>
      <c r="R10" s="314"/>
      <c r="S10" s="303">
        <f>M10+7</f>
        <v>37.5</v>
      </c>
      <c r="T10" s="314"/>
      <c r="U10" s="303" t="s">
        <v>161</v>
      </c>
      <c r="V10" s="314"/>
      <c r="W10" s="331"/>
      <c r="X10" s="309"/>
      <c r="Y10" s="309"/>
      <c r="Z10" s="309"/>
      <c r="AA10" s="309"/>
      <c r="AB10" s="310"/>
    </row>
    <row r="11" spans="1:28" ht="9" customHeight="1">
      <c r="A11" s="233" t="s">
        <v>102</v>
      </c>
      <c r="B11" s="234"/>
      <c r="C11" s="235" t="s">
        <v>103</v>
      </c>
      <c r="D11" s="309"/>
      <c r="E11" s="309"/>
      <c r="F11" s="309"/>
      <c r="G11" s="309"/>
      <c r="H11" s="310"/>
      <c r="I11" s="303">
        <f t="shared" si="0"/>
        <v>33</v>
      </c>
      <c r="J11" s="333"/>
      <c r="K11" s="303">
        <f t="shared" si="1"/>
        <v>35</v>
      </c>
      <c r="L11" s="304"/>
      <c r="M11" s="292">
        <v>37</v>
      </c>
      <c r="N11" s="293"/>
      <c r="O11" s="303">
        <f>M11+2</f>
        <v>39</v>
      </c>
      <c r="P11" s="304"/>
      <c r="Q11" s="303">
        <f>O11+2</f>
        <v>41</v>
      </c>
      <c r="R11" s="304"/>
      <c r="S11" s="303">
        <f>Q11+2</f>
        <v>43</v>
      </c>
      <c r="T11" s="304"/>
      <c r="U11" s="303" t="s">
        <v>148</v>
      </c>
      <c r="V11" s="332"/>
      <c r="W11" s="331"/>
      <c r="X11" s="309"/>
      <c r="Y11" s="309"/>
      <c r="Z11" s="309"/>
      <c r="AA11" s="309"/>
      <c r="AB11" s="310"/>
    </row>
    <row r="12" spans="1:28" ht="9" customHeight="1">
      <c r="A12" s="233" t="s">
        <v>64</v>
      </c>
      <c r="B12" s="234"/>
      <c r="C12" s="330" t="s">
        <v>65</v>
      </c>
      <c r="D12" s="307"/>
      <c r="E12" s="307"/>
      <c r="F12" s="307"/>
      <c r="G12" s="307"/>
      <c r="H12" s="308"/>
      <c r="I12" s="303">
        <f>K12-0.375</f>
        <v>14.25</v>
      </c>
      <c r="J12" s="314"/>
      <c r="K12" s="303">
        <f>M12-0.375</f>
        <v>14.625</v>
      </c>
      <c r="L12" s="314"/>
      <c r="M12" s="303">
        <v>15</v>
      </c>
      <c r="N12" s="304"/>
      <c r="O12" s="303">
        <f>M12+0.375</f>
        <v>15.375</v>
      </c>
      <c r="P12" s="304"/>
      <c r="Q12" s="303">
        <f>O12+0.375</f>
        <v>15.75</v>
      </c>
      <c r="R12" s="304"/>
      <c r="S12" s="303">
        <f>Q12+0.375</f>
        <v>16.125</v>
      </c>
      <c r="T12" s="304"/>
      <c r="U12" s="334" t="s">
        <v>149</v>
      </c>
      <c r="V12" s="335"/>
      <c r="W12" s="346"/>
      <c r="X12" s="309"/>
      <c r="Y12" s="309"/>
      <c r="Z12" s="309"/>
      <c r="AA12" s="309"/>
      <c r="AB12" s="310"/>
    </row>
    <row r="13" spans="1:28" ht="9" customHeight="1">
      <c r="A13" s="303"/>
      <c r="B13" s="314"/>
      <c r="C13" s="235"/>
      <c r="D13" s="309"/>
      <c r="E13" s="309"/>
      <c r="F13" s="309"/>
      <c r="G13" s="309"/>
      <c r="H13" s="310"/>
      <c r="I13" s="303"/>
      <c r="J13" s="333"/>
      <c r="K13" s="303"/>
      <c r="L13" s="304"/>
      <c r="M13" s="292"/>
      <c r="N13" s="293"/>
      <c r="O13" s="303"/>
      <c r="P13" s="304"/>
      <c r="Q13" s="303"/>
      <c r="R13" s="304"/>
      <c r="S13" s="303"/>
      <c r="T13" s="304"/>
      <c r="U13" s="344"/>
      <c r="V13" s="345"/>
      <c r="W13" s="306"/>
      <c r="X13" s="307"/>
      <c r="Y13" s="307"/>
      <c r="Z13" s="307"/>
      <c r="AA13" s="307"/>
      <c r="AB13" s="308"/>
    </row>
    <row r="14" spans="1:28" ht="9" customHeight="1">
      <c r="A14" s="303" t="s">
        <v>66</v>
      </c>
      <c r="B14" s="314"/>
      <c r="C14" s="235" t="s">
        <v>67</v>
      </c>
      <c r="D14" s="309"/>
      <c r="E14" s="309"/>
      <c r="F14" s="309"/>
      <c r="G14" s="309"/>
      <c r="H14" s="310"/>
      <c r="I14" s="303">
        <f t="shared" ref="I14" si="4">M14-1</f>
        <v>21</v>
      </c>
      <c r="J14" s="314"/>
      <c r="K14" s="303">
        <f>M14-1</f>
        <v>21</v>
      </c>
      <c r="L14" s="314"/>
      <c r="M14" s="315">
        <v>22</v>
      </c>
      <c r="N14" s="316"/>
      <c r="O14" s="303">
        <f t="shared" ref="O14" si="5">M14+1</f>
        <v>23</v>
      </c>
      <c r="P14" s="314"/>
      <c r="Q14" s="303">
        <f>M14+2</f>
        <v>24</v>
      </c>
      <c r="R14" s="314"/>
      <c r="S14" s="303">
        <f>M14+2</f>
        <v>24</v>
      </c>
      <c r="T14" s="314"/>
      <c r="U14" s="303" t="s">
        <v>150</v>
      </c>
      <c r="V14" s="314"/>
      <c r="W14" s="331"/>
      <c r="X14" s="309"/>
      <c r="Y14" s="309"/>
      <c r="Z14" s="309"/>
      <c r="AA14" s="309"/>
      <c r="AB14" s="310"/>
    </row>
    <row r="15" spans="1:28" ht="9" customHeight="1">
      <c r="A15" s="303" t="s">
        <v>68</v>
      </c>
      <c r="B15" s="314"/>
      <c r="C15" s="235" t="s">
        <v>69</v>
      </c>
      <c r="D15" s="309"/>
      <c r="E15" s="309"/>
      <c r="F15" s="309"/>
      <c r="G15" s="309"/>
      <c r="H15" s="310"/>
      <c r="I15" s="303">
        <f>I14+I23</f>
        <v>23.5</v>
      </c>
      <c r="J15" s="304"/>
      <c r="K15" s="303">
        <f>K14+K23</f>
        <v>23.5</v>
      </c>
      <c r="L15" s="304"/>
      <c r="M15" s="317">
        <f>M14+M23</f>
        <v>24.5</v>
      </c>
      <c r="N15" s="318"/>
      <c r="O15" s="303">
        <f>O14+O23</f>
        <v>25.5</v>
      </c>
      <c r="P15" s="304"/>
      <c r="Q15" s="303">
        <f>Q14+Q23</f>
        <v>26.5</v>
      </c>
      <c r="R15" s="304"/>
      <c r="S15" s="303">
        <f>S14+S23</f>
        <v>26.5</v>
      </c>
      <c r="T15" s="304"/>
      <c r="U15" s="303"/>
      <c r="V15" s="314"/>
      <c r="W15" s="331"/>
      <c r="X15" s="309"/>
      <c r="Y15" s="309"/>
      <c r="Z15" s="309"/>
      <c r="AA15" s="309"/>
      <c r="AB15" s="310"/>
    </row>
    <row r="16" spans="1:28" ht="9" customHeight="1">
      <c r="A16" s="303" t="s">
        <v>70</v>
      </c>
      <c r="B16" s="314"/>
      <c r="C16" s="235" t="s">
        <v>71</v>
      </c>
      <c r="D16" s="309"/>
      <c r="E16" s="309"/>
      <c r="F16" s="309"/>
      <c r="G16" s="309"/>
      <c r="H16" s="310"/>
      <c r="I16" s="303">
        <f t="shared" ref="I16" si="6">M16-1</f>
        <v>24.625</v>
      </c>
      <c r="J16" s="314"/>
      <c r="K16" s="303">
        <f>M16-1</f>
        <v>24.625</v>
      </c>
      <c r="L16" s="314"/>
      <c r="M16" s="317">
        <f>M14+M17+M19-M20</f>
        <v>25.625</v>
      </c>
      <c r="N16" s="318"/>
      <c r="O16" s="303">
        <f t="shared" ref="O16" si="7">M16+1</f>
        <v>26.625</v>
      </c>
      <c r="P16" s="314"/>
      <c r="Q16" s="303">
        <f>M16+2</f>
        <v>27.625</v>
      </c>
      <c r="R16" s="314"/>
      <c r="S16" s="303">
        <f>M16+2</f>
        <v>27.625</v>
      </c>
      <c r="T16" s="314"/>
      <c r="U16" s="303" t="s">
        <v>150</v>
      </c>
      <c r="V16" s="314"/>
      <c r="W16" s="331"/>
      <c r="X16" s="309"/>
      <c r="Y16" s="309"/>
      <c r="Z16" s="309"/>
      <c r="AA16" s="309"/>
      <c r="AB16" s="310"/>
    </row>
    <row r="17" spans="1:28" ht="9" customHeight="1">
      <c r="A17" s="303" t="s">
        <v>72</v>
      </c>
      <c r="B17" s="314"/>
      <c r="C17" s="235" t="s">
        <v>73</v>
      </c>
      <c r="D17" s="309"/>
      <c r="E17" s="309"/>
      <c r="F17" s="309"/>
      <c r="G17" s="309"/>
      <c r="H17" s="310"/>
      <c r="I17" s="303">
        <f>M17+0</f>
        <v>1</v>
      </c>
      <c r="J17" s="333"/>
      <c r="K17" s="303">
        <f>M17+0</f>
        <v>1</v>
      </c>
      <c r="L17" s="333"/>
      <c r="M17" s="319">
        <v>1</v>
      </c>
      <c r="N17" s="320"/>
      <c r="O17" s="303">
        <f>M17+0</f>
        <v>1</v>
      </c>
      <c r="P17" s="333"/>
      <c r="Q17" s="303">
        <f>M17+0</f>
        <v>1</v>
      </c>
      <c r="R17" s="333"/>
      <c r="S17" s="303">
        <f>O17+0</f>
        <v>1</v>
      </c>
      <c r="T17" s="333"/>
      <c r="U17" s="303" t="s">
        <v>151</v>
      </c>
      <c r="V17" s="314"/>
      <c r="W17" s="331"/>
      <c r="X17" s="309"/>
      <c r="Y17" s="309"/>
      <c r="Z17" s="309"/>
      <c r="AA17" s="309"/>
      <c r="AB17" s="310"/>
    </row>
    <row r="18" spans="1:28" ht="9" customHeight="1">
      <c r="A18" s="303"/>
      <c r="B18" s="314"/>
      <c r="C18" s="235"/>
      <c r="D18" s="309"/>
      <c r="E18" s="309"/>
      <c r="F18" s="309"/>
      <c r="G18" s="309"/>
      <c r="H18" s="310"/>
      <c r="I18" s="303"/>
      <c r="J18" s="333"/>
      <c r="K18" s="303"/>
      <c r="L18" s="304"/>
      <c r="M18" s="292"/>
      <c r="N18" s="293"/>
      <c r="O18" s="303"/>
      <c r="P18" s="304"/>
      <c r="Q18" s="303"/>
      <c r="R18" s="304"/>
      <c r="S18" s="303"/>
      <c r="T18" s="304"/>
      <c r="U18" s="303"/>
      <c r="V18" s="332"/>
      <c r="W18" s="331"/>
      <c r="X18" s="309"/>
      <c r="Y18" s="309"/>
      <c r="Z18" s="309"/>
      <c r="AA18" s="309"/>
      <c r="AB18" s="310"/>
    </row>
    <row r="19" spans="1:28" ht="9" customHeight="1">
      <c r="A19" s="233" t="s">
        <v>104</v>
      </c>
      <c r="B19" s="234"/>
      <c r="C19" s="235" t="s">
        <v>74</v>
      </c>
      <c r="D19" s="236"/>
      <c r="E19" s="236"/>
      <c r="F19" s="236"/>
      <c r="G19" s="236"/>
      <c r="H19" s="237"/>
      <c r="I19" s="303">
        <f>M19-0.25</f>
        <v>3.375</v>
      </c>
      <c r="J19" s="337"/>
      <c r="K19" s="303">
        <f>M19-0.125</f>
        <v>3.5</v>
      </c>
      <c r="L19" s="304"/>
      <c r="M19" s="317">
        <v>3.625</v>
      </c>
      <c r="N19" s="318"/>
      <c r="O19" s="233">
        <f>M19+0.25</f>
        <v>3.875</v>
      </c>
      <c r="P19" s="305"/>
      <c r="Q19" s="303">
        <f>M19+0.5</f>
        <v>4.125</v>
      </c>
      <c r="R19" s="304"/>
      <c r="S19" s="303">
        <f>O19+0.5</f>
        <v>4.375</v>
      </c>
      <c r="T19" s="304"/>
      <c r="U19" s="303" t="s">
        <v>152</v>
      </c>
      <c r="V19" s="332"/>
      <c r="W19" s="306"/>
      <c r="X19" s="307"/>
      <c r="Y19" s="307"/>
      <c r="Z19" s="307"/>
      <c r="AA19" s="307"/>
      <c r="AB19" s="308"/>
    </row>
    <row r="20" spans="1:28" ht="9" customHeight="1">
      <c r="A20" s="233" t="s">
        <v>105</v>
      </c>
      <c r="B20" s="234"/>
      <c r="C20" s="235" t="s">
        <v>75</v>
      </c>
      <c r="D20" s="236"/>
      <c r="E20" s="236"/>
      <c r="F20" s="236"/>
      <c r="G20" s="236"/>
      <c r="H20" s="237"/>
      <c r="I20" s="303">
        <f>M20-0.25</f>
        <v>0.75</v>
      </c>
      <c r="J20" s="337"/>
      <c r="K20" s="303">
        <f>M20-0.125</f>
        <v>0.875</v>
      </c>
      <c r="L20" s="304"/>
      <c r="M20" s="317">
        <v>1</v>
      </c>
      <c r="N20" s="318"/>
      <c r="O20" s="233">
        <f>M20+0.25</f>
        <v>1.25</v>
      </c>
      <c r="P20" s="305"/>
      <c r="Q20" s="303">
        <f>M20+0.5</f>
        <v>1.5</v>
      </c>
      <c r="R20" s="304"/>
      <c r="S20" s="303">
        <f>O20+0.5</f>
        <v>1.75</v>
      </c>
      <c r="T20" s="304"/>
      <c r="U20" s="303" t="s">
        <v>152</v>
      </c>
      <c r="V20" s="332"/>
      <c r="W20" s="306"/>
      <c r="X20" s="307"/>
      <c r="Y20" s="307"/>
      <c r="Z20" s="307"/>
      <c r="AA20" s="307"/>
      <c r="AB20" s="308"/>
    </row>
    <row r="21" spans="1:28" ht="9" customHeight="1">
      <c r="A21" s="233" t="s">
        <v>106</v>
      </c>
      <c r="B21" s="234"/>
      <c r="C21" s="235" t="s">
        <v>98</v>
      </c>
      <c r="D21" s="236"/>
      <c r="E21" s="236"/>
      <c r="F21" s="236"/>
      <c r="G21" s="236"/>
      <c r="H21" s="237"/>
      <c r="I21" s="303">
        <f>M21-0.375</f>
        <v>5.625</v>
      </c>
      <c r="J21" s="337"/>
      <c r="K21" s="303">
        <f>M21-0.25</f>
        <v>5.75</v>
      </c>
      <c r="L21" s="304"/>
      <c r="M21" s="317">
        <v>6</v>
      </c>
      <c r="N21" s="318"/>
      <c r="O21" s="233">
        <f>M21+0.25</f>
        <v>6.25</v>
      </c>
      <c r="P21" s="305"/>
      <c r="Q21" s="303">
        <f>M21+0.5</f>
        <v>6.5</v>
      </c>
      <c r="R21" s="304"/>
      <c r="S21" s="303">
        <f>O21+0.5</f>
        <v>6.75</v>
      </c>
      <c r="T21" s="304"/>
      <c r="U21" s="342" t="s">
        <v>153</v>
      </c>
      <c r="V21" s="343"/>
      <c r="W21" s="306"/>
      <c r="X21" s="307"/>
      <c r="Y21" s="307"/>
      <c r="Z21" s="307"/>
      <c r="AA21" s="307"/>
      <c r="AB21" s="308"/>
    </row>
    <row r="22" spans="1:28" ht="9" customHeight="1">
      <c r="A22" s="233">
        <v>11</v>
      </c>
      <c r="B22" s="234"/>
      <c r="C22" s="235" t="s">
        <v>76</v>
      </c>
      <c r="D22" s="236"/>
      <c r="E22" s="236"/>
      <c r="F22" s="236"/>
      <c r="G22" s="236"/>
      <c r="H22" s="237"/>
      <c r="I22" s="303">
        <f>M22-0.75-0.5</f>
        <v>14.25</v>
      </c>
      <c r="J22" s="333"/>
      <c r="K22" s="303">
        <f>M22-0.75</f>
        <v>14.75</v>
      </c>
      <c r="L22" s="304"/>
      <c r="M22" s="292">
        <v>15.5</v>
      </c>
      <c r="N22" s="293"/>
      <c r="O22" s="303">
        <f>M22+1</f>
        <v>16.5</v>
      </c>
      <c r="P22" s="304"/>
      <c r="Q22" s="303">
        <f>M22+2</f>
        <v>17.5</v>
      </c>
      <c r="R22" s="304"/>
      <c r="S22" s="303">
        <f>O22+2</f>
        <v>18.5</v>
      </c>
      <c r="T22" s="304"/>
      <c r="U22" s="340" t="s">
        <v>154</v>
      </c>
      <c r="V22" s="341"/>
      <c r="W22" s="328"/>
      <c r="X22" s="307"/>
      <c r="Y22" s="307"/>
      <c r="Z22" s="307"/>
      <c r="AA22" s="307"/>
      <c r="AB22" s="308"/>
    </row>
    <row r="23" spans="1:28" ht="9" customHeight="1">
      <c r="A23" s="233">
        <v>12</v>
      </c>
      <c r="B23" s="234"/>
      <c r="C23" s="235" t="s">
        <v>77</v>
      </c>
      <c r="D23" s="236"/>
      <c r="E23" s="236"/>
      <c r="F23" s="236"/>
      <c r="G23" s="236"/>
      <c r="H23" s="237"/>
      <c r="I23" s="303">
        <f t="shared" ref="I23:I24" si="8">M23-0</f>
        <v>2.5</v>
      </c>
      <c r="J23" s="333"/>
      <c r="K23" s="303">
        <f t="shared" ref="K23:K24" si="9">M23-0</f>
        <v>2.5</v>
      </c>
      <c r="L23" s="304"/>
      <c r="M23" s="292">
        <v>2.5</v>
      </c>
      <c r="N23" s="293"/>
      <c r="O23" s="303">
        <f t="shared" ref="O23:O24" si="10">M23+0</f>
        <v>2.5</v>
      </c>
      <c r="P23" s="304"/>
      <c r="Q23" s="303">
        <f t="shared" ref="Q23:Q24" si="11">M23+0</f>
        <v>2.5</v>
      </c>
      <c r="R23" s="304"/>
      <c r="S23" s="303">
        <f t="shared" ref="S23:S24" si="12">O23+0</f>
        <v>2.5</v>
      </c>
      <c r="T23" s="304"/>
      <c r="U23" s="338">
        <v>0</v>
      </c>
      <c r="V23" s="339"/>
      <c r="W23" s="306"/>
      <c r="X23" s="307"/>
      <c r="Y23" s="307"/>
      <c r="Z23" s="307"/>
      <c r="AA23" s="307"/>
      <c r="AB23" s="308"/>
    </row>
    <row r="24" spans="1:28" ht="9" customHeight="1">
      <c r="A24" s="233">
        <v>13</v>
      </c>
      <c r="B24" s="234"/>
      <c r="C24" s="235" t="s">
        <v>78</v>
      </c>
      <c r="D24" s="236"/>
      <c r="E24" s="236"/>
      <c r="F24" s="236"/>
      <c r="G24" s="236"/>
      <c r="H24" s="237"/>
      <c r="I24" s="303">
        <f t="shared" si="8"/>
        <v>2.25</v>
      </c>
      <c r="J24" s="333"/>
      <c r="K24" s="303">
        <f t="shared" si="9"/>
        <v>2.25</v>
      </c>
      <c r="L24" s="304"/>
      <c r="M24" s="292">
        <v>2.25</v>
      </c>
      <c r="N24" s="293"/>
      <c r="O24" s="303">
        <f t="shared" si="10"/>
        <v>2.25</v>
      </c>
      <c r="P24" s="304"/>
      <c r="Q24" s="303">
        <f t="shared" si="11"/>
        <v>2.25</v>
      </c>
      <c r="R24" s="304"/>
      <c r="S24" s="303">
        <f t="shared" si="12"/>
        <v>2.25</v>
      </c>
      <c r="T24" s="304"/>
      <c r="U24" s="338">
        <v>0</v>
      </c>
      <c r="V24" s="339"/>
      <c r="W24" s="306"/>
      <c r="X24" s="307"/>
      <c r="Y24" s="307"/>
      <c r="Z24" s="307"/>
      <c r="AA24" s="307"/>
      <c r="AB24" s="308"/>
    </row>
    <row r="25" spans="1:28" ht="9" customHeight="1">
      <c r="A25" s="303"/>
      <c r="B25" s="314"/>
      <c r="C25" s="235"/>
      <c r="D25" s="309"/>
      <c r="E25" s="309"/>
      <c r="F25" s="309"/>
      <c r="G25" s="309"/>
      <c r="H25" s="310"/>
      <c r="I25" s="303"/>
      <c r="J25" s="337"/>
      <c r="K25" s="303"/>
      <c r="L25" s="304"/>
      <c r="M25" s="292"/>
      <c r="N25" s="293"/>
      <c r="O25" s="233"/>
      <c r="P25" s="305"/>
      <c r="Q25" s="233"/>
      <c r="R25" s="305"/>
      <c r="S25" s="303"/>
      <c r="T25" s="304"/>
      <c r="U25" s="233"/>
      <c r="V25" s="336"/>
      <c r="W25" s="306"/>
      <c r="X25" s="307"/>
      <c r="Y25" s="307"/>
      <c r="Z25" s="307"/>
      <c r="AA25" s="307"/>
      <c r="AB25" s="308"/>
    </row>
    <row r="26" spans="1:28" ht="9" customHeight="1">
      <c r="A26" s="303" t="s">
        <v>110</v>
      </c>
      <c r="B26" s="314"/>
      <c r="C26" s="235" t="s">
        <v>79</v>
      </c>
      <c r="D26" s="309"/>
      <c r="E26" s="309"/>
      <c r="F26" s="309"/>
      <c r="G26" s="309"/>
      <c r="H26" s="310"/>
      <c r="I26" s="303">
        <f t="shared" ref="I26" si="13">M26-1</f>
        <v>31</v>
      </c>
      <c r="J26" s="314"/>
      <c r="K26" s="303">
        <f>M26-1</f>
        <v>31</v>
      </c>
      <c r="L26" s="314"/>
      <c r="M26" s="292">
        <v>32</v>
      </c>
      <c r="N26" s="293"/>
      <c r="O26" s="303">
        <f t="shared" ref="O26" si="14">M26+1</f>
        <v>33</v>
      </c>
      <c r="P26" s="314"/>
      <c r="Q26" s="303">
        <f>M26+2</f>
        <v>34</v>
      </c>
      <c r="R26" s="314"/>
      <c r="S26" s="303">
        <f>M26+2</f>
        <v>34</v>
      </c>
      <c r="T26" s="314"/>
      <c r="U26" s="303" t="s">
        <v>150</v>
      </c>
      <c r="V26" s="314"/>
      <c r="W26" s="331"/>
      <c r="X26" s="309"/>
      <c r="Y26" s="309"/>
      <c r="Z26" s="309"/>
      <c r="AA26" s="309"/>
      <c r="AB26" s="310"/>
    </row>
    <row r="27" spans="1:28" ht="9" customHeight="1">
      <c r="A27" s="303" t="s">
        <v>107</v>
      </c>
      <c r="B27" s="314"/>
      <c r="C27" s="235" t="s">
        <v>108</v>
      </c>
      <c r="D27" s="309"/>
      <c r="E27" s="309"/>
      <c r="F27" s="309"/>
      <c r="G27" s="309"/>
      <c r="H27" s="310"/>
      <c r="I27" s="303">
        <f>K27-0.5</f>
        <v>14</v>
      </c>
      <c r="J27" s="314"/>
      <c r="K27" s="303">
        <f>M27-0.5</f>
        <v>14.5</v>
      </c>
      <c r="L27" s="314"/>
      <c r="M27" s="292">
        <v>15</v>
      </c>
      <c r="N27" s="293"/>
      <c r="O27" s="303">
        <f>M27+1</f>
        <v>16</v>
      </c>
      <c r="P27" s="304"/>
      <c r="Q27" s="303">
        <f>O27+1</f>
        <v>17</v>
      </c>
      <c r="R27" s="304"/>
      <c r="S27" s="303">
        <f>Q27+1</f>
        <v>18</v>
      </c>
      <c r="T27" s="304"/>
      <c r="U27" s="334" t="s">
        <v>156</v>
      </c>
      <c r="V27" s="335"/>
      <c r="W27" s="331"/>
      <c r="X27" s="309"/>
      <c r="Y27" s="309"/>
      <c r="Z27" s="309"/>
      <c r="AA27" s="309"/>
      <c r="AB27" s="310"/>
    </row>
    <row r="28" spans="1:28" ht="9" customHeight="1">
      <c r="A28" s="303" t="s">
        <v>80</v>
      </c>
      <c r="B28" s="314"/>
      <c r="C28" s="325" t="s">
        <v>109</v>
      </c>
      <c r="D28" s="326"/>
      <c r="E28" s="326"/>
      <c r="F28" s="326"/>
      <c r="G28" s="326"/>
      <c r="H28" s="327"/>
      <c r="I28" s="303">
        <f>K28-0.5</f>
        <v>10.5</v>
      </c>
      <c r="J28" s="314"/>
      <c r="K28" s="303">
        <f>M28-0.5</f>
        <v>11</v>
      </c>
      <c r="L28" s="314"/>
      <c r="M28" s="292">
        <v>11.5</v>
      </c>
      <c r="N28" s="293"/>
      <c r="O28" s="303">
        <f>M28+1</f>
        <v>12.5</v>
      </c>
      <c r="P28" s="304"/>
      <c r="Q28" s="303">
        <f>O28+1</f>
        <v>13.5</v>
      </c>
      <c r="R28" s="304"/>
      <c r="S28" s="303">
        <f>Q28+1</f>
        <v>14.5</v>
      </c>
      <c r="T28" s="304"/>
      <c r="U28" s="334" t="s">
        <v>156</v>
      </c>
      <c r="V28" s="335"/>
      <c r="W28" s="331"/>
      <c r="X28" s="309"/>
      <c r="Y28" s="309"/>
      <c r="Z28" s="309"/>
      <c r="AA28" s="309"/>
      <c r="AB28" s="310"/>
    </row>
    <row r="29" spans="1:28" ht="9" customHeight="1">
      <c r="A29" s="303" t="s">
        <v>81</v>
      </c>
      <c r="B29" s="314"/>
      <c r="C29" s="325" t="s">
        <v>111</v>
      </c>
      <c r="D29" s="326"/>
      <c r="E29" s="326"/>
      <c r="F29" s="326"/>
      <c r="G29" s="326"/>
      <c r="H29" s="327"/>
      <c r="I29" s="303" t="s">
        <v>155</v>
      </c>
      <c r="J29" s="314"/>
      <c r="K29" s="303" t="s">
        <v>155</v>
      </c>
      <c r="L29" s="314"/>
      <c r="M29" s="303" t="s">
        <v>155</v>
      </c>
      <c r="N29" s="314"/>
      <c r="O29" s="303" t="s">
        <v>155</v>
      </c>
      <c r="P29" s="314"/>
      <c r="Q29" s="303" t="s">
        <v>155</v>
      </c>
      <c r="R29" s="314"/>
      <c r="S29" s="303" t="s">
        <v>155</v>
      </c>
      <c r="T29" s="314"/>
      <c r="U29" s="334" t="s">
        <v>157</v>
      </c>
      <c r="V29" s="335"/>
      <c r="W29" s="331"/>
      <c r="X29" s="309"/>
      <c r="Y29" s="309"/>
      <c r="Z29" s="309"/>
      <c r="AA29" s="309"/>
      <c r="AB29" s="310"/>
    </row>
    <row r="30" spans="1:28" ht="9" customHeight="1">
      <c r="A30" s="303" t="s">
        <v>82</v>
      </c>
      <c r="B30" s="314"/>
      <c r="C30" s="235" t="s">
        <v>112</v>
      </c>
      <c r="D30" s="309"/>
      <c r="E30" s="309"/>
      <c r="F30" s="309"/>
      <c r="G30" s="309"/>
      <c r="H30" s="310"/>
      <c r="I30" s="303">
        <f>M30-0.5</f>
        <v>7</v>
      </c>
      <c r="J30" s="333"/>
      <c r="K30" s="303">
        <f>M30-0.25</f>
        <v>7.25</v>
      </c>
      <c r="L30" s="304"/>
      <c r="M30" s="303">
        <v>7.5</v>
      </c>
      <c r="N30" s="314"/>
      <c r="O30" s="303">
        <f>M30+0.25</f>
        <v>7.75</v>
      </c>
      <c r="P30" s="304"/>
      <c r="Q30" s="303">
        <f>M30+0.5</f>
        <v>8</v>
      </c>
      <c r="R30" s="304"/>
      <c r="S30" s="303">
        <f>O30+0.5</f>
        <v>8.25</v>
      </c>
      <c r="T30" s="304"/>
      <c r="U30" s="303" t="s">
        <v>158</v>
      </c>
      <c r="V30" s="332"/>
      <c r="W30" s="331"/>
      <c r="X30" s="309"/>
      <c r="Y30" s="309"/>
      <c r="Z30" s="309"/>
      <c r="AA30" s="309"/>
      <c r="AB30" s="310"/>
    </row>
    <row r="31" spans="1:28" ht="9" customHeight="1">
      <c r="A31" s="303"/>
      <c r="B31" s="314"/>
      <c r="C31" s="235"/>
      <c r="D31" s="309"/>
      <c r="E31" s="309"/>
      <c r="F31" s="309"/>
      <c r="G31" s="309"/>
      <c r="H31" s="310"/>
      <c r="I31" s="303"/>
      <c r="J31" s="333"/>
      <c r="K31" s="303"/>
      <c r="L31" s="304"/>
      <c r="M31" s="303"/>
      <c r="N31" s="314"/>
      <c r="O31" s="303"/>
      <c r="P31" s="304"/>
      <c r="Q31" s="303"/>
      <c r="R31" s="304"/>
      <c r="S31" s="303"/>
      <c r="T31" s="304"/>
      <c r="U31" s="303"/>
      <c r="V31" s="332"/>
      <c r="W31" s="331"/>
      <c r="X31" s="309"/>
      <c r="Y31" s="309"/>
      <c r="Z31" s="309"/>
      <c r="AA31" s="309"/>
      <c r="AB31" s="310"/>
    </row>
    <row r="32" spans="1:28" ht="9" customHeight="1">
      <c r="A32" s="303" t="s">
        <v>99</v>
      </c>
      <c r="B32" s="314"/>
      <c r="C32" s="235" t="s">
        <v>83</v>
      </c>
      <c r="D32" s="309"/>
      <c r="E32" s="309"/>
      <c r="F32" s="309"/>
      <c r="G32" s="309"/>
      <c r="H32" s="310"/>
      <c r="I32" s="303">
        <f>M32-0.5</f>
        <v>7.75</v>
      </c>
      <c r="J32" s="304"/>
      <c r="K32" s="303">
        <f>M32-0.5</f>
        <v>7.75</v>
      </c>
      <c r="L32" s="304"/>
      <c r="M32" s="303">
        <v>8.25</v>
      </c>
      <c r="N32" s="304"/>
      <c r="O32" s="303">
        <f>M32+0.5</f>
        <v>8.75</v>
      </c>
      <c r="P32" s="304"/>
      <c r="Q32" s="303">
        <f>M32+1</f>
        <v>9.25</v>
      </c>
      <c r="R32" s="304"/>
      <c r="S32" s="303">
        <f>M32+1</f>
        <v>9.25</v>
      </c>
      <c r="T32" s="304"/>
      <c r="U32" s="303" t="s">
        <v>159</v>
      </c>
      <c r="V32" s="304"/>
      <c r="W32" s="331"/>
      <c r="X32" s="309"/>
      <c r="Y32" s="309"/>
      <c r="Z32" s="309"/>
      <c r="AA32" s="309"/>
      <c r="AB32" s="310"/>
    </row>
    <row r="33" spans="1:28" ht="9" customHeight="1">
      <c r="A33" s="303">
        <v>33</v>
      </c>
      <c r="B33" s="314"/>
      <c r="C33" s="235" t="s">
        <v>84</v>
      </c>
      <c r="D33" s="309"/>
      <c r="E33" s="309"/>
      <c r="F33" s="309"/>
      <c r="G33" s="309"/>
      <c r="H33" s="310"/>
      <c r="I33" s="303">
        <f>M33-0.5</f>
        <v>4.5</v>
      </c>
      <c r="J33" s="304"/>
      <c r="K33" s="303">
        <f>M33-0.5</f>
        <v>4.5</v>
      </c>
      <c r="L33" s="304"/>
      <c r="M33" s="303">
        <v>5</v>
      </c>
      <c r="N33" s="304"/>
      <c r="O33" s="303">
        <f>M33+0.5</f>
        <v>5.5</v>
      </c>
      <c r="P33" s="304"/>
      <c r="Q33" s="303">
        <f>M33+1</f>
        <v>6</v>
      </c>
      <c r="R33" s="304"/>
      <c r="S33" s="303">
        <f>M33+1</f>
        <v>6</v>
      </c>
      <c r="T33" s="304"/>
      <c r="U33" s="303" t="s">
        <v>159</v>
      </c>
      <c r="V33" s="304"/>
      <c r="W33" s="331"/>
      <c r="X33" s="309"/>
      <c r="Y33" s="309"/>
      <c r="Z33" s="309"/>
      <c r="AA33" s="309"/>
      <c r="AB33" s="310"/>
    </row>
    <row r="34" spans="1:28" ht="9" customHeight="1">
      <c r="A34" s="256" t="s">
        <v>116</v>
      </c>
      <c r="B34" s="256"/>
      <c r="C34" s="256"/>
      <c r="D34" s="256"/>
      <c r="E34" s="256"/>
      <c r="F34" s="256"/>
      <c r="G34" s="256"/>
      <c r="H34" s="256"/>
      <c r="I34" s="256"/>
      <c r="J34" s="256"/>
      <c r="K34" s="256"/>
      <c r="L34" s="256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</row>
    <row r="35" spans="1:28" ht="9" customHeight="1">
      <c r="A35" s="201" t="s">
        <v>117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201"/>
      <c r="AB35" s="201"/>
    </row>
  </sheetData>
  <mergeCells count="289">
    <mergeCell ref="W4:AB4"/>
    <mergeCell ref="A1:AB2"/>
    <mergeCell ref="A3:D3"/>
    <mergeCell ref="E3:J3"/>
    <mergeCell ref="K3:O3"/>
    <mergeCell ref="P3:T3"/>
    <mergeCell ref="W3:AB3"/>
    <mergeCell ref="A4:D4"/>
    <mergeCell ref="E4:J4"/>
    <mergeCell ref="K4:O4"/>
    <mergeCell ref="P4:T4"/>
    <mergeCell ref="U4:V4"/>
    <mergeCell ref="A5:D5"/>
    <mergeCell ref="E5:J5"/>
    <mergeCell ref="K5:O5"/>
    <mergeCell ref="P5:T5"/>
    <mergeCell ref="W5:AB5"/>
    <mergeCell ref="A6:D6"/>
    <mergeCell ref="E6:J6"/>
    <mergeCell ref="K6:O6"/>
    <mergeCell ref="P6:T6"/>
    <mergeCell ref="W6:AB6"/>
    <mergeCell ref="A35:AB35"/>
    <mergeCell ref="A7:D7"/>
    <mergeCell ref="E7:J7"/>
    <mergeCell ref="K7:O7"/>
    <mergeCell ref="P7:T7"/>
    <mergeCell ref="W7:AB7"/>
    <mergeCell ref="A34:AB34"/>
    <mergeCell ref="A8:B8"/>
    <mergeCell ref="C8:H8"/>
    <mergeCell ref="I8:J8"/>
    <mergeCell ref="K8:L8"/>
    <mergeCell ref="M8:N8"/>
    <mergeCell ref="O8:P8"/>
    <mergeCell ref="Q8:R8"/>
    <mergeCell ref="S8:T8"/>
    <mergeCell ref="U8:V8"/>
    <mergeCell ref="W8:AB8"/>
    <mergeCell ref="A9:B9"/>
    <mergeCell ref="C9:H9"/>
    <mergeCell ref="I9:J9"/>
    <mergeCell ref="K9:L9"/>
    <mergeCell ref="M9:N9"/>
    <mergeCell ref="O9:P9"/>
    <mergeCell ref="Q9:R9"/>
    <mergeCell ref="S9:T9"/>
    <mergeCell ref="U9:V9"/>
    <mergeCell ref="W9:AB9"/>
    <mergeCell ref="O10:P10"/>
    <mergeCell ref="Q10:R10"/>
    <mergeCell ref="S10:T10"/>
    <mergeCell ref="U10:V10"/>
    <mergeCell ref="W10:AB10"/>
    <mergeCell ref="A10:B10"/>
    <mergeCell ref="C10:H10"/>
    <mergeCell ref="I10:J10"/>
    <mergeCell ref="K10:L10"/>
    <mergeCell ref="M10:N10"/>
    <mergeCell ref="O11:P11"/>
    <mergeCell ref="Q11:R11"/>
    <mergeCell ref="S11:T11"/>
    <mergeCell ref="U11:V11"/>
    <mergeCell ref="W11:AB11"/>
    <mergeCell ref="A11:B11"/>
    <mergeCell ref="C11:H11"/>
    <mergeCell ref="I11:J11"/>
    <mergeCell ref="K11:L11"/>
    <mergeCell ref="M11:N11"/>
    <mergeCell ref="O12:P12"/>
    <mergeCell ref="Q12:R12"/>
    <mergeCell ref="S12:T12"/>
    <mergeCell ref="U12:V12"/>
    <mergeCell ref="W12:AB12"/>
    <mergeCell ref="A12:B12"/>
    <mergeCell ref="C12:H12"/>
    <mergeCell ref="I12:J12"/>
    <mergeCell ref="K12:L12"/>
    <mergeCell ref="M12:N12"/>
    <mergeCell ref="O13:P13"/>
    <mergeCell ref="Q13:R13"/>
    <mergeCell ref="S13:T13"/>
    <mergeCell ref="U13:V13"/>
    <mergeCell ref="W13:AB13"/>
    <mergeCell ref="A13:B13"/>
    <mergeCell ref="C13:H13"/>
    <mergeCell ref="I13:J13"/>
    <mergeCell ref="K13:L13"/>
    <mergeCell ref="M13:N13"/>
    <mergeCell ref="O14:P14"/>
    <mergeCell ref="Q14:R14"/>
    <mergeCell ref="S14:T14"/>
    <mergeCell ref="U14:V14"/>
    <mergeCell ref="W14:AB14"/>
    <mergeCell ref="A14:B14"/>
    <mergeCell ref="C14:H14"/>
    <mergeCell ref="I14:J14"/>
    <mergeCell ref="K14:L14"/>
    <mergeCell ref="M14:N14"/>
    <mergeCell ref="O15:P15"/>
    <mergeCell ref="Q15:R15"/>
    <mergeCell ref="S15:T15"/>
    <mergeCell ref="U15:V15"/>
    <mergeCell ref="W15:AB15"/>
    <mergeCell ref="A15:B15"/>
    <mergeCell ref="C15:H15"/>
    <mergeCell ref="I15:J15"/>
    <mergeCell ref="K15:L15"/>
    <mergeCell ref="M15:N15"/>
    <mergeCell ref="O16:P16"/>
    <mergeCell ref="Q16:R16"/>
    <mergeCell ref="S16:T16"/>
    <mergeCell ref="U16:V16"/>
    <mergeCell ref="W16:AB16"/>
    <mergeCell ref="A16:B16"/>
    <mergeCell ref="C16:H16"/>
    <mergeCell ref="I16:J16"/>
    <mergeCell ref="K16:L16"/>
    <mergeCell ref="M16:N16"/>
    <mergeCell ref="O17:P17"/>
    <mergeCell ref="Q17:R17"/>
    <mergeCell ref="S17:T17"/>
    <mergeCell ref="U17:V17"/>
    <mergeCell ref="W17:AB17"/>
    <mergeCell ref="A17:B17"/>
    <mergeCell ref="C17:H17"/>
    <mergeCell ref="I17:J17"/>
    <mergeCell ref="K17:L17"/>
    <mergeCell ref="M17:N17"/>
    <mergeCell ref="O18:P18"/>
    <mergeCell ref="Q18:R18"/>
    <mergeCell ref="S18:T18"/>
    <mergeCell ref="U18:V18"/>
    <mergeCell ref="W18:AB18"/>
    <mergeCell ref="A18:B18"/>
    <mergeCell ref="C18:H18"/>
    <mergeCell ref="I18:J18"/>
    <mergeCell ref="K18:L18"/>
    <mergeCell ref="M18:N18"/>
    <mergeCell ref="O19:P19"/>
    <mergeCell ref="Q19:R19"/>
    <mergeCell ref="S19:T19"/>
    <mergeCell ref="U19:V19"/>
    <mergeCell ref="W19:AB19"/>
    <mergeCell ref="A19:B19"/>
    <mergeCell ref="C19:H19"/>
    <mergeCell ref="I19:J19"/>
    <mergeCell ref="K19:L19"/>
    <mergeCell ref="M19:N19"/>
    <mergeCell ref="O20:P20"/>
    <mergeCell ref="Q20:R20"/>
    <mergeCell ref="S20:T20"/>
    <mergeCell ref="U20:V20"/>
    <mergeCell ref="W20:AB20"/>
    <mergeCell ref="A20:B20"/>
    <mergeCell ref="C20:H20"/>
    <mergeCell ref="I20:J20"/>
    <mergeCell ref="K20:L20"/>
    <mergeCell ref="M20:N20"/>
    <mergeCell ref="O21:P21"/>
    <mergeCell ref="Q21:R21"/>
    <mergeCell ref="S21:T21"/>
    <mergeCell ref="U21:V21"/>
    <mergeCell ref="W21:AB21"/>
    <mergeCell ref="A21:B21"/>
    <mergeCell ref="C21:H21"/>
    <mergeCell ref="I21:J21"/>
    <mergeCell ref="K21:L21"/>
    <mergeCell ref="M21:N21"/>
    <mergeCell ref="O22:P22"/>
    <mergeCell ref="Q22:R22"/>
    <mergeCell ref="S22:T22"/>
    <mergeCell ref="U22:V22"/>
    <mergeCell ref="W22:AB22"/>
    <mergeCell ref="A22:B22"/>
    <mergeCell ref="C22:H22"/>
    <mergeCell ref="I22:J22"/>
    <mergeCell ref="K22:L22"/>
    <mergeCell ref="M22:N22"/>
    <mergeCell ref="O23:P23"/>
    <mergeCell ref="Q23:R23"/>
    <mergeCell ref="S23:T23"/>
    <mergeCell ref="U23:V23"/>
    <mergeCell ref="W23:AB23"/>
    <mergeCell ref="A23:B23"/>
    <mergeCell ref="C23:H23"/>
    <mergeCell ref="I23:J23"/>
    <mergeCell ref="K23:L23"/>
    <mergeCell ref="M23:N23"/>
    <mergeCell ref="O24:P24"/>
    <mergeCell ref="Q24:R24"/>
    <mergeCell ref="S24:T24"/>
    <mergeCell ref="U24:V24"/>
    <mergeCell ref="W24:AB24"/>
    <mergeCell ref="A24:B24"/>
    <mergeCell ref="C24:H24"/>
    <mergeCell ref="I24:J24"/>
    <mergeCell ref="K24:L24"/>
    <mergeCell ref="M24:N24"/>
    <mergeCell ref="O25:P25"/>
    <mergeCell ref="Q25:R25"/>
    <mergeCell ref="S25:T25"/>
    <mergeCell ref="U25:V25"/>
    <mergeCell ref="W25:AB25"/>
    <mergeCell ref="A25:B25"/>
    <mergeCell ref="C25:H25"/>
    <mergeCell ref="I25:J25"/>
    <mergeCell ref="K25:L25"/>
    <mergeCell ref="M25:N25"/>
    <mergeCell ref="O26:P26"/>
    <mergeCell ref="Q26:R26"/>
    <mergeCell ref="S26:T26"/>
    <mergeCell ref="U26:V26"/>
    <mergeCell ref="W26:AB26"/>
    <mergeCell ref="A26:B26"/>
    <mergeCell ref="C26:H26"/>
    <mergeCell ref="I26:J26"/>
    <mergeCell ref="K26:L26"/>
    <mergeCell ref="M26:N26"/>
    <mergeCell ref="O27:P27"/>
    <mergeCell ref="Q27:R27"/>
    <mergeCell ref="S27:T27"/>
    <mergeCell ref="U27:V27"/>
    <mergeCell ref="W27:AB27"/>
    <mergeCell ref="A27:B27"/>
    <mergeCell ref="C27:H27"/>
    <mergeCell ref="I27:J27"/>
    <mergeCell ref="K27:L27"/>
    <mergeCell ref="M27:N27"/>
    <mergeCell ref="O28:P28"/>
    <mergeCell ref="Q28:R28"/>
    <mergeCell ref="S28:T28"/>
    <mergeCell ref="U28:V28"/>
    <mergeCell ref="W28:AB28"/>
    <mergeCell ref="A28:B28"/>
    <mergeCell ref="C28:H28"/>
    <mergeCell ref="I28:J28"/>
    <mergeCell ref="K28:L28"/>
    <mergeCell ref="M28:N28"/>
    <mergeCell ref="O29:P29"/>
    <mergeCell ref="Q29:R29"/>
    <mergeCell ref="S29:T29"/>
    <mergeCell ref="U29:V29"/>
    <mergeCell ref="W29:AB29"/>
    <mergeCell ref="A29:B29"/>
    <mergeCell ref="C29:H29"/>
    <mergeCell ref="I29:J29"/>
    <mergeCell ref="K29:L29"/>
    <mergeCell ref="M29:N29"/>
    <mergeCell ref="O30:P30"/>
    <mergeCell ref="Q30:R30"/>
    <mergeCell ref="S30:T30"/>
    <mergeCell ref="U30:V30"/>
    <mergeCell ref="W30:AB30"/>
    <mergeCell ref="A30:B30"/>
    <mergeCell ref="C30:H30"/>
    <mergeCell ref="I30:J30"/>
    <mergeCell ref="K30:L30"/>
    <mergeCell ref="M30:N30"/>
    <mergeCell ref="O31:P31"/>
    <mergeCell ref="Q31:R31"/>
    <mergeCell ref="S31:T31"/>
    <mergeCell ref="U31:V31"/>
    <mergeCell ref="W31:AB31"/>
    <mergeCell ref="A31:B31"/>
    <mergeCell ref="C31:H31"/>
    <mergeCell ref="I31:J31"/>
    <mergeCell ref="K31:L31"/>
    <mergeCell ref="M31:N31"/>
    <mergeCell ref="O32:P32"/>
    <mergeCell ref="Q32:R32"/>
    <mergeCell ref="S32:T32"/>
    <mergeCell ref="U32:V32"/>
    <mergeCell ref="W32:AB32"/>
    <mergeCell ref="A32:B32"/>
    <mergeCell ref="C32:H32"/>
    <mergeCell ref="I32:J32"/>
    <mergeCell ref="K32:L32"/>
    <mergeCell ref="M32:N32"/>
    <mergeCell ref="O33:P33"/>
    <mergeCell ref="Q33:R33"/>
    <mergeCell ref="S33:T33"/>
    <mergeCell ref="U33:V33"/>
    <mergeCell ref="W33:AB33"/>
    <mergeCell ref="A33:B33"/>
    <mergeCell ref="C33:H33"/>
    <mergeCell ref="I33:J33"/>
    <mergeCell ref="K33:L33"/>
    <mergeCell ref="M33:N33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U37" sqref="U37:V37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76" t="s">
        <v>85</v>
      </c>
      <c r="B1" s="377"/>
      <c r="C1" s="378" t="str">
        <f>SPEC!E3</f>
        <v>W DEFINED MID PULLOVER</v>
      </c>
      <c r="D1" s="379"/>
      <c r="E1" s="379"/>
      <c r="F1" s="379"/>
      <c r="G1" s="380"/>
    </row>
    <row r="2" spans="1:7" ht="15" customHeight="1">
      <c r="A2" s="381" t="s">
        <v>86</v>
      </c>
      <c r="B2" s="382"/>
      <c r="C2" s="382"/>
      <c r="D2" s="382"/>
      <c r="E2" s="383"/>
      <c r="F2" s="17" t="s">
        <v>87</v>
      </c>
      <c r="G2" s="18"/>
    </row>
    <row r="3" spans="1:7" ht="15">
      <c r="A3" s="381" t="s">
        <v>88</v>
      </c>
      <c r="B3" s="382"/>
      <c r="C3" s="382"/>
      <c r="D3" s="382"/>
      <c r="E3" s="384" t="s">
        <v>89</v>
      </c>
      <c r="F3" s="384"/>
      <c r="G3" s="20" t="str">
        <f>SPEC!AS3</f>
        <v>WINTER 2017.2018</v>
      </c>
    </row>
    <row r="4" spans="1:7" s="21" customFormat="1" ht="3" customHeight="1">
      <c r="A4" s="373"/>
      <c r="B4" s="374"/>
      <c r="C4" s="374"/>
      <c r="D4" s="374"/>
      <c r="E4" s="374"/>
      <c r="F4" s="374"/>
      <c r="G4" s="375"/>
    </row>
    <row r="5" spans="1:7" ht="15" customHeight="1">
      <c r="A5" s="388" t="s">
        <v>90</v>
      </c>
      <c r="B5" s="389"/>
      <c r="C5" s="389"/>
      <c r="D5" s="389"/>
      <c r="E5" s="389"/>
      <c r="F5" s="389"/>
      <c r="G5" s="390"/>
    </row>
    <row r="6" spans="1:7" ht="35" customHeight="1">
      <c r="A6" s="22">
        <v>1</v>
      </c>
      <c r="B6" s="391"/>
      <c r="C6" s="392"/>
      <c r="D6" s="392"/>
      <c r="E6" s="392"/>
      <c r="F6" s="392"/>
      <c r="G6" s="393"/>
    </row>
    <row r="7" spans="1:7" ht="35" customHeight="1">
      <c r="A7" s="23">
        <v>2</v>
      </c>
      <c r="B7" s="385"/>
      <c r="C7" s="386"/>
      <c r="D7" s="386"/>
      <c r="E7" s="386"/>
      <c r="F7" s="386"/>
      <c r="G7" s="387"/>
    </row>
    <row r="8" spans="1:7" ht="35" customHeight="1">
      <c r="A8" s="23">
        <v>3</v>
      </c>
      <c r="B8" s="385"/>
      <c r="C8" s="386"/>
      <c r="D8" s="386"/>
      <c r="E8" s="386"/>
      <c r="F8" s="386"/>
      <c r="G8" s="387"/>
    </row>
    <row r="9" spans="1:7" ht="35" customHeight="1">
      <c r="A9" s="23">
        <v>4</v>
      </c>
      <c r="B9" s="385"/>
      <c r="C9" s="386"/>
      <c r="D9" s="386"/>
      <c r="E9" s="386"/>
      <c r="F9" s="386"/>
      <c r="G9" s="387"/>
    </row>
    <row r="10" spans="1:7" ht="35" customHeight="1">
      <c r="A10" s="23">
        <v>5</v>
      </c>
      <c r="B10" s="385"/>
      <c r="C10" s="386"/>
      <c r="D10" s="386"/>
      <c r="E10" s="386"/>
      <c r="F10" s="386"/>
      <c r="G10" s="387"/>
    </row>
    <row r="11" spans="1:7" ht="35" customHeight="1">
      <c r="A11" s="23">
        <v>6</v>
      </c>
      <c r="B11" s="385"/>
      <c r="C11" s="386"/>
      <c r="D11" s="386"/>
      <c r="E11" s="386"/>
      <c r="F11" s="386"/>
      <c r="G11" s="387"/>
    </row>
    <row r="12" spans="1:7" ht="35" customHeight="1">
      <c r="A12" s="23">
        <v>7</v>
      </c>
      <c r="B12" s="394"/>
      <c r="C12" s="395"/>
      <c r="D12" s="395"/>
      <c r="E12" s="395"/>
      <c r="F12" s="395"/>
      <c r="G12" s="396"/>
    </row>
    <row r="13" spans="1:7" ht="15">
      <c r="A13" s="388" t="s">
        <v>91</v>
      </c>
      <c r="B13" s="389"/>
      <c r="C13" s="389"/>
      <c r="D13" s="389"/>
      <c r="E13" s="389"/>
      <c r="F13" s="389"/>
      <c r="G13" s="390"/>
    </row>
    <row r="14" spans="1:7" ht="35" customHeight="1">
      <c r="A14" s="22">
        <v>1</v>
      </c>
      <c r="B14" s="391"/>
      <c r="C14" s="392"/>
      <c r="D14" s="392"/>
      <c r="E14" s="392"/>
      <c r="F14" s="392"/>
      <c r="G14" s="393"/>
    </row>
    <row r="15" spans="1:7" ht="35" customHeight="1">
      <c r="A15" s="23">
        <v>2</v>
      </c>
      <c r="B15" s="385"/>
      <c r="C15" s="386"/>
      <c r="D15" s="386"/>
      <c r="E15" s="386"/>
      <c r="F15" s="386"/>
      <c r="G15" s="387"/>
    </row>
    <row r="16" spans="1:7" ht="35" customHeight="1">
      <c r="A16" s="23">
        <v>3</v>
      </c>
      <c r="B16" s="385"/>
      <c r="C16" s="386"/>
      <c r="D16" s="386"/>
      <c r="E16" s="386"/>
      <c r="F16" s="386"/>
      <c r="G16" s="387"/>
    </row>
    <row r="17" spans="1:7" ht="35" customHeight="1">
      <c r="A17" s="23">
        <v>4</v>
      </c>
      <c r="B17" s="385"/>
      <c r="C17" s="386"/>
      <c r="D17" s="386"/>
      <c r="E17" s="386"/>
      <c r="F17" s="386"/>
      <c r="G17" s="387"/>
    </row>
    <row r="18" spans="1:7" ht="35" customHeight="1">
      <c r="A18" s="23">
        <v>5</v>
      </c>
      <c r="B18" s="385"/>
      <c r="C18" s="386"/>
      <c r="D18" s="386"/>
      <c r="E18" s="386"/>
      <c r="F18" s="386"/>
      <c r="G18" s="387"/>
    </row>
    <row r="19" spans="1:7" ht="35" customHeight="1">
      <c r="A19" s="23">
        <v>6</v>
      </c>
      <c r="B19" s="385"/>
      <c r="C19" s="386"/>
      <c r="D19" s="386"/>
      <c r="E19" s="386"/>
      <c r="F19" s="386"/>
      <c r="G19" s="387"/>
    </row>
    <row r="20" spans="1:7" ht="35" customHeight="1">
      <c r="A20" s="23">
        <v>7</v>
      </c>
      <c r="B20" s="385"/>
      <c r="C20" s="386"/>
      <c r="D20" s="386"/>
      <c r="E20" s="386"/>
      <c r="F20" s="386"/>
      <c r="G20" s="387"/>
    </row>
    <row r="21" spans="1:7" s="25" customFormat="1" ht="35" customHeight="1">
      <c r="A21" s="24"/>
      <c r="B21" s="397"/>
      <c r="C21" s="397"/>
      <c r="D21" s="397"/>
      <c r="E21" s="397"/>
      <c r="F21" s="397"/>
      <c r="G21" s="397"/>
    </row>
    <row r="22" spans="1:7" s="25" customFormat="1" ht="35" customHeight="1">
      <c r="A22" s="24"/>
      <c r="B22" s="397"/>
      <c r="C22" s="397"/>
      <c r="D22" s="397"/>
      <c r="E22" s="397"/>
      <c r="F22" s="397"/>
      <c r="G22" s="397"/>
    </row>
    <row r="23" spans="1:7" s="25" customFormat="1" ht="35" customHeight="1">
      <c r="A23" s="24"/>
      <c r="B23" s="397"/>
      <c r="C23" s="397"/>
      <c r="D23" s="397"/>
      <c r="E23" s="397"/>
      <c r="F23" s="397"/>
      <c r="G23" s="397"/>
    </row>
    <row r="24" spans="1:7" s="25" customFormat="1" ht="35" customHeight="1">
      <c r="A24" s="24"/>
      <c r="B24" s="397"/>
      <c r="C24" s="397"/>
      <c r="D24" s="397"/>
      <c r="E24" s="397"/>
      <c r="F24" s="397"/>
      <c r="G24" s="397"/>
    </row>
    <row r="25" spans="1:7" s="25" customFormat="1" ht="35" customHeight="1">
      <c r="A25" s="24"/>
      <c r="B25" s="397"/>
      <c r="C25" s="397"/>
      <c r="D25" s="397"/>
      <c r="E25" s="397"/>
      <c r="F25" s="397"/>
      <c r="G25" s="397"/>
    </row>
    <row r="26" spans="1:7" s="25" customFormat="1" ht="35" customHeight="1">
      <c r="A26" s="24"/>
      <c r="B26" s="397"/>
      <c r="C26" s="397"/>
      <c r="D26" s="397"/>
      <c r="E26" s="397"/>
      <c r="F26" s="397"/>
      <c r="G26" s="397"/>
    </row>
    <row r="27" spans="1:7" s="25" customFormat="1" ht="35" customHeight="1">
      <c r="A27" s="24"/>
      <c r="B27" s="397"/>
      <c r="C27" s="397"/>
      <c r="D27" s="397"/>
      <c r="E27" s="397"/>
      <c r="F27" s="397"/>
      <c r="G27" s="397"/>
    </row>
    <row r="28" spans="1:7" s="25" customFormat="1" ht="35" customHeight="1">
      <c r="A28" s="24"/>
      <c r="B28" s="397"/>
      <c r="C28" s="397"/>
      <c r="D28" s="397"/>
      <c r="E28" s="397"/>
      <c r="F28" s="397"/>
      <c r="G28" s="397"/>
    </row>
    <row r="29" spans="1:7" s="25" customFormat="1" ht="35" customHeight="1">
      <c r="A29" s="24"/>
      <c r="B29" s="397"/>
      <c r="C29" s="397"/>
      <c r="D29" s="397"/>
      <c r="E29" s="397"/>
      <c r="F29" s="397"/>
      <c r="G29" s="397"/>
    </row>
    <row r="30" spans="1:7" s="25" customFormat="1" ht="35" customHeight="1">
      <c r="A30" s="24"/>
      <c r="B30" s="397"/>
      <c r="C30" s="397"/>
      <c r="D30" s="397"/>
      <c r="E30" s="397"/>
      <c r="F30" s="397"/>
      <c r="G30" s="397"/>
    </row>
    <row r="31" spans="1:7" s="25" customFormat="1" ht="35" customHeight="1">
      <c r="A31" s="24"/>
      <c r="B31" s="397"/>
      <c r="C31" s="397"/>
      <c r="D31" s="397"/>
      <c r="E31" s="397"/>
      <c r="F31" s="397"/>
      <c r="G31" s="397"/>
    </row>
    <row r="32" spans="1:7" s="25" customFormat="1" ht="35" customHeight="1">
      <c r="A32" s="24"/>
      <c r="B32" s="397"/>
      <c r="C32" s="397"/>
      <c r="D32" s="397"/>
      <c r="E32" s="397"/>
      <c r="F32" s="397"/>
      <c r="G32" s="397"/>
    </row>
    <row r="33" spans="1:7" s="25" customFormat="1" ht="35" customHeight="1">
      <c r="A33" s="24"/>
      <c r="B33" s="397"/>
      <c r="C33" s="397"/>
      <c r="D33" s="397"/>
      <c r="E33" s="397"/>
      <c r="F33" s="397"/>
      <c r="G33" s="397"/>
    </row>
    <row r="34" spans="1:7" s="25" customFormat="1" ht="35" customHeight="1">
      <c r="A34" s="24"/>
      <c r="B34" s="397"/>
      <c r="C34" s="397"/>
      <c r="D34" s="397"/>
      <c r="E34" s="397"/>
      <c r="F34" s="397"/>
      <c r="G34" s="397"/>
    </row>
    <row r="35" spans="1:7" s="25" customFormat="1" ht="35" customHeight="1">
      <c r="A35" s="24"/>
      <c r="B35" s="397"/>
      <c r="C35" s="397"/>
      <c r="D35" s="397"/>
      <c r="E35" s="397"/>
      <c r="F35" s="397"/>
      <c r="G35" s="397"/>
    </row>
    <row r="36" spans="1:7" s="25" customFormat="1" ht="35" customHeight="1">
      <c r="A36" s="24"/>
      <c r="B36" s="397"/>
      <c r="C36" s="397"/>
      <c r="D36" s="397"/>
      <c r="E36" s="397"/>
      <c r="F36" s="397"/>
      <c r="G36" s="397"/>
    </row>
    <row r="37" spans="1:7" s="25" customFormat="1" ht="35" customHeight="1">
      <c r="A37" s="24"/>
      <c r="B37" s="397"/>
      <c r="C37" s="397"/>
      <c r="D37" s="397"/>
      <c r="E37" s="397"/>
      <c r="F37" s="397"/>
      <c r="G37" s="397"/>
    </row>
    <row r="38" spans="1:7" s="25" customFormat="1" ht="35" customHeight="1">
      <c r="A38" s="24"/>
      <c r="B38" s="397"/>
      <c r="C38" s="397"/>
      <c r="D38" s="397"/>
      <c r="E38" s="397"/>
      <c r="F38" s="397"/>
      <c r="G38" s="397"/>
    </row>
    <row r="39" spans="1:7" s="25" customFormat="1" ht="35" customHeight="1">
      <c r="A39" s="24"/>
      <c r="B39" s="397"/>
      <c r="C39" s="397"/>
      <c r="D39" s="397"/>
      <c r="E39" s="397"/>
      <c r="F39" s="397"/>
      <c r="G39" s="397"/>
    </row>
    <row r="40" spans="1:7" s="25" customFormat="1" ht="35" customHeight="1">
      <c r="A40" s="24"/>
      <c r="B40" s="397"/>
      <c r="C40" s="397"/>
      <c r="D40" s="397"/>
      <c r="E40" s="397"/>
      <c r="F40" s="397"/>
      <c r="G40" s="397"/>
    </row>
    <row r="41" spans="1:7" s="25" customFormat="1" ht="35" customHeight="1">
      <c r="A41" s="24"/>
      <c r="B41" s="397"/>
      <c r="C41" s="397"/>
      <c r="D41" s="397"/>
      <c r="E41" s="397"/>
      <c r="F41" s="397"/>
      <c r="G41" s="397"/>
    </row>
    <row r="42" spans="1:7" s="25" customFormat="1" ht="35" customHeight="1">
      <c r="A42" s="24"/>
      <c r="B42" s="397"/>
      <c r="C42" s="397"/>
      <c r="D42" s="397"/>
      <c r="E42" s="397"/>
      <c r="F42" s="397"/>
      <c r="G42" s="397"/>
    </row>
    <row r="43" spans="1:7" s="25" customFormat="1" ht="35" customHeight="1">
      <c r="A43" s="24"/>
      <c r="B43" s="397"/>
      <c r="C43" s="397"/>
      <c r="D43" s="397"/>
      <c r="E43" s="397"/>
      <c r="F43" s="397"/>
      <c r="G43" s="397"/>
    </row>
    <row r="44" spans="1:7" s="25" customFormat="1" ht="35" customHeight="1">
      <c r="A44" s="24"/>
      <c r="B44" s="397"/>
      <c r="C44" s="397"/>
      <c r="D44" s="397"/>
      <c r="E44" s="397"/>
      <c r="F44" s="397"/>
      <c r="G44" s="397"/>
    </row>
    <row r="45" spans="1:7" s="25" customFormat="1" ht="35" customHeight="1">
      <c r="A45" s="24"/>
      <c r="B45" s="397"/>
      <c r="C45" s="397"/>
      <c r="D45" s="397"/>
      <c r="E45" s="397"/>
      <c r="F45" s="397"/>
      <c r="G45" s="397"/>
    </row>
    <row r="46" spans="1:7" s="25" customFormat="1" ht="35" customHeight="1">
      <c r="A46" s="24"/>
      <c r="B46" s="397"/>
      <c r="C46" s="397"/>
      <c r="D46" s="397"/>
      <c r="E46" s="397"/>
      <c r="F46" s="397"/>
      <c r="G46" s="397"/>
    </row>
    <row r="47" spans="1:7" s="25" customFormat="1" ht="35" customHeight="1">
      <c r="A47" s="24"/>
      <c r="B47" s="397"/>
      <c r="C47" s="397"/>
      <c r="D47" s="397"/>
      <c r="E47" s="397"/>
      <c r="F47" s="397"/>
      <c r="G47" s="397"/>
    </row>
    <row r="48" spans="1:7" s="25" customFormat="1" ht="35" customHeight="1">
      <c r="A48" s="24"/>
      <c r="B48" s="397"/>
      <c r="C48" s="397"/>
      <c r="D48" s="397"/>
      <c r="E48" s="397"/>
      <c r="F48" s="397"/>
      <c r="G48" s="397"/>
    </row>
    <row r="49" spans="1:7" s="25" customFormat="1" ht="35" customHeight="1">
      <c r="A49" s="24"/>
      <c r="B49" s="397"/>
      <c r="C49" s="397"/>
      <c r="D49" s="397"/>
      <c r="E49" s="397"/>
      <c r="F49" s="397"/>
      <c r="G49" s="397"/>
    </row>
    <row r="50" spans="1:7" s="25" customFormat="1" ht="35" customHeight="1">
      <c r="A50" s="24"/>
      <c r="B50" s="397"/>
      <c r="C50" s="397"/>
      <c r="D50" s="397"/>
      <c r="E50" s="397"/>
      <c r="F50" s="397"/>
      <c r="G50" s="397"/>
    </row>
    <row r="51" spans="1:7" s="25" customFormat="1" ht="35" customHeight="1">
      <c r="A51" s="24"/>
      <c r="B51" s="397"/>
      <c r="C51" s="397"/>
      <c r="D51" s="397"/>
      <c r="E51" s="397"/>
      <c r="F51" s="397"/>
      <c r="G51" s="397"/>
    </row>
    <row r="52" spans="1:7" s="25" customFormat="1" ht="35" customHeight="1">
      <c r="A52" s="24"/>
      <c r="B52" s="397"/>
      <c r="C52" s="397"/>
      <c r="D52" s="397"/>
      <c r="E52" s="397"/>
      <c r="F52" s="397"/>
      <c r="G52" s="397"/>
    </row>
    <row r="53" spans="1:7" s="25" customFormat="1" ht="35" customHeight="1">
      <c r="A53" s="24"/>
      <c r="B53" s="397"/>
      <c r="C53" s="397"/>
      <c r="D53" s="397"/>
      <c r="E53" s="397"/>
      <c r="F53" s="397"/>
      <c r="G53" s="397"/>
    </row>
    <row r="54" spans="1:7" s="25" customFormat="1" ht="35" customHeight="1">
      <c r="A54" s="24"/>
      <c r="B54" s="397"/>
      <c r="C54" s="397"/>
      <c r="D54" s="397"/>
      <c r="E54" s="397"/>
      <c r="F54" s="397"/>
      <c r="G54" s="397"/>
    </row>
    <row r="55" spans="1:7" s="25" customFormat="1" ht="35" customHeight="1">
      <c r="A55" s="24"/>
      <c r="B55" s="397"/>
      <c r="C55" s="397"/>
      <c r="D55" s="397"/>
      <c r="E55" s="397"/>
      <c r="F55" s="397"/>
      <c r="G55" s="397"/>
    </row>
    <row r="56" spans="1:7" s="25" customFormat="1" ht="35" customHeight="1">
      <c r="A56" s="24"/>
      <c r="B56" s="397"/>
      <c r="C56" s="397"/>
      <c r="D56" s="397"/>
      <c r="E56" s="397"/>
      <c r="F56" s="397"/>
      <c r="G56" s="397"/>
    </row>
    <row r="57" spans="1:7" s="25" customFormat="1" ht="35" customHeight="1">
      <c r="A57" s="24"/>
      <c r="B57" s="397"/>
      <c r="C57" s="397"/>
      <c r="D57" s="397"/>
      <c r="E57" s="397"/>
      <c r="F57" s="397"/>
      <c r="G57" s="397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U37" sqref="U37:V37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76" t="s">
        <v>85</v>
      </c>
      <c r="B1" s="377"/>
      <c r="C1" s="378" t="str">
        <f>SPEC!E3</f>
        <v>W DEFINED MID PULLOVER</v>
      </c>
      <c r="D1" s="379"/>
      <c r="E1" s="379"/>
      <c r="F1" s="379"/>
      <c r="G1" s="380"/>
    </row>
    <row r="2" spans="1:7" ht="15" customHeight="1">
      <c r="A2" s="381" t="s">
        <v>86</v>
      </c>
      <c r="B2" s="382"/>
      <c r="C2" s="382"/>
      <c r="D2" s="382"/>
      <c r="E2" s="383"/>
      <c r="F2" s="17" t="s">
        <v>87</v>
      </c>
      <c r="G2" s="18"/>
    </row>
    <row r="3" spans="1:7" ht="15">
      <c r="A3" s="381" t="s">
        <v>92</v>
      </c>
      <c r="B3" s="382"/>
      <c r="C3" s="382"/>
      <c r="D3" s="382"/>
      <c r="E3" s="384" t="s">
        <v>89</v>
      </c>
      <c r="F3" s="384"/>
      <c r="G3" s="20" t="str">
        <f>SPEC!AS3</f>
        <v>WINTER 2017.2018</v>
      </c>
    </row>
    <row r="4" spans="1:7" s="21" customFormat="1" ht="3" customHeight="1">
      <c r="A4" s="373"/>
      <c r="B4" s="374"/>
      <c r="C4" s="374"/>
      <c r="D4" s="374"/>
      <c r="E4" s="374"/>
      <c r="F4" s="374"/>
      <c r="G4" s="375"/>
    </row>
    <row r="5" spans="1:7" ht="15" customHeight="1">
      <c r="A5" s="388" t="s">
        <v>90</v>
      </c>
      <c r="B5" s="389"/>
      <c r="C5" s="389"/>
      <c r="D5" s="389"/>
      <c r="E5" s="389"/>
      <c r="F5" s="389"/>
      <c r="G5" s="390"/>
    </row>
    <row r="6" spans="1:7" ht="35" customHeight="1">
      <c r="A6" s="22">
        <v>1</v>
      </c>
      <c r="B6" s="391"/>
      <c r="C6" s="392"/>
      <c r="D6" s="392"/>
      <c r="E6" s="392"/>
      <c r="F6" s="392"/>
      <c r="G6" s="393"/>
    </row>
    <row r="7" spans="1:7" ht="35" customHeight="1">
      <c r="A7" s="23">
        <v>2</v>
      </c>
      <c r="B7" s="385"/>
      <c r="C7" s="386"/>
      <c r="D7" s="386"/>
      <c r="E7" s="386"/>
      <c r="F7" s="386"/>
      <c r="G7" s="387"/>
    </row>
    <row r="8" spans="1:7" ht="35" customHeight="1">
      <c r="A8" s="23">
        <v>3</v>
      </c>
      <c r="B8" s="385"/>
      <c r="C8" s="386"/>
      <c r="D8" s="386"/>
      <c r="E8" s="386"/>
      <c r="F8" s="386"/>
      <c r="G8" s="387"/>
    </row>
    <row r="9" spans="1:7" ht="35" customHeight="1">
      <c r="A9" s="23">
        <v>4</v>
      </c>
      <c r="B9" s="385"/>
      <c r="C9" s="386"/>
      <c r="D9" s="386"/>
      <c r="E9" s="386"/>
      <c r="F9" s="386"/>
      <c r="G9" s="387"/>
    </row>
    <row r="10" spans="1:7" ht="35" customHeight="1">
      <c r="A10" s="23">
        <v>5</v>
      </c>
      <c r="B10" s="385"/>
      <c r="C10" s="386"/>
      <c r="D10" s="386"/>
      <c r="E10" s="386"/>
      <c r="F10" s="386"/>
      <c r="G10" s="387"/>
    </row>
    <row r="11" spans="1:7" ht="35" customHeight="1">
      <c r="A11" s="23">
        <v>6</v>
      </c>
      <c r="B11" s="385"/>
      <c r="C11" s="386"/>
      <c r="D11" s="386"/>
      <c r="E11" s="386"/>
      <c r="F11" s="386"/>
      <c r="G11" s="387"/>
    </row>
    <row r="12" spans="1:7" ht="35" customHeight="1">
      <c r="A12" s="23">
        <v>7</v>
      </c>
      <c r="B12" s="394"/>
      <c r="C12" s="395"/>
      <c r="D12" s="395"/>
      <c r="E12" s="395"/>
      <c r="F12" s="395"/>
      <c r="G12" s="396"/>
    </row>
    <row r="13" spans="1:7" ht="15">
      <c r="A13" s="388" t="s">
        <v>91</v>
      </c>
      <c r="B13" s="389"/>
      <c r="C13" s="389"/>
      <c r="D13" s="389"/>
      <c r="E13" s="389"/>
      <c r="F13" s="389"/>
      <c r="G13" s="390"/>
    </row>
    <row r="14" spans="1:7" ht="35" customHeight="1">
      <c r="A14" s="22">
        <v>1</v>
      </c>
      <c r="B14" s="391"/>
      <c r="C14" s="392"/>
      <c r="D14" s="392"/>
      <c r="E14" s="392"/>
      <c r="F14" s="392"/>
      <c r="G14" s="393"/>
    </row>
    <row r="15" spans="1:7" ht="35" customHeight="1">
      <c r="A15" s="23">
        <v>2</v>
      </c>
      <c r="B15" s="385"/>
      <c r="C15" s="386"/>
      <c r="D15" s="386"/>
      <c r="E15" s="386"/>
      <c r="F15" s="386"/>
      <c r="G15" s="387"/>
    </row>
    <row r="16" spans="1:7" ht="35" customHeight="1">
      <c r="A16" s="23">
        <v>3</v>
      </c>
      <c r="B16" s="385"/>
      <c r="C16" s="386"/>
      <c r="D16" s="386"/>
      <c r="E16" s="386"/>
      <c r="F16" s="386"/>
      <c r="G16" s="387"/>
    </row>
    <row r="17" spans="1:7" ht="35" customHeight="1">
      <c r="A17" s="23">
        <v>4</v>
      </c>
      <c r="B17" s="385"/>
      <c r="C17" s="386"/>
      <c r="D17" s="386"/>
      <c r="E17" s="386"/>
      <c r="F17" s="386"/>
      <c r="G17" s="387"/>
    </row>
    <row r="18" spans="1:7" ht="35" customHeight="1">
      <c r="A18" s="23">
        <v>5</v>
      </c>
      <c r="B18" s="385"/>
      <c r="C18" s="386"/>
      <c r="D18" s="386"/>
      <c r="E18" s="386"/>
      <c r="F18" s="386"/>
      <c r="G18" s="387"/>
    </row>
    <row r="19" spans="1:7" ht="35" customHeight="1">
      <c r="A19" s="23">
        <v>6</v>
      </c>
      <c r="B19" s="385"/>
      <c r="C19" s="386"/>
      <c r="D19" s="386"/>
      <c r="E19" s="386"/>
      <c r="F19" s="386"/>
      <c r="G19" s="387"/>
    </row>
    <row r="20" spans="1:7" ht="35" customHeight="1">
      <c r="A20" s="23">
        <v>7</v>
      </c>
      <c r="B20" s="385"/>
      <c r="C20" s="386"/>
      <c r="D20" s="386"/>
      <c r="E20" s="386"/>
      <c r="F20" s="386"/>
      <c r="G20" s="387"/>
    </row>
    <row r="21" spans="1:7" s="25" customFormat="1" ht="35" customHeight="1">
      <c r="A21" s="24"/>
      <c r="B21" s="397"/>
      <c r="C21" s="397"/>
      <c r="D21" s="397"/>
      <c r="E21" s="397"/>
      <c r="F21" s="397"/>
      <c r="G21" s="397"/>
    </row>
    <row r="22" spans="1:7" s="25" customFormat="1" ht="35" customHeight="1">
      <c r="A22" s="24"/>
      <c r="B22" s="397"/>
      <c r="C22" s="397"/>
      <c r="D22" s="397"/>
      <c r="E22" s="397"/>
      <c r="F22" s="397"/>
      <c r="G22" s="397"/>
    </row>
    <row r="23" spans="1:7" s="25" customFormat="1" ht="35" customHeight="1">
      <c r="A23" s="24"/>
      <c r="B23" s="397"/>
      <c r="C23" s="397"/>
      <c r="D23" s="397"/>
      <c r="E23" s="397"/>
      <c r="F23" s="397"/>
      <c r="G23" s="397"/>
    </row>
    <row r="24" spans="1:7" s="25" customFormat="1" ht="35" customHeight="1">
      <c r="A24" s="24"/>
      <c r="B24" s="397"/>
      <c r="C24" s="397"/>
      <c r="D24" s="397"/>
      <c r="E24" s="397"/>
      <c r="F24" s="397"/>
      <c r="G24" s="397"/>
    </row>
    <row r="25" spans="1:7" s="25" customFormat="1" ht="35" customHeight="1">
      <c r="A25" s="24"/>
      <c r="B25" s="397"/>
      <c r="C25" s="397"/>
      <c r="D25" s="397"/>
      <c r="E25" s="397"/>
      <c r="F25" s="397"/>
      <c r="G25" s="397"/>
    </row>
    <row r="26" spans="1:7" s="25" customFormat="1" ht="35" customHeight="1">
      <c r="A26" s="24"/>
      <c r="B26" s="397"/>
      <c r="C26" s="397"/>
      <c r="D26" s="397"/>
      <c r="E26" s="397"/>
      <c r="F26" s="397"/>
      <c r="G26" s="397"/>
    </row>
    <row r="27" spans="1:7" s="25" customFormat="1" ht="35" customHeight="1">
      <c r="A27" s="24"/>
      <c r="B27" s="397"/>
      <c r="C27" s="397"/>
      <c r="D27" s="397"/>
      <c r="E27" s="397"/>
      <c r="F27" s="397"/>
      <c r="G27" s="397"/>
    </row>
    <row r="28" spans="1:7" s="25" customFormat="1" ht="35" customHeight="1">
      <c r="A28" s="24"/>
      <c r="B28" s="397"/>
      <c r="C28" s="397"/>
      <c r="D28" s="397"/>
      <c r="E28" s="397"/>
      <c r="F28" s="397"/>
      <c r="G28" s="397"/>
    </row>
    <row r="29" spans="1:7" s="25" customFormat="1" ht="35" customHeight="1">
      <c r="A29" s="24"/>
      <c r="B29" s="397"/>
      <c r="C29" s="397"/>
      <c r="D29" s="397"/>
      <c r="E29" s="397"/>
      <c r="F29" s="397"/>
      <c r="G29" s="397"/>
    </row>
    <row r="30" spans="1:7" s="25" customFormat="1" ht="35" customHeight="1">
      <c r="A30" s="24"/>
      <c r="B30" s="397"/>
      <c r="C30" s="397"/>
      <c r="D30" s="397"/>
      <c r="E30" s="397"/>
      <c r="F30" s="397"/>
      <c r="G30" s="397"/>
    </row>
    <row r="31" spans="1:7" s="25" customFormat="1" ht="35" customHeight="1">
      <c r="A31" s="24"/>
      <c r="B31" s="397"/>
      <c r="C31" s="397"/>
      <c r="D31" s="397"/>
      <c r="E31" s="397"/>
      <c r="F31" s="397"/>
      <c r="G31" s="397"/>
    </row>
    <row r="32" spans="1:7" s="25" customFormat="1" ht="35" customHeight="1">
      <c r="A32" s="24"/>
      <c r="B32" s="397"/>
      <c r="C32" s="397"/>
      <c r="D32" s="397"/>
      <c r="E32" s="397"/>
      <c r="F32" s="397"/>
      <c r="G32" s="397"/>
    </row>
    <row r="33" spans="1:7" s="25" customFormat="1" ht="35" customHeight="1">
      <c r="A33" s="24"/>
      <c r="B33" s="397"/>
      <c r="C33" s="397"/>
      <c r="D33" s="397"/>
      <c r="E33" s="397"/>
      <c r="F33" s="397"/>
      <c r="G33" s="397"/>
    </row>
    <row r="34" spans="1:7" s="25" customFormat="1" ht="35" customHeight="1">
      <c r="A34" s="24"/>
      <c r="B34" s="397"/>
      <c r="C34" s="397"/>
      <c r="D34" s="397"/>
      <c r="E34" s="397"/>
      <c r="F34" s="397"/>
      <c r="G34" s="397"/>
    </row>
    <row r="35" spans="1:7" s="25" customFormat="1" ht="35" customHeight="1">
      <c r="A35" s="24"/>
      <c r="B35" s="397"/>
      <c r="C35" s="397"/>
      <c r="D35" s="397"/>
      <c r="E35" s="397"/>
      <c r="F35" s="397"/>
      <c r="G35" s="397"/>
    </row>
    <row r="36" spans="1:7" s="25" customFormat="1" ht="35" customHeight="1">
      <c r="A36" s="24"/>
      <c r="B36" s="397"/>
      <c r="C36" s="397"/>
      <c r="D36" s="397"/>
      <c r="E36" s="397"/>
      <c r="F36" s="397"/>
      <c r="G36" s="397"/>
    </row>
    <row r="37" spans="1:7" s="25" customFormat="1" ht="35" customHeight="1">
      <c r="A37" s="24"/>
      <c r="B37" s="397"/>
      <c r="C37" s="397"/>
      <c r="D37" s="397"/>
      <c r="E37" s="397"/>
      <c r="F37" s="397"/>
      <c r="G37" s="397"/>
    </row>
    <row r="38" spans="1:7" s="25" customFormat="1" ht="35" customHeight="1">
      <c r="A38" s="24"/>
      <c r="B38" s="397"/>
      <c r="C38" s="397"/>
      <c r="D38" s="397"/>
      <c r="E38" s="397"/>
      <c r="F38" s="397"/>
      <c r="G38" s="397"/>
    </row>
    <row r="39" spans="1:7" s="25" customFormat="1" ht="35" customHeight="1">
      <c r="A39" s="24"/>
      <c r="B39" s="397"/>
      <c r="C39" s="397"/>
      <c r="D39" s="397"/>
      <c r="E39" s="397"/>
      <c r="F39" s="397"/>
      <c r="G39" s="397"/>
    </row>
    <row r="40" spans="1:7" s="25" customFormat="1" ht="35" customHeight="1">
      <c r="A40" s="24"/>
      <c r="B40" s="397"/>
      <c r="C40" s="397"/>
      <c r="D40" s="397"/>
      <c r="E40" s="397"/>
      <c r="F40" s="397"/>
      <c r="G40" s="397"/>
    </row>
    <row r="41" spans="1:7" s="25" customFormat="1" ht="35" customHeight="1">
      <c r="A41" s="24"/>
      <c r="B41" s="397"/>
      <c r="C41" s="397"/>
      <c r="D41" s="397"/>
      <c r="E41" s="397"/>
      <c r="F41" s="397"/>
      <c r="G41" s="397"/>
    </row>
    <row r="42" spans="1:7" s="25" customFormat="1" ht="35" customHeight="1">
      <c r="A42" s="24"/>
      <c r="B42" s="397"/>
      <c r="C42" s="397"/>
      <c r="D42" s="397"/>
      <c r="E42" s="397"/>
      <c r="F42" s="397"/>
      <c r="G42" s="397"/>
    </row>
    <row r="43" spans="1:7" s="25" customFormat="1" ht="35" customHeight="1">
      <c r="A43" s="24"/>
      <c r="B43" s="397"/>
      <c r="C43" s="397"/>
      <c r="D43" s="397"/>
      <c r="E43" s="397"/>
      <c r="F43" s="397"/>
      <c r="G43" s="397"/>
    </row>
    <row r="44" spans="1:7" s="25" customFormat="1" ht="35" customHeight="1">
      <c r="A44" s="24"/>
      <c r="B44" s="397"/>
      <c r="C44" s="397"/>
      <c r="D44" s="397"/>
      <c r="E44" s="397"/>
      <c r="F44" s="397"/>
      <c r="G44" s="397"/>
    </row>
    <row r="45" spans="1:7" s="25" customFormat="1" ht="35" customHeight="1">
      <c r="A45" s="24"/>
      <c r="B45" s="397"/>
      <c r="C45" s="397"/>
      <c r="D45" s="397"/>
      <c r="E45" s="397"/>
      <c r="F45" s="397"/>
      <c r="G45" s="397"/>
    </row>
    <row r="46" spans="1:7" s="25" customFormat="1" ht="35" customHeight="1">
      <c r="A46" s="24"/>
      <c r="B46" s="397"/>
      <c r="C46" s="397"/>
      <c r="D46" s="397"/>
      <c r="E46" s="397"/>
      <c r="F46" s="397"/>
      <c r="G46" s="397"/>
    </row>
    <row r="47" spans="1:7" s="25" customFormat="1" ht="35" customHeight="1">
      <c r="A47" s="24"/>
      <c r="B47" s="397"/>
      <c r="C47" s="397"/>
      <c r="D47" s="397"/>
      <c r="E47" s="397"/>
      <c r="F47" s="397"/>
      <c r="G47" s="397"/>
    </row>
    <row r="48" spans="1:7" s="25" customFormat="1" ht="35" customHeight="1">
      <c r="A48" s="24"/>
      <c r="B48" s="397"/>
      <c r="C48" s="397"/>
      <c r="D48" s="397"/>
      <c r="E48" s="397"/>
      <c r="F48" s="397"/>
      <c r="G48" s="397"/>
    </row>
    <row r="49" spans="1:7" s="25" customFormat="1" ht="35" customHeight="1">
      <c r="A49" s="24"/>
      <c r="B49" s="397"/>
      <c r="C49" s="397"/>
      <c r="D49" s="397"/>
      <c r="E49" s="397"/>
      <c r="F49" s="397"/>
      <c r="G49" s="397"/>
    </row>
    <row r="50" spans="1:7" s="25" customFormat="1" ht="35" customHeight="1">
      <c r="A50" s="24"/>
      <c r="B50" s="397"/>
      <c r="C50" s="397"/>
      <c r="D50" s="397"/>
      <c r="E50" s="397"/>
      <c r="F50" s="397"/>
      <c r="G50" s="397"/>
    </row>
    <row r="51" spans="1:7" s="25" customFormat="1" ht="35" customHeight="1">
      <c r="A51" s="24"/>
      <c r="B51" s="397"/>
      <c r="C51" s="397"/>
      <c r="D51" s="397"/>
      <c r="E51" s="397"/>
      <c r="F51" s="397"/>
      <c r="G51" s="397"/>
    </row>
    <row r="52" spans="1:7" s="25" customFormat="1" ht="35" customHeight="1">
      <c r="A52" s="24"/>
      <c r="B52" s="397"/>
      <c r="C52" s="397"/>
      <c r="D52" s="397"/>
      <c r="E52" s="397"/>
      <c r="F52" s="397"/>
      <c r="G52" s="397"/>
    </row>
    <row r="53" spans="1:7" s="25" customFormat="1" ht="35" customHeight="1">
      <c r="A53" s="24"/>
      <c r="B53" s="397"/>
      <c r="C53" s="397"/>
      <c r="D53" s="397"/>
      <c r="E53" s="397"/>
      <c r="F53" s="397"/>
      <c r="G53" s="397"/>
    </row>
    <row r="54" spans="1:7" s="25" customFormat="1" ht="35" customHeight="1">
      <c r="A54" s="24"/>
      <c r="B54" s="397"/>
      <c r="C54" s="397"/>
      <c r="D54" s="397"/>
      <c r="E54" s="397"/>
      <c r="F54" s="397"/>
      <c r="G54" s="397"/>
    </row>
    <row r="55" spans="1:7" s="25" customFormat="1" ht="35" customHeight="1">
      <c r="A55" s="24"/>
      <c r="B55" s="397"/>
      <c r="C55" s="397"/>
      <c r="D55" s="397"/>
      <c r="E55" s="397"/>
      <c r="F55" s="397"/>
      <c r="G55" s="397"/>
    </row>
    <row r="56" spans="1:7" s="25" customFormat="1" ht="35" customHeight="1">
      <c r="A56" s="24"/>
      <c r="B56" s="397"/>
      <c r="C56" s="397"/>
      <c r="D56" s="397"/>
      <c r="E56" s="397"/>
      <c r="F56" s="397"/>
      <c r="G56" s="397"/>
    </row>
    <row r="57" spans="1:7" s="25" customFormat="1" ht="35" customHeight="1">
      <c r="A57" s="24"/>
      <c r="B57" s="397"/>
      <c r="C57" s="397"/>
      <c r="D57" s="397"/>
      <c r="E57" s="397"/>
      <c r="F57" s="397"/>
      <c r="G57" s="397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U37" sqref="U37:V37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76" t="s">
        <v>85</v>
      </c>
      <c r="B1" s="377"/>
      <c r="C1" s="378" t="str">
        <f>SPEC!E3</f>
        <v>W DEFINED MID PULLOVER</v>
      </c>
      <c r="D1" s="379"/>
      <c r="E1" s="379"/>
      <c r="F1" s="379"/>
      <c r="G1" s="380"/>
    </row>
    <row r="2" spans="1:7" ht="15" customHeight="1">
      <c r="A2" s="381" t="s">
        <v>86</v>
      </c>
      <c r="B2" s="382"/>
      <c r="C2" s="382"/>
      <c r="D2" s="382"/>
      <c r="E2" s="383"/>
      <c r="F2" s="17" t="s">
        <v>87</v>
      </c>
      <c r="G2" s="18"/>
    </row>
    <row r="3" spans="1:7" ht="15">
      <c r="A3" s="381" t="s">
        <v>93</v>
      </c>
      <c r="B3" s="382"/>
      <c r="C3" s="382"/>
      <c r="D3" s="382"/>
      <c r="E3" s="384" t="s">
        <v>89</v>
      </c>
      <c r="F3" s="384"/>
      <c r="G3" s="20" t="str">
        <f>SPEC!AS3</f>
        <v>WINTER 2017.2018</v>
      </c>
    </row>
    <row r="4" spans="1:7" s="21" customFormat="1" ht="3" customHeight="1">
      <c r="A4" s="373"/>
      <c r="B4" s="374"/>
      <c r="C4" s="374"/>
      <c r="D4" s="374"/>
      <c r="E4" s="374"/>
      <c r="F4" s="374"/>
      <c r="G4" s="375"/>
    </row>
    <row r="5" spans="1:7" ht="15" customHeight="1">
      <c r="A5" s="388" t="s">
        <v>90</v>
      </c>
      <c r="B5" s="389"/>
      <c r="C5" s="389"/>
      <c r="D5" s="389"/>
      <c r="E5" s="389"/>
      <c r="F5" s="389"/>
      <c r="G5" s="390"/>
    </row>
    <row r="6" spans="1:7" ht="35" customHeight="1">
      <c r="A6" s="22">
        <v>1</v>
      </c>
      <c r="B6" s="391"/>
      <c r="C6" s="392"/>
      <c r="D6" s="392"/>
      <c r="E6" s="392"/>
      <c r="F6" s="392"/>
      <c r="G6" s="393"/>
    </row>
    <row r="7" spans="1:7" ht="35" customHeight="1">
      <c r="A7" s="23">
        <v>2</v>
      </c>
      <c r="B7" s="385"/>
      <c r="C7" s="386"/>
      <c r="D7" s="386"/>
      <c r="E7" s="386"/>
      <c r="F7" s="386"/>
      <c r="G7" s="387"/>
    </row>
    <row r="8" spans="1:7" ht="35" customHeight="1">
      <c r="A8" s="23">
        <v>3</v>
      </c>
      <c r="B8" s="385"/>
      <c r="C8" s="386"/>
      <c r="D8" s="386"/>
      <c r="E8" s="386"/>
      <c r="F8" s="386"/>
      <c r="G8" s="387"/>
    </row>
    <row r="9" spans="1:7" ht="35" customHeight="1">
      <c r="A9" s="23">
        <v>4</v>
      </c>
      <c r="B9" s="385"/>
      <c r="C9" s="386"/>
      <c r="D9" s="386"/>
      <c r="E9" s="386"/>
      <c r="F9" s="386"/>
      <c r="G9" s="387"/>
    </row>
    <row r="10" spans="1:7" ht="35" customHeight="1">
      <c r="A10" s="23">
        <v>5</v>
      </c>
      <c r="B10" s="385"/>
      <c r="C10" s="386"/>
      <c r="D10" s="386"/>
      <c r="E10" s="386"/>
      <c r="F10" s="386"/>
      <c r="G10" s="387"/>
    </row>
    <row r="11" spans="1:7" ht="35" customHeight="1">
      <c r="A11" s="23">
        <v>6</v>
      </c>
      <c r="B11" s="385"/>
      <c r="C11" s="386"/>
      <c r="D11" s="386"/>
      <c r="E11" s="386"/>
      <c r="F11" s="386"/>
      <c r="G11" s="387"/>
    </row>
    <row r="12" spans="1:7" ht="35" customHeight="1">
      <c r="A12" s="23">
        <v>7</v>
      </c>
      <c r="B12" s="394"/>
      <c r="C12" s="395"/>
      <c r="D12" s="395"/>
      <c r="E12" s="395"/>
      <c r="F12" s="395"/>
      <c r="G12" s="396"/>
    </row>
    <row r="13" spans="1:7" ht="15">
      <c r="A13" s="388" t="s">
        <v>91</v>
      </c>
      <c r="B13" s="389"/>
      <c r="C13" s="389"/>
      <c r="D13" s="389"/>
      <c r="E13" s="389"/>
      <c r="F13" s="389"/>
      <c r="G13" s="390"/>
    </row>
    <row r="14" spans="1:7" ht="35" customHeight="1">
      <c r="A14" s="22">
        <v>1</v>
      </c>
      <c r="B14" s="391"/>
      <c r="C14" s="392"/>
      <c r="D14" s="392"/>
      <c r="E14" s="392"/>
      <c r="F14" s="392"/>
      <c r="G14" s="393"/>
    </row>
    <row r="15" spans="1:7" ht="35" customHeight="1">
      <c r="A15" s="23">
        <v>2</v>
      </c>
      <c r="B15" s="385"/>
      <c r="C15" s="386"/>
      <c r="D15" s="386"/>
      <c r="E15" s="386"/>
      <c r="F15" s="386"/>
      <c r="G15" s="387"/>
    </row>
    <row r="16" spans="1:7" ht="35" customHeight="1">
      <c r="A16" s="23">
        <v>3</v>
      </c>
      <c r="B16" s="385"/>
      <c r="C16" s="386"/>
      <c r="D16" s="386"/>
      <c r="E16" s="386"/>
      <c r="F16" s="386"/>
      <c r="G16" s="387"/>
    </row>
    <row r="17" spans="1:7" ht="35" customHeight="1">
      <c r="A17" s="23">
        <v>4</v>
      </c>
      <c r="B17" s="385"/>
      <c r="C17" s="386"/>
      <c r="D17" s="386"/>
      <c r="E17" s="386"/>
      <c r="F17" s="386"/>
      <c r="G17" s="387"/>
    </row>
    <row r="18" spans="1:7" ht="35" customHeight="1">
      <c r="A18" s="23">
        <v>5</v>
      </c>
      <c r="B18" s="385"/>
      <c r="C18" s="386"/>
      <c r="D18" s="386"/>
      <c r="E18" s="386"/>
      <c r="F18" s="386"/>
      <c r="G18" s="387"/>
    </row>
    <row r="19" spans="1:7" ht="35" customHeight="1">
      <c r="A19" s="23">
        <v>6</v>
      </c>
      <c r="B19" s="385"/>
      <c r="C19" s="386"/>
      <c r="D19" s="386"/>
      <c r="E19" s="386"/>
      <c r="F19" s="386"/>
      <c r="G19" s="387"/>
    </row>
    <row r="20" spans="1:7" ht="35" customHeight="1">
      <c r="A20" s="23">
        <v>7</v>
      </c>
      <c r="B20" s="385"/>
      <c r="C20" s="386"/>
      <c r="D20" s="386"/>
      <c r="E20" s="386"/>
      <c r="F20" s="386"/>
      <c r="G20" s="387"/>
    </row>
    <row r="21" spans="1:7" s="25" customFormat="1" ht="35" customHeight="1">
      <c r="A21" s="24"/>
      <c r="B21" s="397"/>
      <c r="C21" s="397"/>
      <c r="D21" s="397"/>
      <c r="E21" s="397"/>
      <c r="F21" s="397"/>
      <c r="G21" s="397"/>
    </row>
    <row r="22" spans="1:7" s="25" customFormat="1" ht="35" customHeight="1">
      <c r="A22" s="24"/>
      <c r="B22" s="397"/>
      <c r="C22" s="397"/>
      <c r="D22" s="397"/>
      <c r="E22" s="397"/>
      <c r="F22" s="397"/>
      <c r="G22" s="397"/>
    </row>
    <row r="23" spans="1:7" s="25" customFormat="1" ht="35" customHeight="1">
      <c r="A23" s="24"/>
      <c r="B23" s="397"/>
      <c r="C23" s="397"/>
      <c r="D23" s="397"/>
      <c r="E23" s="397"/>
      <c r="F23" s="397"/>
      <c r="G23" s="397"/>
    </row>
    <row r="24" spans="1:7" s="25" customFormat="1" ht="35" customHeight="1">
      <c r="A24" s="24"/>
      <c r="B24" s="397"/>
      <c r="C24" s="397"/>
      <c r="D24" s="397"/>
      <c r="E24" s="397"/>
      <c r="F24" s="397"/>
      <c r="G24" s="397"/>
    </row>
    <row r="25" spans="1:7" s="25" customFormat="1" ht="35" customHeight="1">
      <c r="A25" s="24"/>
      <c r="B25" s="397"/>
      <c r="C25" s="397"/>
      <c r="D25" s="397"/>
      <c r="E25" s="397"/>
      <c r="F25" s="397"/>
      <c r="G25" s="397"/>
    </row>
    <row r="26" spans="1:7" s="25" customFormat="1" ht="35" customHeight="1">
      <c r="A26" s="24"/>
      <c r="B26" s="397"/>
      <c r="C26" s="397"/>
      <c r="D26" s="397"/>
      <c r="E26" s="397"/>
      <c r="F26" s="397"/>
      <c r="G26" s="397"/>
    </row>
    <row r="27" spans="1:7" s="25" customFormat="1" ht="35" customHeight="1">
      <c r="A27" s="24"/>
      <c r="B27" s="397"/>
      <c r="C27" s="397"/>
      <c r="D27" s="397"/>
      <c r="E27" s="397"/>
      <c r="F27" s="397"/>
      <c r="G27" s="397"/>
    </row>
    <row r="28" spans="1:7" s="25" customFormat="1" ht="35" customHeight="1">
      <c r="A28" s="24"/>
      <c r="B28" s="397"/>
      <c r="C28" s="397"/>
      <c r="D28" s="397"/>
      <c r="E28" s="397"/>
      <c r="F28" s="397"/>
      <c r="G28" s="397"/>
    </row>
    <row r="29" spans="1:7" s="25" customFormat="1" ht="35" customHeight="1">
      <c r="A29" s="24"/>
      <c r="B29" s="397"/>
      <c r="C29" s="397"/>
      <c r="D29" s="397"/>
      <c r="E29" s="397"/>
      <c r="F29" s="397"/>
      <c r="G29" s="397"/>
    </row>
    <row r="30" spans="1:7" s="25" customFormat="1" ht="35" customHeight="1">
      <c r="A30" s="24"/>
      <c r="B30" s="397"/>
      <c r="C30" s="397"/>
      <c r="D30" s="397"/>
      <c r="E30" s="397"/>
      <c r="F30" s="397"/>
      <c r="G30" s="397"/>
    </row>
    <row r="31" spans="1:7" s="25" customFormat="1" ht="35" customHeight="1">
      <c r="A31" s="24"/>
      <c r="B31" s="397"/>
      <c r="C31" s="397"/>
      <c r="D31" s="397"/>
      <c r="E31" s="397"/>
      <c r="F31" s="397"/>
      <c r="G31" s="397"/>
    </row>
    <row r="32" spans="1:7" s="25" customFormat="1" ht="35" customHeight="1">
      <c r="A32" s="24"/>
      <c r="B32" s="397"/>
      <c r="C32" s="397"/>
      <c r="D32" s="397"/>
      <c r="E32" s="397"/>
      <c r="F32" s="397"/>
      <c r="G32" s="397"/>
    </row>
    <row r="33" spans="1:7" s="25" customFormat="1" ht="35" customHeight="1">
      <c r="A33" s="24"/>
      <c r="B33" s="397"/>
      <c r="C33" s="397"/>
      <c r="D33" s="397"/>
      <c r="E33" s="397"/>
      <c r="F33" s="397"/>
      <c r="G33" s="397"/>
    </row>
    <row r="34" spans="1:7" s="25" customFormat="1" ht="35" customHeight="1">
      <c r="A34" s="24"/>
      <c r="B34" s="397"/>
      <c r="C34" s="397"/>
      <c r="D34" s="397"/>
      <c r="E34" s="397"/>
      <c r="F34" s="397"/>
      <c r="G34" s="397"/>
    </row>
    <row r="35" spans="1:7" s="25" customFormat="1" ht="35" customHeight="1">
      <c r="A35" s="24"/>
      <c r="B35" s="397"/>
      <c r="C35" s="397"/>
      <c r="D35" s="397"/>
      <c r="E35" s="397"/>
      <c r="F35" s="397"/>
      <c r="G35" s="397"/>
    </row>
    <row r="36" spans="1:7" s="25" customFormat="1" ht="35" customHeight="1">
      <c r="A36" s="24"/>
      <c r="B36" s="397"/>
      <c r="C36" s="397"/>
      <c r="D36" s="397"/>
      <c r="E36" s="397"/>
      <c r="F36" s="397"/>
      <c r="G36" s="397"/>
    </row>
    <row r="37" spans="1:7" s="25" customFormat="1" ht="35" customHeight="1">
      <c r="A37" s="24"/>
      <c r="B37" s="397"/>
      <c r="C37" s="397"/>
      <c r="D37" s="397"/>
      <c r="E37" s="397"/>
      <c r="F37" s="397"/>
      <c r="G37" s="397"/>
    </row>
    <row r="38" spans="1:7" s="25" customFormat="1" ht="35" customHeight="1">
      <c r="A38" s="24"/>
      <c r="B38" s="397"/>
      <c r="C38" s="397"/>
      <c r="D38" s="397"/>
      <c r="E38" s="397"/>
      <c r="F38" s="397"/>
      <c r="G38" s="397"/>
    </row>
    <row r="39" spans="1:7" s="25" customFormat="1" ht="35" customHeight="1">
      <c r="A39" s="24"/>
      <c r="B39" s="397"/>
      <c r="C39" s="397"/>
      <c r="D39" s="397"/>
      <c r="E39" s="397"/>
      <c r="F39" s="397"/>
      <c r="G39" s="397"/>
    </row>
    <row r="40" spans="1:7" s="25" customFormat="1" ht="35" customHeight="1">
      <c r="A40" s="24"/>
      <c r="B40" s="397"/>
      <c r="C40" s="397"/>
      <c r="D40" s="397"/>
      <c r="E40" s="397"/>
      <c r="F40" s="397"/>
      <c r="G40" s="397"/>
    </row>
    <row r="41" spans="1:7" s="25" customFormat="1" ht="35" customHeight="1">
      <c r="A41" s="24"/>
      <c r="B41" s="397"/>
      <c r="C41" s="397"/>
      <c r="D41" s="397"/>
      <c r="E41" s="397"/>
      <c r="F41" s="397"/>
      <c r="G41" s="397"/>
    </row>
    <row r="42" spans="1:7" s="25" customFormat="1" ht="35" customHeight="1">
      <c r="A42" s="24"/>
      <c r="B42" s="397"/>
      <c r="C42" s="397"/>
      <c r="D42" s="397"/>
      <c r="E42" s="397"/>
      <c r="F42" s="397"/>
      <c r="G42" s="397"/>
    </row>
    <row r="43" spans="1:7" s="25" customFormat="1" ht="35" customHeight="1">
      <c r="A43" s="24"/>
      <c r="B43" s="397"/>
      <c r="C43" s="397"/>
      <c r="D43" s="397"/>
      <c r="E43" s="397"/>
      <c r="F43" s="397"/>
      <c r="G43" s="397"/>
    </row>
    <row r="44" spans="1:7" s="25" customFormat="1" ht="35" customHeight="1">
      <c r="A44" s="24"/>
      <c r="B44" s="397"/>
      <c r="C44" s="397"/>
      <c r="D44" s="397"/>
      <c r="E44" s="397"/>
      <c r="F44" s="397"/>
      <c r="G44" s="397"/>
    </row>
    <row r="45" spans="1:7" s="25" customFormat="1" ht="35" customHeight="1">
      <c r="A45" s="24"/>
      <c r="B45" s="397"/>
      <c r="C45" s="397"/>
      <c r="D45" s="397"/>
      <c r="E45" s="397"/>
      <c r="F45" s="397"/>
      <c r="G45" s="397"/>
    </row>
    <row r="46" spans="1:7" s="25" customFormat="1" ht="35" customHeight="1">
      <c r="A46" s="24"/>
      <c r="B46" s="397"/>
      <c r="C46" s="397"/>
      <c r="D46" s="397"/>
      <c r="E46" s="397"/>
      <c r="F46" s="397"/>
      <c r="G46" s="397"/>
    </row>
    <row r="47" spans="1:7" s="25" customFormat="1" ht="35" customHeight="1">
      <c r="A47" s="24"/>
      <c r="B47" s="397"/>
      <c r="C47" s="397"/>
      <c r="D47" s="397"/>
      <c r="E47" s="397"/>
      <c r="F47" s="397"/>
      <c r="G47" s="397"/>
    </row>
    <row r="48" spans="1:7" s="25" customFormat="1" ht="35" customHeight="1">
      <c r="A48" s="24"/>
      <c r="B48" s="397"/>
      <c r="C48" s="397"/>
      <c r="D48" s="397"/>
      <c r="E48" s="397"/>
      <c r="F48" s="397"/>
      <c r="G48" s="397"/>
    </row>
    <row r="49" spans="1:7" s="25" customFormat="1" ht="35" customHeight="1">
      <c r="A49" s="24"/>
      <c r="B49" s="397"/>
      <c r="C49" s="397"/>
      <c r="D49" s="397"/>
      <c r="E49" s="397"/>
      <c r="F49" s="397"/>
      <c r="G49" s="397"/>
    </row>
    <row r="50" spans="1:7" s="25" customFormat="1" ht="35" customHeight="1">
      <c r="A50" s="24"/>
      <c r="B50" s="397"/>
      <c r="C50" s="397"/>
      <c r="D50" s="397"/>
      <c r="E50" s="397"/>
      <c r="F50" s="397"/>
      <c r="G50" s="397"/>
    </row>
    <row r="51" spans="1:7" s="25" customFormat="1" ht="35" customHeight="1">
      <c r="A51" s="24"/>
      <c r="B51" s="397"/>
      <c r="C51" s="397"/>
      <c r="D51" s="397"/>
      <c r="E51" s="397"/>
      <c r="F51" s="397"/>
      <c r="G51" s="397"/>
    </row>
    <row r="52" spans="1:7" s="25" customFormat="1" ht="35" customHeight="1">
      <c r="A52" s="24"/>
      <c r="B52" s="397"/>
      <c r="C52" s="397"/>
      <c r="D52" s="397"/>
      <c r="E52" s="397"/>
      <c r="F52" s="397"/>
      <c r="G52" s="397"/>
    </row>
    <row r="53" spans="1:7" s="25" customFormat="1" ht="35" customHeight="1">
      <c r="A53" s="24"/>
      <c r="B53" s="397"/>
      <c r="C53" s="397"/>
      <c r="D53" s="397"/>
      <c r="E53" s="397"/>
      <c r="F53" s="397"/>
      <c r="G53" s="397"/>
    </row>
    <row r="54" spans="1:7" s="25" customFormat="1" ht="35" customHeight="1">
      <c r="A54" s="24"/>
      <c r="B54" s="397"/>
      <c r="C54" s="397"/>
      <c r="D54" s="397"/>
      <c r="E54" s="397"/>
      <c r="F54" s="397"/>
      <c r="G54" s="397"/>
    </row>
    <row r="55" spans="1:7" s="25" customFormat="1" ht="35" customHeight="1">
      <c r="A55" s="24"/>
      <c r="B55" s="397"/>
      <c r="C55" s="397"/>
      <c r="D55" s="397"/>
      <c r="E55" s="397"/>
      <c r="F55" s="397"/>
      <c r="G55" s="397"/>
    </row>
    <row r="56" spans="1:7" s="25" customFormat="1" ht="35" customHeight="1">
      <c r="A56" s="24"/>
      <c r="B56" s="397"/>
      <c r="C56" s="397"/>
      <c r="D56" s="397"/>
      <c r="E56" s="397"/>
      <c r="F56" s="397"/>
      <c r="G56" s="397"/>
    </row>
    <row r="57" spans="1:7" s="25" customFormat="1" ht="35" customHeight="1">
      <c r="A57" s="24"/>
      <c r="B57" s="397"/>
      <c r="C57" s="397"/>
      <c r="D57" s="397"/>
      <c r="E57" s="397"/>
      <c r="F57" s="397"/>
      <c r="G57" s="397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showRuler="0" zoomScale="89" zoomScaleNormal="89" zoomScalePageLayoutView="89" workbookViewId="0">
      <selection activeCell="U37" sqref="U37:V37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76" t="s">
        <v>85</v>
      </c>
      <c r="B1" s="377"/>
      <c r="C1" s="378" t="str">
        <f>SPEC!E3</f>
        <v>W DEFINED MID PULLOVER</v>
      </c>
      <c r="D1" s="379"/>
      <c r="E1" s="379"/>
      <c r="F1" s="379"/>
      <c r="G1" s="380"/>
    </row>
    <row r="2" spans="1:7" ht="15" customHeight="1">
      <c r="A2" s="381" t="s">
        <v>86</v>
      </c>
      <c r="B2" s="382"/>
      <c r="C2" s="382"/>
      <c r="D2" s="382"/>
      <c r="E2" s="383"/>
      <c r="F2" s="17" t="s">
        <v>87</v>
      </c>
      <c r="G2" s="18"/>
    </row>
    <row r="3" spans="1:7" ht="15">
      <c r="A3" s="381" t="s">
        <v>94</v>
      </c>
      <c r="B3" s="382"/>
      <c r="C3" s="382"/>
      <c r="D3" s="382"/>
      <c r="E3" s="384" t="s">
        <v>89</v>
      </c>
      <c r="F3" s="384"/>
      <c r="G3" s="20" t="str">
        <f>SPEC!AS3</f>
        <v>WINTER 2017.2018</v>
      </c>
    </row>
    <row r="4" spans="1:7" s="25" customFormat="1" ht="12">
      <c r="A4" s="398" t="s">
        <v>95</v>
      </c>
      <c r="B4" s="399"/>
      <c r="C4" s="399"/>
      <c r="D4" s="399"/>
      <c r="E4" s="399"/>
      <c r="F4" s="399"/>
      <c r="G4" s="400"/>
    </row>
    <row r="5" spans="1:7" ht="15" customHeight="1">
      <c r="A5" s="388" t="s">
        <v>90</v>
      </c>
      <c r="B5" s="389"/>
      <c r="C5" s="389"/>
      <c r="D5" s="389"/>
      <c r="E5" s="389"/>
      <c r="F5" s="389"/>
      <c r="G5" s="390"/>
    </row>
    <row r="6" spans="1:7" ht="35" customHeight="1">
      <c r="A6" s="22">
        <v>1</v>
      </c>
      <c r="B6" s="391"/>
      <c r="C6" s="392"/>
      <c r="D6" s="392"/>
      <c r="E6" s="392"/>
      <c r="F6" s="392"/>
      <c r="G6" s="393"/>
    </row>
    <row r="7" spans="1:7" ht="35" customHeight="1">
      <c r="A7" s="23">
        <v>2</v>
      </c>
      <c r="B7" s="385"/>
      <c r="C7" s="386"/>
      <c r="D7" s="386"/>
      <c r="E7" s="386"/>
      <c r="F7" s="386"/>
      <c r="G7" s="387"/>
    </row>
    <row r="8" spans="1:7" ht="35" customHeight="1">
      <c r="A8" s="23">
        <v>3</v>
      </c>
      <c r="B8" s="385"/>
      <c r="C8" s="386"/>
      <c r="D8" s="386"/>
      <c r="E8" s="386"/>
      <c r="F8" s="386"/>
      <c r="G8" s="387"/>
    </row>
    <row r="9" spans="1:7" ht="35" customHeight="1">
      <c r="A9" s="23">
        <v>4</v>
      </c>
      <c r="B9" s="385"/>
      <c r="C9" s="386"/>
      <c r="D9" s="386"/>
      <c r="E9" s="386"/>
      <c r="F9" s="386"/>
      <c r="G9" s="387"/>
    </row>
    <row r="10" spans="1:7" ht="35" customHeight="1">
      <c r="A10" s="23">
        <v>5</v>
      </c>
      <c r="B10" s="385"/>
      <c r="C10" s="386"/>
      <c r="D10" s="386"/>
      <c r="E10" s="386"/>
      <c r="F10" s="386"/>
      <c r="G10" s="387"/>
    </row>
    <row r="11" spans="1:7" ht="35" customHeight="1">
      <c r="A11" s="23">
        <v>6</v>
      </c>
      <c r="B11" s="385"/>
      <c r="C11" s="386"/>
      <c r="D11" s="386"/>
      <c r="E11" s="386"/>
      <c r="F11" s="386"/>
      <c r="G11" s="387"/>
    </row>
    <row r="12" spans="1:7" ht="35" customHeight="1">
      <c r="A12" s="23">
        <v>7</v>
      </c>
      <c r="B12" s="394"/>
      <c r="C12" s="395"/>
      <c r="D12" s="395"/>
      <c r="E12" s="395"/>
      <c r="F12" s="395"/>
      <c r="G12" s="396"/>
    </row>
    <row r="13" spans="1:7" ht="15">
      <c r="A13" s="388" t="s">
        <v>91</v>
      </c>
      <c r="B13" s="389"/>
      <c r="C13" s="389"/>
      <c r="D13" s="389"/>
      <c r="E13" s="389"/>
      <c r="F13" s="389"/>
      <c r="G13" s="390"/>
    </row>
    <row r="14" spans="1:7" ht="35" customHeight="1">
      <c r="A14" s="22">
        <v>1</v>
      </c>
      <c r="B14" s="391"/>
      <c r="C14" s="392"/>
      <c r="D14" s="392"/>
      <c r="E14" s="392"/>
      <c r="F14" s="392"/>
      <c r="G14" s="393"/>
    </row>
    <row r="15" spans="1:7" ht="35" customHeight="1">
      <c r="A15" s="23">
        <v>2</v>
      </c>
      <c r="B15" s="385"/>
      <c r="C15" s="386"/>
      <c r="D15" s="386"/>
      <c r="E15" s="386"/>
      <c r="F15" s="386"/>
      <c r="G15" s="387"/>
    </row>
    <row r="16" spans="1:7" ht="35" customHeight="1">
      <c r="A16" s="23">
        <v>3</v>
      </c>
      <c r="B16" s="385"/>
      <c r="C16" s="386"/>
      <c r="D16" s="386"/>
      <c r="E16" s="386"/>
      <c r="F16" s="386"/>
      <c r="G16" s="387"/>
    </row>
    <row r="17" spans="1:7" ht="35" customHeight="1">
      <c r="A17" s="23">
        <v>4</v>
      </c>
      <c r="B17" s="385"/>
      <c r="C17" s="386"/>
      <c r="D17" s="386"/>
      <c r="E17" s="386"/>
      <c r="F17" s="386"/>
      <c r="G17" s="387"/>
    </row>
    <row r="18" spans="1:7" ht="35" customHeight="1">
      <c r="A18" s="23">
        <v>5</v>
      </c>
      <c r="B18" s="385"/>
      <c r="C18" s="386"/>
      <c r="D18" s="386"/>
      <c r="E18" s="386"/>
      <c r="F18" s="386"/>
      <c r="G18" s="387"/>
    </row>
    <row r="19" spans="1:7" ht="35" customHeight="1">
      <c r="A19" s="23">
        <v>6</v>
      </c>
      <c r="B19" s="385"/>
      <c r="C19" s="386"/>
      <c r="D19" s="386"/>
      <c r="E19" s="386"/>
      <c r="F19" s="386"/>
      <c r="G19" s="387"/>
    </row>
    <row r="20" spans="1:7" ht="35" customHeight="1">
      <c r="A20" s="23">
        <v>7</v>
      </c>
      <c r="B20" s="385"/>
      <c r="C20" s="386"/>
      <c r="D20" s="386"/>
      <c r="E20" s="386"/>
      <c r="F20" s="386"/>
      <c r="G20" s="387"/>
    </row>
    <row r="21" spans="1:7" s="25" customFormat="1" ht="35" customHeight="1">
      <c r="A21" s="24"/>
      <c r="B21" s="397"/>
      <c r="C21" s="397"/>
      <c r="D21" s="397"/>
      <c r="E21" s="397"/>
      <c r="F21" s="397"/>
      <c r="G21" s="397"/>
    </row>
    <row r="22" spans="1:7" s="25" customFormat="1" ht="35" customHeight="1">
      <c r="A22" s="24"/>
      <c r="B22" s="397"/>
      <c r="C22" s="397"/>
      <c r="D22" s="397"/>
      <c r="E22" s="397"/>
      <c r="F22" s="397"/>
      <c r="G22" s="397"/>
    </row>
    <row r="23" spans="1:7" s="25" customFormat="1" ht="35" customHeight="1">
      <c r="A23" s="24"/>
      <c r="B23" s="397"/>
      <c r="C23" s="397"/>
      <c r="D23" s="397"/>
      <c r="E23" s="397"/>
      <c r="F23" s="397"/>
      <c r="G23" s="397"/>
    </row>
    <row r="24" spans="1:7" s="25" customFormat="1" ht="35" customHeight="1">
      <c r="A24" s="24"/>
      <c r="B24" s="397"/>
      <c r="C24" s="397"/>
      <c r="D24" s="397"/>
      <c r="E24" s="397"/>
      <c r="F24" s="397"/>
      <c r="G24" s="397"/>
    </row>
    <row r="25" spans="1:7" s="25" customFormat="1" ht="35" customHeight="1">
      <c r="A25" s="24"/>
      <c r="B25" s="397"/>
      <c r="C25" s="397"/>
      <c r="D25" s="397"/>
      <c r="E25" s="397"/>
      <c r="F25" s="397"/>
      <c r="G25" s="397"/>
    </row>
    <row r="26" spans="1:7" s="25" customFormat="1" ht="35" customHeight="1">
      <c r="A26" s="24"/>
      <c r="B26" s="397"/>
      <c r="C26" s="397"/>
      <c r="D26" s="397"/>
      <c r="E26" s="397"/>
      <c r="F26" s="397"/>
      <c r="G26" s="397"/>
    </row>
    <row r="27" spans="1:7" s="25" customFormat="1" ht="35" customHeight="1">
      <c r="A27" s="24"/>
      <c r="B27" s="397"/>
      <c r="C27" s="397"/>
      <c r="D27" s="397"/>
      <c r="E27" s="397"/>
      <c r="F27" s="397"/>
      <c r="G27" s="397"/>
    </row>
    <row r="28" spans="1:7" s="25" customFormat="1" ht="35" customHeight="1">
      <c r="A28" s="24"/>
      <c r="B28" s="397"/>
      <c r="C28" s="397"/>
      <c r="D28" s="397"/>
      <c r="E28" s="397"/>
      <c r="F28" s="397"/>
      <c r="G28" s="397"/>
    </row>
    <row r="29" spans="1:7" s="25" customFormat="1" ht="35" customHeight="1">
      <c r="A29" s="24"/>
      <c r="B29" s="397"/>
      <c r="C29" s="397"/>
      <c r="D29" s="397"/>
      <c r="E29" s="397"/>
      <c r="F29" s="397"/>
      <c r="G29" s="397"/>
    </row>
    <row r="30" spans="1:7" s="25" customFormat="1" ht="35" customHeight="1">
      <c r="A30" s="24"/>
      <c r="B30" s="397"/>
      <c r="C30" s="397"/>
      <c r="D30" s="397"/>
      <c r="E30" s="397"/>
      <c r="F30" s="397"/>
      <c r="G30" s="397"/>
    </row>
    <row r="31" spans="1:7" s="25" customFormat="1" ht="35" customHeight="1">
      <c r="A31" s="24"/>
      <c r="B31" s="397"/>
      <c r="C31" s="397"/>
      <c r="D31" s="397"/>
      <c r="E31" s="397"/>
      <c r="F31" s="397"/>
      <c r="G31" s="397"/>
    </row>
    <row r="32" spans="1:7" s="25" customFormat="1" ht="35" customHeight="1">
      <c r="A32" s="24"/>
      <c r="B32" s="397"/>
      <c r="C32" s="397"/>
      <c r="D32" s="397"/>
      <c r="E32" s="397"/>
      <c r="F32" s="397"/>
      <c r="G32" s="397"/>
    </row>
    <row r="33" spans="1:7" s="25" customFormat="1" ht="35" customHeight="1">
      <c r="A33" s="24"/>
      <c r="B33" s="397"/>
      <c r="C33" s="397"/>
      <c r="D33" s="397"/>
      <c r="E33" s="397"/>
      <c r="F33" s="397"/>
      <c r="G33" s="397"/>
    </row>
    <row r="34" spans="1:7" s="25" customFormat="1" ht="35" customHeight="1">
      <c r="A34" s="24"/>
      <c r="B34" s="397"/>
      <c r="C34" s="397"/>
      <c r="D34" s="397"/>
      <c r="E34" s="397"/>
      <c r="F34" s="397"/>
      <c r="G34" s="397"/>
    </row>
    <row r="35" spans="1:7" s="25" customFormat="1" ht="35" customHeight="1">
      <c r="A35" s="24"/>
      <c r="B35" s="397"/>
      <c r="C35" s="397"/>
      <c r="D35" s="397"/>
      <c r="E35" s="397"/>
      <c r="F35" s="397"/>
      <c r="G35" s="397"/>
    </row>
    <row r="36" spans="1:7" s="25" customFormat="1" ht="35" customHeight="1">
      <c r="A36" s="24"/>
      <c r="B36" s="397"/>
      <c r="C36" s="397"/>
      <c r="D36" s="397"/>
      <c r="E36" s="397"/>
      <c r="F36" s="397"/>
      <c r="G36" s="397"/>
    </row>
    <row r="37" spans="1:7" s="25" customFormat="1" ht="35" customHeight="1">
      <c r="A37" s="24"/>
      <c r="B37" s="397"/>
      <c r="C37" s="397"/>
      <c r="D37" s="397"/>
      <c r="E37" s="397"/>
      <c r="F37" s="397"/>
      <c r="G37" s="397"/>
    </row>
    <row r="38" spans="1:7" s="25" customFormat="1" ht="35" customHeight="1">
      <c r="A38" s="24"/>
      <c r="B38" s="397"/>
      <c r="C38" s="397"/>
      <c r="D38" s="397"/>
      <c r="E38" s="397"/>
      <c r="F38" s="397"/>
      <c r="G38" s="397"/>
    </row>
    <row r="39" spans="1:7" s="25" customFormat="1" ht="35" customHeight="1">
      <c r="A39" s="24"/>
      <c r="B39" s="397"/>
      <c r="C39" s="397"/>
      <c r="D39" s="397"/>
      <c r="E39" s="397"/>
      <c r="F39" s="397"/>
      <c r="G39" s="397"/>
    </row>
    <row r="40" spans="1:7" s="25" customFormat="1" ht="35" customHeight="1">
      <c r="A40" s="24"/>
      <c r="B40" s="397"/>
      <c r="C40" s="397"/>
      <c r="D40" s="397"/>
      <c r="E40" s="397"/>
      <c r="F40" s="397"/>
      <c r="G40" s="397"/>
    </row>
    <row r="41" spans="1:7" s="25" customFormat="1" ht="35" customHeight="1">
      <c r="A41" s="24"/>
      <c r="B41" s="397"/>
      <c r="C41" s="397"/>
      <c r="D41" s="397"/>
      <c r="E41" s="397"/>
      <c r="F41" s="397"/>
      <c r="G41" s="397"/>
    </row>
    <row r="42" spans="1:7" s="25" customFormat="1" ht="35" customHeight="1">
      <c r="A42" s="24"/>
      <c r="B42" s="397"/>
      <c r="C42" s="397"/>
      <c r="D42" s="397"/>
      <c r="E42" s="397"/>
      <c r="F42" s="397"/>
      <c r="G42" s="397"/>
    </row>
    <row r="43" spans="1:7" s="25" customFormat="1" ht="35" customHeight="1">
      <c r="A43" s="24"/>
      <c r="B43" s="397"/>
      <c r="C43" s="397"/>
      <c r="D43" s="397"/>
      <c r="E43" s="397"/>
      <c r="F43" s="397"/>
      <c r="G43" s="397"/>
    </row>
    <row r="44" spans="1:7" s="25" customFormat="1" ht="35" customHeight="1">
      <c r="A44" s="24"/>
      <c r="B44" s="397"/>
      <c r="C44" s="397"/>
      <c r="D44" s="397"/>
      <c r="E44" s="397"/>
      <c r="F44" s="397"/>
      <c r="G44" s="397"/>
    </row>
    <row r="45" spans="1:7" s="25" customFormat="1" ht="35" customHeight="1">
      <c r="A45" s="24"/>
      <c r="B45" s="397"/>
      <c r="C45" s="397"/>
      <c r="D45" s="397"/>
      <c r="E45" s="397"/>
      <c r="F45" s="397"/>
      <c r="G45" s="397"/>
    </row>
    <row r="46" spans="1:7" s="25" customFormat="1" ht="35" customHeight="1">
      <c r="A46" s="24"/>
      <c r="B46" s="397"/>
      <c r="C46" s="397"/>
      <c r="D46" s="397"/>
      <c r="E46" s="397"/>
      <c r="F46" s="397"/>
      <c r="G46" s="397"/>
    </row>
    <row r="47" spans="1:7" s="25" customFormat="1" ht="35" customHeight="1">
      <c r="A47" s="24"/>
      <c r="B47" s="397"/>
      <c r="C47" s="397"/>
      <c r="D47" s="397"/>
      <c r="E47" s="397"/>
      <c r="F47" s="397"/>
      <c r="G47" s="397"/>
    </row>
    <row r="48" spans="1:7" s="25" customFormat="1" ht="35" customHeight="1">
      <c r="A48" s="24"/>
      <c r="B48" s="397"/>
      <c r="C48" s="397"/>
      <c r="D48" s="397"/>
      <c r="E48" s="397"/>
      <c r="F48" s="397"/>
      <c r="G48" s="397"/>
    </row>
    <row r="49" spans="1:7" s="25" customFormat="1" ht="35" customHeight="1">
      <c r="A49" s="24"/>
      <c r="B49" s="397"/>
      <c r="C49" s="397"/>
      <c r="D49" s="397"/>
      <c r="E49" s="397"/>
      <c r="F49" s="397"/>
      <c r="G49" s="397"/>
    </row>
    <row r="50" spans="1:7" s="25" customFormat="1" ht="35" customHeight="1">
      <c r="A50" s="24"/>
      <c r="B50" s="397"/>
      <c r="C50" s="397"/>
      <c r="D50" s="397"/>
      <c r="E50" s="397"/>
      <c r="F50" s="397"/>
      <c r="G50" s="397"/>
    </row>
    <row r="51" spans="1:7" s="25" customFormat="1" ht="35" customHeight="1">
      <c r="A51" s="24"/>
      <c r="B51" s="397"/>
      <c r="C51" s="397"/>
      <c r="D51" s="397"/>
      <c r="E51" s="397"/>
      <c r="F51" s="397"/>
      <c r="G51" s="397"/>
    </row>
    <row r="52" spans="1:7" s="25" customFormat="1" ht="35" customHeight="1">
      <c r="A52" s="24"/>
      <c r="B52" s="397"/>
      <c r="C52" s="397"/>
      <c r="D52" s="397"/>
      <c r="E52" s="397"/>
      <c r="F52" s="397"/>
      <c r="G52" s="397"/>
    </row>
    <row r="53" spans="1:7" s="25" customFormat="1" ht="35" customHeight="1">
      <c r="A53" s="24"/>
      <c r="B53" s="397"/>
      <c r="C53" s="397"/>
      <c r="D53" s="397"/>
      <c r="E53" s="397"/>
      <c r="F53" s="397"/>
      <c r="G53" s="397"/>
    </row>
    <row r="54" spans="1:7" s="25" customFormat="1" ht="35" customHeight="1">
      <c r="A54" s="24"/>
      <c r="B54" s="397"/>
      <c r="C54" s="397"/>
      <c r="D54" s="397"/>
      <c r="E54" s="397"/>
      <c r="F54" s="397"/>
      <c r="G54" s="397"/>
    </row>
    <row r="55" spans="1:7" s="25" customFormat="1" ht="35" customHeight="1">
      <c r="A55" s="24"/>
      <c r="B55" s="397"/>
      <c r="C55" s="397"/>
      <c r="D55" s="397"/>
      <c r="E55" s="397"/>
      <c r="F55" s="397"/>
      <c r="G55" s="397"/>
    </row>
    <row r="56" spans="1:7" s="25" customFormat="1" ht="35" customHeight="1">
      <c r="A56" s="24"/>
      <c r="B56" s="397"/>
      <c r="C56" s="397"/>
      <c r="D56" s="397"/>
      <c r="E56" s="397"/>
      <c r="F56" s="397"/>
      <c r="G56" s="397"/>
    </row>
    <row r="57" spans="1:7" s="25" customFormat="1" ht="35" customHeight="1">
      <c r="A57" s="24"/>
      <c r="B57" s="397"/>
      <c r="C57" s="397"/>
      <c r="D57" s="397"/>
      <c r="E57" s="397"/>
      <c r="F57" s="397"/>
      <c r="G57" s="397"/>
    </row>
  </sheetData>
  <mergeCells count="59">
    <mergeCell ref="B53:G53"/>
    <mergeCell ref="B54:G54"/>
    <mergeCell ref="B55:G55"/>
    <mergeCell ref="B56:G56"/>
    <mergeCell ref="B57:G57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A4:G4"/>
    <mergeCell ref="A1:B1"/>
    <mergeCell ref="C1:G1"/>
    <mergeCell ref="A2:E2"/>
    <mergeCell ref="A3:D3"/>
    <mergeCell ref="E3:F3"/>
  </mergeCells>
  <pageMargins left="0.75" right="0.75" top="0.5" bottom="0.9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</vt:lpstr>
      <vt:lpstr>CWS</vt:lpstr>
      <vt:lpstr>DIMENSIONS</vt:lpstr>
      <vt:lpstr>GRADE</vt:lpstr>
      <vt:lpstr>1ST</vt:lpstr>
      <vt:lpstr>2ND</vt:lpstr>
      <vt:lpstr>SMS</vt:lpstr>
      <vt:lpstr>PP</vt:lpstr>
    </vt:vector>
  </TitlesOfParts>
  <Company>Scott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Emily Kaelin</cp:lastModifiedBy>
  <cp:lastPrinted>2012-12-17T19:20:39Z</cp:lastPrinted>
  <dcterms:created xsi:type="dcterms:W3CDTF">2008-10-28T21:42:02Z</dcterms:created>
  <dcterms:modified xsi:type="dcterms:W3CDTF">2016-04-28T21:36:44Z</dcterms:modified>
</cp:coreProperties>
</file>