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3460" yWindow="256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8" i="15"/>
  <c r="O48" i="15"/>
  <c r="M48" i="15"/>
  <c r="I48" i="15"/>
  <c r="G48" i="15"/>
  <c r="E48" i="15"/>
  <c r="D48" i="15"/>
  <c r="B48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A44" i="15"/>
  <c r="A43" i="15"/>
  <c r="A36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54" i="15"/>
  <c r="E54" i="15"/>
  <c r="G54" i="15"/>
  <c r="I54" i="15"/>
  <c r="M54" i="15"/>
  <c r="O54" i="15"/>
  <c r="K55" i="15"/>
  <c r="E55" i="15"/>
  <c r="G55" i="15"/>
  <c r="I55" i="15"/>
  <c r="M55" i="15"/>
  <c r="O55" i="15"/>
  <c r="K56" i="15"/>
  <c r="E56" i="15"/>
  <c r="G56" i="15"/>
  <c r="I56" i="15"/>
  <c r="M56" i="15"/>
  <c r="O56" i="15"/>
  <c r="K57" i="15"/>
  <c r="E57" i="15"/>
  <c r="G57" i="15"/>
  <c r="I57" i="15"/>
  <c r="M57" i="15"/>
  <c r="O57" i="15"/>
  <c r="K58" i="15"/>
  <c r="E58" i="15"/>
  <c r="G58" i="15"/>
  <c r="I58" i="15"/>
  <c r="M58" i="15"/>
  <c r="O58" i="15"/>
  <c r="K59" i="15"/>
  <c r="E59" i="15"/>
  <c r="G59" i="15"/>
  <c r="I59" i="15"/>
  <c r="M59" i="15"/>
  <c r="O59" i="15"/>
  <c r="K12" i="15"/>
  <c r="O12" i="15"/>
  <c r="M12" i="15"/>
  <c r="E12" i="15"/>
  <c r="G12" i="15"/>
  <c r="I12" i="15"/>
  <c r="B18" i="15"/>
  <c r="A1" i="14"/>
  <c r="D57" i="15"/>
  <c r="D58" i="15"/>
  <c r="D59" i="15"/>
  <c r="D51" i="15"/>
  <c r="D52" i="15"/>
  <c r="D53" i="15"/>
  <c r="D54" i="15"/>
  <c r="D55" i="15"/>
  <c r="D56" i="15"/>
  <c r="D50" i="15"/>
  <c r="D49" i="15"/>
  <c r="D44" i="15"/>
  <c r="D43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A49" i="15"/>
  <c r="B51" i="14"/>
  <c r="B51" i="15"/>
  <c r="B52" i="14"/>
  <c r="B52" i="15"/>
  <c r="B53" i="14"/>
  <c r="B53" i="15"/>
  <c r="B54" i="14"/>
  <c r="B54" i="15"/>
  <c r="B55" i="14"/>
  <c r="B55" i="15"/>
  <c r="B56" i="14"/>
  <c r="B56" i="15"/>
  <c r="B57" i="14"/>
  <c r="B57" i="15"/>
  <c r="B58" i="14"/>
  <c r="B58" i="15"/>
  <c r="B59" i="14"/>
  <c r="B59" i="15"/>
  <c r="B50" i="14"/>
  <c r="B50" i="15"/>
  <c r="B49" i="14"/>
  <c r="B49" i="15"/>
  <c r="B44" i="15"/>
  <c r="B43" i="15"/>
  <c r="B42" i="15"/>
  <c r="B41" i="15"/>
  <c r="B39" i="15"/>
  <c r="B40" i="15"/>
  <c r="B37" i="15"/>
  <c r="B38" i="15"/>
  <c r="B36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7" i="15"/>
  <c r="A38" i="15"/>
  <c r="A39" i="15"/>
  <c r="A40" i="15"/>
  <c r="A41" i="15"/>
  <c r="A42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D17" i="8"/>
  <c r="E17" i="8"/>
  <c r="F17" i="8"/>
  <c r="G17" i="8"/>
  <c r="H17" i="8"/>
  <c r="I17" i="8"/>
  <c r="J17" i="8"/>
  <c r="D23" i="8"/>
  <c r="E23" i="8"/>
  <c r="F23" i="8"/>
  <c r="G23" i="8"/>
  <c r="H23" i="8"/>
  <c r="I23" i="8"/>
  <c r="J23" i="8"/>
  <c r="D28" i="8"/>
  <c r="E28" i="8"/>
  <c r="F28" i="8"/>
  <c r="G28" i="8"/>
  <c r="H28" i="8"/>
  <c r="I28" i="8"/>
  <c r="J28" i="8"/>
  <c r="D33" i="8"/>
  <c r="E33" i="8"/>
  <c r="F33" i="8"/>
  <c r="G33" i="8"/>
  <c r="H33" i="8"/>
  <c r="I33" i="8"/>
  <c r="J33" i="8"/>
  <c r="E36" i="8"/>
  <c r="F36" i="8"/>
  <c r="G36" i="8"/>
  <c r="H36" i="8"/>
  <c r="I36" i="8"/>
  <c r="J36" i="8"/>
  <c r="E41" i="8"/>
  <c r="F41" i="8"/>
  <c r="G41" i="8"/>
  <c r="H41" i="8"/>
  <c r="I41" i="8"/>
  <c r="J41" i="8"/>
  <c r="E45" i="8"/>
  <c r="F45" i="8"/>
  <c r="G45" i="8"/>
  <c r="H45" i="8"/>
  <c r="I45" i="8"/>
  <c r="J45" i="8"/>
  <c r="E49" i="8"/>
  <c r="F49" i="8"/>
  <c r="G49" i="8"/>
  <c r="H49" i="8"/>
  <c r="I49" i="8"/>
  <c r="J49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<sst xmlns="http://schemas.openxmlformats.org/spreadsheetml/2006/main" count="374" uniqueCount="249">
  <si>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</si>
  <si>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</si>
  <si>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</si>
  <si>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</si>
  <si>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</si>
  <si>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</si>
  <si>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</si>
  <si>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</si>
  <si>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</si>
  <si>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</si>
  <si>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</si>
  <si>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</si>
  <si>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</si>
  <si>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</si>
  <si>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</si>
  <si>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</si>
  <si>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</si>
  <si>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</si>
  <si>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</si>
  <si>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</si>
  <si>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</si>
  <si>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</si>
  <si>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</si>
  <si>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</si>
  <si>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</si>
  <si>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</si>
  <si>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</si>
  <si>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</si>
  <si>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</si>
  <si>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</si>
  <si>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</si>
  <si>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</si>
  <si>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</si>
  <si>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</si>
  <si>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</si>
  <si>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</si>
  <si>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</si>
  <si>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</si>
  <si>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</si>
  <si>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</si>
  <si>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</si>
  <si>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</si>
  <si>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</si>
  <si>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</si>
  <si>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</si>
  <si>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</si>
  <si>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</si>
  <si>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</si>
  <si>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</si>
  <si>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</si>
  <si>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</si>
  <si>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</si>
  <si>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</si>
  <si>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</si>
  <si>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</si>
  <si>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</si>
  <si>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</si>
  <si>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</si>
  <si>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</si>
  <si>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</si>
  <si>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</si>
  <si>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</si>
  <si>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</si>
  <si>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</si>
  <si>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</si>
  <si>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</si>
  <si>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</si>
  <si>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</si>
  <si>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</si>
  <si>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LINING</t>
    <phoneticPr fontId="3" type="noConversion"/>
  </si>
  <si>
    <t>BARTACKS</t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</si>
  <si>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</si>
  <si>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</si>
  <si>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</si>
  <si>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</si>
  <si>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</si>
  <si>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</si>
  <si>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</si>
  <si>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ALL OVER</t>
    <phoneticPr fontId="3" type="noConversion"/>
  </si>
  <si>
    <t>SLEEVES</t>
    <phoneticPr fontId="3" type="noConversion"/>
  </si>
  <si>
    <t>HAND POCKET BAGS</t>
    <phoneticPr fontId="3" type="noConversion"/>
  </si>
  <si>
    <t>CENTER FRONT</t>
    <phoneticPr fontId="10" type="noConversion"/>
  </si>
  <si>
    <t>CHEST POCKET VERTICAL</t>
    <phoneticPr fontId="10" type="noConversion"/>
  </si>
  <si>
    <t>HAND POCKETS VERTICAL</t>
    <phoneticPr fontId="10" type="noConversion"/>
  </si>
  <si>
    <t>1 PER SIDE = 2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</si>
  <si>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</si>
  <si>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</si>
  <si>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</si>
  <si>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</si>
  <si>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</si>
  <si>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</si>
  <si>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</si>
  <si>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</si>
  <si>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</si>
  <si>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</si>
  <si>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</si>
  <si>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</si>
  <si>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</si>
  <si>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</si>
  <si>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</si>
  <si>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</si>
  <si>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</si>
  <si>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</si>
  <si>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</si>
  <si>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</si>
  <si>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</si>
  <si>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</si>
  <si>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</si>
  <si>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</si>
  <si>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</si>
  <si>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</si>
  <si>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</si>
  <si>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SEAMS</t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</si>
  <si>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</si>
  <si>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</si>
  <si>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</si>
  <si>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</si>
  <si>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</si>
  <si>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</si>
  <si>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</si>
  <si>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</si>
  <si>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10-12 SPI</t>
    <phoneticPr fontId="10" type="noConversion"/>
  </si>
  <si>
    <t>8-10 SPI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</si>
  <si>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</si>
  <si>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</si>
  <si>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</si>
  <si>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</si>
  <si>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</si>
  <si>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</si>
  <si>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</si>
  <si>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</si>
  <si>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</si>
  <si>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</si>
  <si>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</si>
  <si>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DATE SENT: </t>
  </si>
  <si>
    <t>SEAM SEALING:</t>
  </si>
  <si>
    <t>BLACK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</si>
  <si>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</si>
  <si>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</si>
  <si>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</si>
  <si>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</si>
  <si>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</si>
  <si>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</si>
  <si>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</si>
  <si>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</si>
  <si>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</si>
  <si>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</si>
  <si>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</si>
  <si>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</si>
  <si>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</si>
  <si>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</si>
  <si>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</si>
  <si>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</si>
  <si>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</si>
  <si>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</si>
  <si>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</si>
  <si>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</si>
  <si>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</si>
  <si>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</si>
  <si>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GATOR LENGTH</t>
  </si>
  <si>
    <t>WRIST GATOR OPENING (1/2 MEASURE)</t>
  </si>
  <si>
    <t>CHEST POCKET WELT LENGTH</t>
  </si>
  <si>
    <t>CHEST POCKET WELT WIDTH</t>
  </si>
  <si>
    <t>HAND POCKET WELT LENGTH</t>
  </si>
  <si>
    <t>HAND POCKET WELT WIDTH</t>
  </si>
  <si>
    <t>L1 MENS JACKET</t>
  </si>
  <si>
    <t>SOLUNA</t>
  </si>
  <si>
    <t>FEB. 28, 2017</t>
  </si>
  <si>
    <t>NONE</t>
  </si>
  <si>
    <t>DWR</t>
  </si>
  <si>
    <t>KENSINGTON</t>
  </si>
  <si>
    <t>STREET</t>
  </si>
  <si>
    <t>NEW</t>
  </si>
  <si>
    <t>&gt;NOTE THAT CF ZIP IS 1/2" SHORTER AT CF</t>
  </si>
  <si>
    <t>1ST PROTO REQUEST</t>
  </si>
  <si>
    <t>&gt;NEW FIT</t>
  </si>
  <si>
    <t>&gt;SEE PDF FILE FOR DESIGN DETAILS</t>
  </si>
  <si>
    <t>SUBMIT PROTO FOR REVIEW</t>
  </si>
  <si>
    <t>SOLIS / SOTL120 MICRO RIPSTOP C6 DWR</t>
  </si>
  <si>
    <t>MICRO RIPSTOP</t>
  </si>
  <si>
    <t>GUNMETAL / BOMBAY</t>
  </si>
  <si>
    <t>BLACK / OXBLOOD</t>
  </si>
  <si>
    <t>GUNMETAL</t>
  </si>
  <si>
    <t xml:space="preserve">POLYFILL INSULATION </t>
  </si>
  <si>
    <t>NOT TAPED</t>
  </si>
  <si>
    <t>SOLIS / SONP006-1</t>
  </si>
  <si>
    <t>CHEST POCKET BAG</t>
  </si>
  <si>
    <t xml:space="preserve">BOMBAY 18-1250 TCX </t>
  </si>
  <si>
    <t xml:space="preserve">OXBLOOD 19-1725 TCX </t>
  </si>
  <si>
    <t>NON YKK / 1-WAY DADHR DIE CAST WIRE NON LOCKING</t>
  </si>
  <si>
    <t>YKK / 1-WAY DADHR DIE CAST WIRE SEMI AUTO LOCK</t>
  </si>
  <si>
    <t xml:space="preserve"> #5 VISLON ZIPPER</t>
  </si>
  <si>
    <t>BLACK CORD WITH BOMBAY 18-1250 TCX RUBBER DIP</t>
  </si>
  <si>
    <t>BLACK CORD WITH OXBLOOD 19-1725 TCX RUBBER DIP</t>
  </si>
  <si>
    <t>FRONT RIGHT HEM</t>
  </si>
  <si>
    <t>BACK RIGHT</t>
  </si>
  <si>
    <t>BINDING</t>
  </si>
  <si>
    <t>SLEEVE HEMS</t>
  </si>
  <si>
    <t>30/2</t>
  </si>
  <si>
    <t>MATCH TO SHELL</t>
  </si>
  <si>
    <t>TOPSTITCH</t>
  </si>
  <si>
    <t>100/2</t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</si>
  <si>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</si>
  <si>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</si>
  <si>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</si>
  <si>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</si>
  <si>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</si>
  <si>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</si>
  <si>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MENS JACKET HANG TAG</t>
  </si>
  <si>
    <t>SOLUNA/ MENS JACKET HANG TAG</t>
  </si>
  <si>
    <t>LEFT SIDE HAND POCKET ZIPPER</t>
  </si>
  <si>
    <t>GROSGRAIN 3/8"</t>
  </si>
  <si>
    <t>ATTACH HEM CORD LOCKS</t>
  </si>
  <si>
    <t>HEM</t>
    <phoneticPr fontId="10" type="noConversion"/>
  </si>
  <si>
    <t>METAL EYELETS 8MM</t>
  </si>
  <si>
    <t>LUK'S / ET04</t>
  </si>
  <si>
    <t>HEM CORD EXIT</t>
    <phoneticPr fontId="10" type="noConversion"/>
  </si>
  <si>
    <t>2 PER SIDE = 4</t>
  </si>
  <si>
    <t>CORD LOCK</t>
    <phoneticPr fontId="10" type="noConversion"/>
  </si>
  <si>
    <t>SUNSUN/ SV160819-4A</t>
  </si>
  <si>
    <t>HEM ADJUST EXPOSED AT LINING</t>
  </si>
  <si>
    <t>BEAD</t>
    <phoneticPr fontId="10" type="noConversion"/>
  </si>
  <si>
    <t>SUNSUN/ SV160725-1A</t>
  </si>
  <si>
    <t>HEM ADJUST</t>
    <phoneticPr fontId="10" type="noConversion"/>
  </si>
  <si>
    <t>L1-113-18</t>
  </si>
  <si>
    <t>100G PINNECO MANTLE ALL OVER</t>
  </si>
  <si>
    <t>PINNECO MANTLE 100G</t>
  </si>
  <si>
    <t>COMMENTS SINCE 1ST SUBMISSION</t>
  </si>
  <si>
    <t>&gt;INSULATION UPDATED TO PINNECO MANTLE 100G</t>
  </si>
  <si>
    <t>&gt;NO QUILTING ON COLLAR</t>
  </si>
  <si>
    <r>
      <t>CHIN GUARD</t>
    </r>
    <r>
      <rPr>
        <sz val="9"/>
        <color indexed="10"/>
        <rFont val="Arial"/>
        <family val="2"/>
      </rPr>
      <t xml:space="preserve"> LINING</t>
    </r>
  </si>
  <si>
    <t>&gt;OUTSIDE OF CHIN GUARD IS SHELL, LINING OF CHIN GUARD IS 210T (THERE IS A SEAM AT THE TOP)</t>
  </si>
  <si>
    <t>CENTER FRONT ZIPPER (1), CHEST POCKET ZIPPER (1) HAND POCKET ZIPPERS (2)</t>
  </si>
  <si>
    <t>CHUN WO HO / CW17-063 BLACK SHOCKCORD WITH RUBBER DIPPER ENDS - PLEASE SOURCE</t>
  </si>
  <si>
    <t>L1-2018-TRIM-001
Woven label</t>
  </si>
  <si>
    <t>PLEASE SOURCE</t>
  </si>
  <si>
    <t>WOVEN LABEL</t>
  </si>
  <si>
    <t xml:space="preserve">L1-2018-TRIM-024
L1 EMBROIDERY SMALL
3cm x 2.77cm  </t>
  </si>
  <si>
    <t xml:space="preserve">L1-2018-TRIM-025
L1 EMBROIDERY LARGE
3.7cm x 3.4cm  </t>
  </si>
  <si>
    <t>FRONT LEFT SLEEVE HEM</t>
  </si>
  <si>
    <t>AL023 ALLOY (D)</t>
  </si>
  <si>
    <t>&gt;METAL EYELET COLOR REVISED TO LUKS AL023 ALLOY (D)</t>
  </si>
  <si>
    <t>&gt;TRIM AND COLORWAY INFO ADDED TO EXCEL AND PDF</t>
  </si>
  <si>
    <t>CHUN WO HO/ CW17-251 OR PLEASE SOURCE</t>
  </si>
  <si>
    <t xml:space="preserve">L1-2018-TRIM-030 2-COLOR SHOCKCORD 3.5mm (HEATHERED 2 COLOR MIX) </t>
  </si>
  <si>
    <r>
      <t xml:space="preserve">EXAMPLE: CW17-062
CHUN WO HO </t>
    </r>
    <r>
      <rPr>
        <sz val="9"/>
        <color indexed="10"/>
        <rFont val="Arial"/>
      </rPr>
      <t>(PLEASE SOURCE)</t>
    </r>
  </si>
  <si>
    <t>COLORWAY: 1 = 19-4006 TCX BLACK/
18-0403 TCX GUNMETAL</t>
  </si>
  <si>
    <t>SHOCK CORD ZIPPER PULL WITH SILICON DIPPED ENDS</t>
  </si>
  <si>
    <t>&gt;THERE IS A SPECIAL SHOCKCORD ZIPPER PULL WITH SILICON DIPPED ENDS ON THIS STYLE, CAN YOU MAKE IT? - SEE 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</si>
</sst>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FF0000"/>
      <name val="Arial"/>
    </font>
    <font>
      <sz val="12"/>
      <color rgb="FFFF0000"/>
      <name val="Arial"/>
    </font>
    <font>
      <sz val="12"/>
      <color theme="1"/>
      <name val="Arial"/>
    </font>
    <font>
      <sz val="12"/>
      <color theme="1"/>
      <name val="新細明體"/>
      <family val="1"/>
      <charset val="136"/>
    </font>
    <font>
      <b/>
      <u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7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9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horizontal="left" wrapText="1"/>
    </xf>
    <xf numFmtId="0" fontId="8" fillId="0" borderId="38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0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5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5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12" fontId="9" fillId="0" borderId="37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5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5" xfId="0" applyNumberFormat="1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1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6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9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2" xfId="0" applyFont="1" applyFill="1" applyBorder="1" applyAlignment="1">
      <alignment horizontal="center" textRotation="90" wrapText="1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1" fillId="0" borderId="67" xfId="0" applyNumberFormat="1" applyFont="1" applyFill="1" applyBorder="1" applyAlignment="1">
      <alignment horizontal="center"/>
    </xf>
    <xf numFmtId="12" fontId="42" fillId="0" borderId="23" xfId="0" applyNumberFormat="1" applyFont="1" applyFill="1" applyBorder="1" applyAlignment="1">
      <alignment horizontal="center"/>
    </xf>
    <xf numFmtId="12" fontId="42" fillId="0" borderId="22" xfId="0" applyNumberFormat="1" applyFont="1" applyFill="1" applyBorder="1" applyAlignment="1">
      <alignment horizontal="center"/>
    </xf>
    <xf numFmtId="12" fontId="41" fillId="0" borderId="9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1" fillId="0" borderId="26" xfId="0" applyNumberFormat="1" applyFont="1" applyFill="1" applyBorder="1" applyAlignment="1">
      <alignment horizontal="center"/>
    </xf>
    <xf numFmtId="12" fontId="42" fillId="0" borderId="13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44" xfId="0" applyNumberFormat="1" applyFont="1" applyFill="1" applyBorder="1" applyAlignment="1">
      <alignment horizontal="center"/>
    </xf>
    <xf numFmtId="12" fontId="42" fillId="0" borderId="3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2" fillId="0" borderId="49" xfId="0" applyNumberFormat="1" applyFont="1" applyFill="1" applyBorder="1" applyAlignment="1">
      <alignment horizontal="center"/>
    </xf>
    <xf numFmtId="12" fontId="41" fillId="0" borderId="38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1" fillId="0" borderId="47" xfId="0" applyNumberFormat="1" applyFont="1" applyFill="1" applyBorder="1" applyAlignment="1">
      <alignment horizontal="center"/>
    </xf>
    <xf numFmtId="12" fontId="42" fillId="0" borderId="47" xfId="0" applyNumberFormat="1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/>
    </xf>
    <xf numFmtId="0" fontId="42" fillId="0" borderId="11" xfId="0" applyFont="1" applyFill="1" applyBorder="1" applyAlignment="1">
      <alignment horizontal="center"/>
    </xf>
    <xf numFmtId="0" fontId="42" fillId="0" borderId="13" xfId="0" applyFon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12" fontId="41" fillId="0" borderId="21" xfId="0" applyNumberFormat="1" applyFont="1" applyBorder="1" applyAlignment="1">
      <alignment horizontal="center"/>
    </xf>
    <xf numFmtId="12" fontId="41" fillId="0" borderId="14" xfId="0" applyNumberFormat="1" applyFont="1" applyBorder="1" applyAlignment="1">
      <alignment horizontal="center"/>
    </xf>
    <xf numFmtId="12" fontId="41" fillId="0" borderId="37" xfId="0" applyNumberFormat="1" applyFont="1" applyBorder="1" applyAlignment="1">
      <alignment horizontal="center"/>
    </xf>
    <xf numFmtId="12" fontId="41" fillId="0" borderId="48" xfId="0" applyNumberFormat="1" applyFont="1" applyBorder="1" applyAlignment="1">
      <alignment horizontal="center"/>
    </xf>
    <xf numFmtId="12" fontId="41" fillId="0" borderId="68" xfId="0" applyNumberFormat="1" applyFont="1" applyBorder="1" applyAlignment="1">
      <alignment horizontal="center"/>
    </xf>
    <xf numFmtId="12" fontId="41" fillId="0" borderId="20" xfId="0" applyNumberFormat="1" applyFont="1" applyBorder="1" applyAlignment="1">
      <alignment horizontal="center"/>
    </xf>
    <xf numFmtId="0" fontId="41" fillId="0" borderId="18" xfId="0" applyFont="1" applyBorder="1" applyAlignment="1">
      <alignment horizontal="center" textRotation="90" wrapText="1"/>
    </xf>
    <xf numFmtId="0" fontId="5" fillId="0" borderId="49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2" fontId="44" fillId="0" borderId="35" xfId="0" applyNumberFormat="1" applyFont="1" applyFill="1" applyBorder="1" applyAlignment="1">
      <alignment horizontal="center"/>
    </xf>
    <xf numFmtId="12" fontId="44" fillId="0" borderId="10" xfId="0" applyNumberFormat="1" applyFont="1" applyFill="1" applyBorder="1" applyAlignment="1">
      <alignment horizontal="center"/>
    </xf>
    <xf numFmtId="12" fontId="44" fillId="0" borderId="28" xfId="0" applyNumberFormat="1" applyFont="1" applyFill="1" applyBorder="1" applyAlignment="1">
      <alignment horizontal="center"/>
    </xf>
    <xf numFmtId="12" fontId="44" fillId="0" borderId="27" xfId="0" applyNumberFormat="1" applyFont="1" applyFill="1" applyBorder="1" applyAlignment="1">
      <alignment horizontal="center"/>
    </xf>
    <xf numFmtId="12" fontId="44" fillId="0" borderId="40" xfId="0" applyNumberFormat="1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6" fontId="23" fillId="0" borderId="7" xfId="0" applyNumberFormat="1" applyFont="1" applyFill="1" applyBorder="1" applyAlignment="1"/>
    <xf numFmtId="0" fontId="5" fillId="0" borderId="3" xfId="0" applyFont="1" applyFill="1" applyBorder="1" applyAlignment="1">
      <alignment wrapText="1"/>
    </xf>
    <xf numFmtId="49" fontId="45" fillId="0" borderId="3" xfId="0" applyNumberFormat="1" applyFont="1" applyFill="1" applyBorder="1" applyAlignment="1"/>
    <xf numFmtId="0" fontId="5" fillId="0" borderId="27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 wrapText="1"/>
    </xf>
    <xf numFmtId="0" fontId="45" fillId="0" borderId="2" xfId="0" applyFont="1" applyFill="1" applyBorder="1" applyAlignment="1">
      <alignment horizontal="left" wrapText="1"/>
    </xf>
    <xf numFmtId="201" fontId="46" fillId="0" borderId="2" xfId="0" applyNumberFormat="1" applyFont="1" applyFill="1" applyBorder="1" applyAlignment="1">
      <alignment horizontal="center"/>
    </xf>
    <xf numFmtId="0" fontId="46" fillId="0" borderId="10" xfId="0" applyFont="1" applyFill="1" applyBorder="1" applyAlignment="1"/>
    <xf numFmtId="0" fontId="48" fillId="0" borderId="24" xfId="0" applyFont="1" applyFill="1" applyBorder="1" applyAlignment="1">
      <alignment horizontal="left"/>
    </xf>
    <xf numFmtId="0" fontId="48" fillId="0" borderId="25" xfId="0" applyFont="1" applyFill="1" applyBorder="1" applyAlignment="1">
      <alignment horizontal="left"/>
    </xf>
    <xf numFmtId="0" fontId="49" fillId="0" borderId="25" xfId="0" applyFont="1" applyFill="1" applyBorder="1" applyAlignment="1">
      <alignment horizontal="left"/>
    </xf>
    <xf numFmtId="0" fontId="48" fillId="0" borderId="28" xfId="0" applyFont="1" applyFill="1" applyBorder="1" applyAlignment="1">
      <alignment horizontal="left"/>
    </xf>
    <xf numFmtId="0" fontId="48" fillId="0" borderId="29" xfId="0" applyFont="1" applyFill="1" applyBorder="1" applyAlignment="1">
      <alignment horizontal="left"/>
    </xf>
    <xf numFmtId="0" fontId="49" fillId="0" borderId="29" xfId="0" applyFont="1" applyFill="1" applyBorder="1" applyAlignment="1">
      <alignment horizontal="left"/>
    </xf>
    <xf numFmtId="9" fontId="45" fillId="0" borderId="3" xfId="0" applyNumberFormat="1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201" fontId="50" fillId="0" borderId="2" xfId="0" applyNumberFormat="1" applyFont="1" applyFill="1" applyBorder="1" applyAlignment="1">
      <alignment horizontal="center"/>
    </xf>
    <xf numFmtId="0" fontId="50" fillId="0" borderId="10" xfId="0" applyFont="1" applyFill="1" applyBorder="1" applyAlignment="1"/>
    <xf numFmtId="201" fontId="51" fillId="0" borderId="2" xfId="0" applyNumberFormat="1" applyFont="1" applyFill="1" applyBorder="1" applyAlignment="1">
      <alignment horizontal="center"/>
    </xf>
    <xf numFmtId="0" fontId="51" fillId="0" borderId="10" xfId="0" applyFont="1" applyFill="1" applyBorder="1" applyAlignment="1"/>
    <xf numFmtId="0" fontId="5" fillId="4" borderId="3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 wrapText="1"/>
    </xf>
    <xf numFmtId="0" fontId="5" fillId="4" borderId="3" xfId="0" applyNumberFormat="1" applyFont="1" applyFill="1" applyBorder="1" applyAlignment="1">
      <alignment horizontal="left" wrapText="1"/>
    </xf>
    <xf numFmtId="0" fontId="45" fillId="4" borderId="3" xfId="0" applyFont="1" applyFill="1" applyBorder="1" applyAlignment="1">
      <alignment horizontal="left" wrapText="1"/>
    </xf>
    <xf numFmtId="0" fontId="45" fillId="4" borderId="3" xfId="0" applyNumberFormat="1" applyFont="1" applyFill="1" applyBorder="1" applyAlignment="1">
      <alignment horizontal="left" wrapText="1"/>
    </xf>
    <xf numFmtId="0" fontId="46" fillId="0" borderId="10" xfId="0" applyFont="1" applyFill="1" applyBorder="1" applyAlignment="1">
      <alignment vertical="top"/>
    </xf>
    <xf numFmtId="0" fontId="23" fillId="0" borderId="50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47" fillId="4" borderId="10" xfId="0" applyNumberFormat="1" applyFont="1" applyFill="1" applyBorder="1" applyAlignment="1">
      <alignment horizontal="left"/>
    </xf>
    <xf numFmtId="198" fontId="47" fillId="4" borderId="5" xfId="0" applyNumberFormat="1" applyFont="1" applyFill="1" applyBorder="1" applyAlignment="1">
      <alignment horizontal="left"/>
    </xf>
    <xf numFmtId="198" fontId="47" fillId="4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40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40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2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4" xfId="0" applyBorder="1" applyAlignment="1"/>
    <xf numFmtId="0" fontId="23" fillId="0" borderId="27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69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201" fontId="4" fillId="0" borderId="34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198" fontId="23" fillId="0" borderId="27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4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4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22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6" fillId="0" borderId="72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3" xfId="0" applyFont="1" applyBorder="1" applyAlignment="1">
      <alignment horizontal="left"/>
    </xf>
    <xf numFmtId="203" fontId="5" fillId="0" borderId="10" xfId="0" applyNumberFormat="1" applyFont="1" applyFill="1" applyBorder="1" applyAlignment="1">
      <alignment horizontal="left" vertical="center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7</xdr:row>
      <xdr:rowOff>428625</xdr:rowOff>
    </xdr:from>
    <xdr:to>
      <xdr:col>9</xdr:col>
      <xdr:colOff>981075</xdr:colOff>
      <xdr:row>7</xdr:row>
      <xdr:rowOff>4848225</xdr:rowOff>
    </xdr:to>
    <xdr:pic>
      <xdr:nvPicPr>
        <xdr:cNvPr id="2290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019300"/>
          <a:ext cx="1153477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14</xdr:row>
      <xdr:rowOff>209550</xdr:rowOff>
    </xdr:from>
    <xdr:to>
      <xdr:col>7</xdr:col>
      <xdr:colOff>219075</xdr:colOff>
      <xdr:row>14</xdr:row>
      <xdr:rowOff>1981200</xdr:rowOff>
    </xdr:to>
    <xdr:pic>
      <xdr:nvPicPr>
        <xdr:cNvPr id="1604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4267200"/>
          <a:ext cx="1133475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352425</xdr:colOff>
      <xdr:row>14</xdr:row>
      <xdr:rowOff>142875</xdr:rowOff>
    </xdr:from>
    <xdr:to>
      <xdr:col>8</xdr:col>
      <xdr:colOff>561975</xdr:colOff>
      <xdr:row>14</xdr:row>
      <xdr:rowOff>2057400</xdr:rowOff>
    </xdr:to>
    <xdr:pic>
      <xdr:nvPicPr>
        <xdr:cNvPr id="1605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4200525"/>
          <a:ext cx="1238250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29</xdr:row>
      <xdr:rowOff>123825</xdr:rowOff>
    </xdr:from>
    <xdr:to>
      <xdr:col>9</xdr:col>
      <xdr:colOff>819150</xdr:colOff>
      <xdr:row>30</xdr:row>
      <xdr:rowOff>647700</xdr:rowOff>
    </xdr:to>
    <xdr:pic>
      <xdr:nvPicPr>
        <xdr:cNvPr id="16051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601325" y="8743950"/>
          <a:ext cx="676275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88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889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890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29</xdr:row>
      <xdr:rowOff>381000</xdr:rowOff>
    </xdr:from>
    <xdr:to>
      <xdr:col>3</xdr:col>
      <xdr:colOff>276225</xdr:colOff>
      <xdr:row>29</xdr:row>
      <xdr:rowOff>2714625</xdr:rowOff>
    </xdr:to>
    <xdr:pic>
      <xdr:nvPicPr>
        <xdr:cNvPr id="266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8115300"/>
          <a:ext cx="25908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tabSelected="1" showRuler="0" zoomScaleNormal="100" workbookViewId="0">
      <selection activeCell="C4" sqref="C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8" t="s">
        <v>165</v>
      </c>
      <c r="B1" s="117"/>
      <c r="C1" s="115"/>
      <c r="D1" s="115"/>
      <c r="E1" s="115"/>
      <c r="F1" s="147"/>
      <c r="G1" s="149"/>
      <c r="H1" s="148" t="s">
        <v>141</v>
      </c>
      <c r="I1" s="115"/>
      <c r="J1" s="116"/>
    </row>
    <row r="2" spans="1:10" s="9" customFormat="1" ht="16.5">
      <c r="A2" s="444" t="s">
        <v>111</v>
      </c>
      <c r="B2" s="445"/>
      <c r="C2" s="160" t="s">
        <v>97</v>
      </c>
      <c r="D2" s="153"/>
      <c r="E2" s="154"/>
      <c r="F2" s="425" t="s">
        <v>71</v>
      </c>
      <c r="G2" s="426"/>
      <c r="H2" s="425" t="s">
        <v>166</v>
      </c>
      <c r="I2" s="431"/>
      <c r="J2" s="432"/>
    </row>
    <row r="3" spans="1:10" s="9" customFormat="1" ht="16.5">
      <c r="A3" s="446" t="s">
        <v>100</v>
      </c>
      <c r="B3" s="447"/>
      <c r="C3" s="87" t="s">
        <v>224</v>
      </c>
      <c r="D3" s="145"/>
      <c r="E3" s="155"/>
      <c r="F3" s="427" t="s">
        <v>72</v>
      </c>
      <c r="G3" s="428"/>
      <c r="H3" s="441" t="s">
        <v>167</v>
      </c>
      <c r="I3" s="442"/>
      <c r="J3" s="443"/>
    </row>
    <row r="4" spans="1:10" s="9" customFormat="1" ht="18" customHeight="1">
      <c r="A4" s="446" t="s">
        <v>101</v>
      </c>
      <c r="B4" s="447"/>
      <c r="C4" s="161" t="s">
        <v>170</v>
      </c>
      <c r="D4" s="152"/>
      <c r="E4" s="156"/>
      <c r="F4" s="427" t="s">
        <v>124</v>
      </c>
      <c r="G4" s="428"/>
      <c r="H4" s="438">
        <v>42831</v>
      </c>
      <c r="I4" s="439"/>
      <c r="J4" s="440"/>
    </row>
    <row r="5" spans="1:10" s="9" customFormat="1" ht="17.100000000000001" customHeight="1">
      <c r="A5" s="446" t="s">
        <v>102</v>
      </c>
      <c r="B5" s="447"/>
      <c r="C5" s="162" t="s">
        <v>169</v>
      </c>
      <c r="D5" s="90"/>
      <c r="E5" s="157"/>
      <c r="F5" s="427" t="s">
        <v>123</v>
      </c>
      <c r="G5" s="428"/>
      <c r="H5" s="435" t="s">
        <v>172</v>
      </c>
      <c r="I5" s="436"/>
      <c r="J5" s="437"/>
    </row>
    <row r="6" spans="1:10" s="9" customFormat="1" ht="16.5">
      <c r="A6" s="446" t="s">
        <v>135</v>
      </c>
      <c r="B6" s="447"/>
      <c r="C6" s="405" t="s">
        <v>168</v>
      </c>
      <c r="D6" s="406"/>
      <c r="E6" s="407"/>
      <c r="F6" s="427" t="s">
        <v>125</v>
      </c>
      <c r="G6" s="428"/>
      <c r="H6" s="427" t="s">
        <v>171</v>
      </c>
      <c r="I6" s="433"/>
      <c r="J6" s="434"/>
    </row>
    <row r="7" spans="1:10" s="9" customFormat="1" ht="17.25" thickBot="1">
      <c r="A7" s="423" t="s">
        <v>103</v>
      </c>
      <c r="B7" s="424"/>
      <c r="C7" s="408" t="s">
        <v>225</v>
      </c>
      <c r="D7" s="409"/>
      <c r="E7" s="410"/>
      <c r="F7" s="429" t="s">
        <v>93</v>
      </c>
      <c r="G7" s="430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13</v>
      </c>
      <c r="F9" s="53"/>
      <c r="G9" s="53"/>
      <c r="H9" s="53"/>
      <c r="I9" s="53"/>
      <c r="J9" s="54"/>
    </row>
    <row r="10" spans="1:10" s="14" customFormat="1" ht="24.75" thickBot="1">
      <c r="A10" s="125" t="s">
        <v>66</v>
      </c>
      <c r="B10" s="126" t="s">
        <v>87</v>
      </c>
      <c r="C10" s="126" t="s">
        <v>67</v>
      </c>
      <c r="D10" s="126" t="s">
        <v>115</v>
      </c>
      <c r="E10" s="127" t="s">
        <v>180</v>
      </c>
      <c r="F10" s="127" t="s">
        <v>181</v>
      </c>
      <c r="G10" s="127"/>
      <c r="H10" s="127"/>
      <c r="I10" s="127"/>
      <c r="J10" s="127"/>
    </row>
    <row r="11" spans="1:10" s="14" customFormat="1" ht="35.1" customHeight="1">
      <c r="A11" s="121" t="s">
        <v>179</v>
      </c>
      <c r="B11" s="121" t="s">
        <v>178</v>
      </c>
      <c r="C11" s="121" t="s">
        <v>98</v>
      </c>
      <c r="D11" s="122"/>
      <c r="E11" s="121" t="s">
        <v>182</v>
      </c>
      <c r="F11" s="121" t="s">
        <v>136</v>
      </c>
      <c r="G11" s="121"/>
      <c r="H11" s="121"/>
      <c r="I11" s="121"/>
      <c r="J11" s="121"/>
    </row>
    <row r="12" spans="1:10" s="14" customFormat="1" ht="12.75" thickBot="1">
      <c r="A12" s="44"/>
      <c r="B12" s="44"/>
      <c r="C12" s="44"/>
      <c r="D12" s="44"/>
      <c r="E12" s="44"/>
      <c r="F12" s="128"/>
      <c r="G12" s="44"/>
      <c r="H12" s="44"/>
      <c r="I12" s="44"/>
      <c r="J12" s="129"/>
    </row>
    <row r="13" spans="1:10" s="14" customFormat="1" ht="24.75" thickBot="1">
      <c r="A13" s="125" t="s">
        <v>29</v>
      </c>
      <c r="B13" s="126" t="str">
        <f>B10</f>
        <v>SUPPLIER/ REFERENCE NUMBER</v>
      </c>
      <c r="C13" s="126" t="str">
        <f>C10</f>
        <v xml:space="preserve">LOCATION </v>
      </c>
      <c r="D13" s="126" t="str">
        <f>D10</f>
        <v>CONTENT</v>
      </c>
      <c r="E13" s="126" t="str">
        <f t="shared" ref="E13:J13" si="0">E10</f>
        <v>GUNMETAL / BOMBAY</v>
      </c>
      <c r="F13" s="126" t="str">
        <f t="shared" si="0"/>
        <v>BLACK / OXBLOOD</v>
      </c>
      <c r="G13" s="126">
        <f t="shared" si="0"/>
        <v>0</v>
      </c>
      <c r="H13" s="126">
        <f t="shared" si="0"/>
        <v>0</v>
      </c>
      <c r="I13" s="126">
        <f t="shared" si="0"/>
        <v>0</v>
      </c>
      <c r="J13" s="130">
        <f t="shared" si="0"/>
        <v>0</v>
      </c>
    </row>
    <row r="14" spans="1:10" s="14" customFormat="1" ht="24">
      <c r="A14" s="120" t="s">
        <v>183</v>
      </c>
      <c r="B14" s="402" t="s">
        <v>226</v>
      </c>
      <c r="C14" s="402" t="s">
        <v>78</v>
      </c>
      <c r="D14" s="411" t="s">
        <v>99</v>
      </c>
      <c r="E14" s="402" t="s">
        <v>226</v>
      </c>
      <c r="F14" s="402" t="s">
        <v>226</v>
      </c>
      <c r="G14" s="121"/>
      <c r="H14" s="121"/>
      <c r="I14" s="121"/>
      <c r="J14" s="131"/>
    </row>
    <row r="15" spans="1:10" s="14" customFormat="1" ht="12.75" thickBot="1">
      <c r="A15" s="44"/>
      <c r="B15" s="44"/>
      <c r="C15" s="44"/>
      <c r="D15" s="173"/>
      <c r="E15" s="44"/>
      <c r="F15" s="44"/>
      <c r="G15" s="44"/>
      <c r="H15" s="44"/>
      <c r="I15" s="44"/>
      <c r="J15" s="174"/>
    </row>
    <row r="16" spans="1:10" ht="24.75" thickBot="1">
      <c r="A16" s="125" t="s">
        <v>16</v>
      </c>
      <c r="B16" s="126" t="str">
        <f>B10</f>
        <v>SUPPLIER/ REFERENCE NUMBER</v>
      </c>
      <c r="C16" s="126" t="str">
        <f>C10</f>
        <v xml:space="preserve">LOCATION </v>
      </c>
      <c r="D16" s="126" t="str">
        <f>D10</f>
        <v>CONTENT</v>
      </c>
      <c r="E16" s="127" t="str">
        <f t="shared" ref="E16:J16" si="1">E10</f>
        <v>GUNMETAL / BOMBAY</v>
      </c>
      <c r="F16" s="127" t="str">
        <f t="shared" si="1"/>
        <v>BLACK / OXBLOOD</v>
      </c>
      <c r="G16" s="127">
        <f t="shared" si="1"/>
        <v>0</v>
      </c>
      <c r="H16" s="127">
        <f t="shared" si="1"/>
        <v>0</v>
      </c>
      <c r="I16" s="127">
        <f t="shared" si="1"/>
        <v>0</v>
      </c>
      <c r="J16" s="135">
        <f t="shared" si="1"/>
        <v>0</v>
      </c>
    </row>
    <row r="17" spans="1:10" ht="26.1" customHeight="1">
      <c r="A17" s="121" t="s">
        <v>184</v>
      </c>
      <c r="B17" s="121"/>
      <c r="C17" s="120"/>
      <c r="D17" s="123"/>
      <c r="E17" s="121" t="s">
        <v>184</v>
      </c>
      <c r="F17" s="121" t="s">
        <v>184</v>
      </c>
      <c r="G17" s="121"/>
      <c r="H17" s="121"/>
      <c r="I17" s="121"/>
      <c r="J17" s="121"/>
    </row>
    <row r="18" spans="1:10" ht="12.75" thickBot="1">
      <c r="A18" s="2"/>
      <c r="B18" s="132"/>
      <c r="C18" s="7"/>
      <c r="D18" s="132"/>
      <c r="E18" s="2"/>
      <c r="F18" s="2"/>
      <c r="G18" s="133"/>
      <c r="H18" s="2"/>
      <c r="I18" s="2"/>
      <c r="J18" s="134"/>
    </row>
    <row r="19" spans="1:10" s="14" customFormat="1" ht="24.75" thickBot="1">
      <c r="A19" s="125" t="s">
        <v>69</v>
      </c>
      <c r="B19" s="126" t="str">
        <f>B10</f>
        <v>SUPPLIER/ REFERENCE NUMBER</v>
      </c>
      <c r="C19" s="126" t="str">
        <f>C10</f>
        <v xml:space="preserve">LOCATION </v>
      </c>
      <c r="D19" s="126" t="str">
        <f>D10</f>
        <v>CONTENT</v>
      </c>
      <c r="E19" s="127" t="str">
        <f t="shared" ref="E19:J19" si="2">E10</f>
        <v>GUNMETAL / BOMBAY</v>
      </c>
      <c r="F19" s="127" t="str">
        <f t="shared" si="2"/>
        <v>BLACK / OXBLOOD</v>
      </c>
      <c r="G19" s="127">
        <f t="shared" si="2"/>
        <v>0</v>
      </c>
      <c r="H19" s="127">
        <f t="shared" si="2"/>
        <v>0</v>
      </c>
      <c r="I19" s="127">
        <f t="shared" si="2"/>
        <v>0</v>
      </c>
      <c r="J19" s="135">
        <f t="shared" si="2"/>
        <v>0</v>
      </c>
    </row>
    <row r="20" spans="1:10" s="14" customFormat="1" ht="21.95" customHeight="1">
      <c r="A20" s="120" t="s">
        <v>68</v>
      </c>
      <c r="B20" s="120" t="s">
        <v>185</v>
      </c>
      <c r="C20" s="120" t="s">
        <v>15</v>
      </c>
      <c r="D20" s="169" t="s">
        <v>133</v>
      </c>
      <c r="E20" s="120" t="s">
        <v>187</v>
      </c>
      <c r="F20" s="120" t="s">
        <v>188</v>
      </c>
      <c r="G20" s="120"/>
      <c r="H20" s="120"/>
      <c r="I20" s="120"/>
      <c r="J20" s="120"/>
    </row>
    <row r="21" spans="1:10" s="14" customFormat="1" ht="21.95" customHeight="1">
      <c r="A21" s="120" t="s">
        <v>68</v>
      </c>
      <c r="B21" s="120" t="s">
        <v>185</v>
      </c>
      <c r="C21" s="120" t="s">
        <v>79</v>
      </c>
      <c r="D21" s="169" t="s">
        <v>133</v>
      </c>
      <c r="E21" s="120" t="s">
        <v>187</v>
      </c>
      <c r="F21" s="120" t="s">
        <v>188</v>
      </c>
      <c r="G21" s="120"/>
      <c r="H21" s="120"/>
      <c r="I21" s="120"/>
      <c r="J21" s="120"/>
    </row>
    <row r="22" spans="1:10" s="14" customFormat="1" ht="30" customHeight="1">
      <c r="A22" s="120" t="s">
        <v>68</v>
      </c>
      <c r="B22" s="120" t="s">
        <v>185</v>
      </c>
      <c r="C22" s="120" t="s">
        <v>186</v>
      </c>
      <c r="D22" s="169" t="s">
        <v>133</v>
      </c>
      <c r="E22" s="120" t="s">
        <v>187</v>
      </c>
      <c r="F22" s="120" t="s">
        <v>188</v>
      </c>
      <c r="G22" s="120"/>
      <c r="H22" s="120"/>
      <c r="I22" s="120"/>
      <c r="J22" s="120"/>
    </row>
    <row r="23" spans="1:10" s="14" customFormat="1" ht="24">
      <c r="A23" s="120" t="s">
        <v>68</v>
      </c>
      <c r="B23" s="120" t="s">
        <v>185</v>
      </c>
      <c r="C23" s="120" t="s">
        <v>80</v>
      </c>
      <c r="D23" s="169" t="s">
        <v>91</v>
      </c>
      <c r="E23" s="120" t="s">
        <v>187</v>
      </c>
      <c r="F23" s="120" t="s">
        <v>188</v>
      </c>
      <c r="G23" s="120"/>
      <c r="H23" s="120"/>
      <c r="I23" s="120"/>
      <c r="J23" s="120"/>
    </row>
    <row r="24" spans="1:10" s="14" customFormat="1" ht="24">
      <c r="A24" s="120" t="s">
        <v>68</v>
      </c>
      <c r="B24" s="120" t="s">
        <v>185</v>
      </c>
      <c r="C24" s="412" t="s">
        <v>230</v>
      </c>
      <c r="D24" s="169" t="s">
        <v>91</v>
      </c>
      <c r="E24" s="120" t="s">
        <v>187</v>
      </c>
      <c r="F24" s="120" t="s">
        <v>188</v>
      </c>
      <c r="G24" s="120"/>
      <c r="H24" s="120"/>
      <c r="I24" s="120"/>
      <c r="J24" s="120"/>
    </row>
    <row r="26" spans="1:10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0">
      <c r="A27" s="1"/>
      <c r="B27" s="18"/>
      <c r="C27" s="17"/>
      <c r="D27" s="18"/>
      <c r="E27" s="26"/>
      <c r="F27" s="1"/>
      <c r="G27" s="1"/>
      <c r="H27" s="1"/>
      <c r="I27" s="1"/>
      <c r="J27" s="5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B40" s="18"/>
      <c r="C40" s="17"/>
      <c r="D40" s="18"/>
      <c r="E40" s="26"/>
    </row>
    <row r="41" spans="2:5">
      <c r="E41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showRuler="0" topLeftCell="A38" zoomScaleNormal="100" workbookViewId="0">
      <selection activeCell="A15" sqref="A15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72" t="str">
        <f>SHELL!$A$1</f>
        <v>L1 MENS JACKET</v>
      </c>
      <c r="B1" s="473"/>
      <c r="C1" s="150"/>
      <c r="D1" s="150"/>
      <c r="E1" s="150"/>
      <c r="F1" s="146" t="str">
        <f>SHELL!$H$1</f>
        <v>SAMPLE SIZE LARGE / XS-XXL</v>
      </c>
      <c r="G1" s="150"/>
      <c r="H1" s="150"/>
      <c r="I1" s="150"/>
      <c r="J1" s="151"/>
    </row>
    <row r="2" spans="1:10" s="26" customFormat="1" ht="16.5">
      <c r="A2" s="474" t="str">
        <f>SHELL!A2</f>
        <v>SEASON:</v>
      </c>
      <c r="B2" s="475"/>
      <c r="C2" s="159" t="str">
        <f>SHELL!C2</f>
        <v>WINTER 2018/2019</v>
      </c>
      <c r="D2" s="158"/>
      <c r="E2" s="158"/>
      <c r="F2" s="425" t="str">
        <f>SHELL!F2</f>
        <v>CONTRACTOR:</v>
      </c>
      <c r="G2" s="459"/>
      <c r="H2" s="460" t="str">
        <f>SHELL!H2</f>
        <v>SOLUNA</v>
      </c>
      <c r="I2" s="461"/>
      <c r="J2" s="462"/>
    </row>
    <row r="3" spans="1:10" s="26" customFormat="1" ht="16.5">
      <c r="A3" s="476" t="str">
        <f>SHELL!A3</f>
        <v>STYLE NUMBER:</v>
      </c>
      <c r="B3" s="477"/>
      <c r="C3" s="58" t="str">
        <f>SHELL!C3</f>
        <v>L1-113-18</v>
      </c>
      <c r="D3" s="105"/>
      <c r="E3" s="105"/>
      <c r="F3" s="457" t="str">
        <f>SHELL!F3</f>
        <v>DATE CREATED:</v>
      </c>
      <c r="G3" s="458"/>
      <c r="H3" s="463" t="str">
        <f>SHELL!H3</f>
        <v>FEB. 28, 2017</v>
      </c>
      <c r="I3" s="464"/>
      <c r="J3" s="465"/>
    </row>
    <row r="4" spans="1:10" s="26" customFormat="1" ht="16.5">
      <c r="A4" s="476" t="str">
        <f>SHELL!A4</f>
        <v>STYLE NAME:</v>
      </c>
      <c r="B4" s="477"/>
      <c r="C4" s="58" t="str">
        <f>SHELL!C4</f>
        <v>KENSINGTON</v>
      </c>
      <c r="D4" s="105"/>
      <c r="E4" s="105"/>
      <c r="F4" s="427" t="str">
        <f>SHELL!F4</f>
        <v>DATE REVISED:</v>
      </c>
      <c r="G4" s="448"/>
      <c r="H4" s="466">
        <f>SHELL!$H$4</f>
        <v>42831</v>
      </c>
      <c r="I4" s="467"/>
      <c r="J4" s="468"/>
    </row>
    <row r="5" spans="1:10" s="26" customFormat="1" ht="18.95" customHeight="1">
      <c r="A5" s="476" t="str">
        <f>SHELL!A5</f>
        <v>WATERPROOF/BREATHABILITY:</v>
      </c>
      <c r="B5" s="477"/>
      <c r="C5" s="58" t="str">
        <f>SHELL!C5</f>
        <v>DWR</v>
      </c>
      <c r="D5" s="105"/>
      <c r="E5" s="105"/>
      <c r="F5" s="457" t="str">
        <f>SHELL!F5</f>
        <v>BLOCK:</v>
      </c>
      <c r="G5" s="458"/>
      <c r="H5" s="469" t="str">
        <f>SHELL!H5</f>
        <v>NEW</v>
      </c>
      <c r="I5" s="470"/>
      <c r="J5" s="471"/>
    </row>
    <row r="6" spans="1:10" s="26" customFormat="1" ht="16.5">
      <c r="A6" s="476" t="str">
        <f>SHELL!A6</f>
        <v>SEAM SEALING:</v>
      </c>
      <c r="B6" s="477"/>
      <c r="C6" s="58" t="str">
        <f>SHELL!C6</f>
        <v>NONE</v>
      </c>
      <c r="D6" s="105"/>
      <c r="E6" s="105"/>
      <c r="F6" s="427" t="str">
        <f>SHELL!F6</f>
        <v>FIT:</v>
      </c>
      <c r="G6" s="448"/>
      <c r="H6" s="451" t="str">
        <f>SHELL!H6</f>
        <v>STREET</v>
      </c>
      <c r="I6" s="452"/>
      <c r="J6" s="453"/>
    </row>
    <row r="7" spans="1:10" s="26" customFormat="1" ht="17.25" thickBot="1">
      <c r="A7" s="423" t="str">
        <f>SHELL!A7</f>
        <v>INSULATION:</v>
      </c>
      <c r="B7" s="450"/>
      <c r="C7" s="111" t="str">
        <f>SHELL!C7</f>
        <v>100G PINNECO MANTLE ALL OVER</v>
      </c>
      <c r="D7" s="118"/>
      <c r="E7" s="118"/>
      <c r="F7" s="429" t="str">
        <f>SHELL!F7</f>
        <v>TARGET FOB:</v>
      </c>
      <c r="G7" s="449"/>
      <c r="H7" s="454">
        <f>SHELL!H7</f>
        <v>0</v>
      </c>
      <c r="I7" s="455"/>
      <c r="J7" s="456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6" t="s">
        <v>64</v>
      </c>
      <c r="B9" s="126" t="s">
        <v>87</v>
      </c>
      <c r="C9" s="126" t="s">
        <v>86</v>
      </c>
      <c r="D9" s="126" t="s">
        <v>63</v>
      </c>
      <c r="E9" s="126" t="str">
        <f>SHELL!E10</f>
        <v>GUNMETAL / BOMBAY</v>
      </c>
      <c r="F9" s="126" t="str">
        <f>SHELL!F10</f>
        <v>BLACK / OXBLOOD</v>
      </c>
      <c r="G9" s="126">
        <f>SHELL!G10</f>
        <v>0</v>
      </c>
      <c r="H9" s="126">
        <f>SHELL!H10</f>
        <v>0</v>
      </c>
      <c r="I9" s="126">
        <f>SHELL!I10</f>
        <v>0</v>
      </c>
      <c r="J9" s="130">
        <f>SHELL!J10</f>
        <v>0</v>
      </c>
    </row>
    <row r="10" spans="1:10" s="14" customFormat="1" ht="36">
      <c r="A10" s="121" t="s">
        <v>191</v>
      </c>
      <c r="B10" s="402" t="s">
        <v>190</v>
      </c>
      <c r="C10" s="402" t="s">
        <v>81</v>
      </c>
      <c r="D10" s="402">
        <v>1</v>
      </c>
      <c r="E10" s="402" t="s">
        <v>187</v>
      </c>
      <c r="F10" s="402" t="s">
        <v>188</v>
      </c>
      <c r="G10" s="137"/>
      <c r="H10" s="137"/>
      <c r="I10" s="137"/>
      <c r="J10" s="120"/>
    </row>
    <row r="11" spans="1:10" s="14" customFormat="1" ht="36">
      <c r="A11" s="121" t="s">
        <v>191</v>
      </c>
      <c r="B11" s="120" t="s">
        <v>189</v>
      </c>
      <c r="C11" s="120" t="s">
        <v>82</v>
      </c>
      <c r="D11" s="120">
        <v>1</v>
      </c>
      <c r="E11" s="120" t="s">
        <v>187</v>
      </c>
      <c r="F11" s="120" t="s">
        <v>188</v>
      </c>
      <c r="G11" s="120"/>
      <c r="H11" s="120"/>
      <c r="I11" s="137"/>
      <c r="J11" s="120"/>
    </row>
    <row r="12" spans="1:10" s="14" customFormat="1" ht="36">
      <c r="A12" s="121" t="s">
        <v>191</v>
      </c>
      <c r="B12" s="120" t="s">
        <v>189</v>
      </c>
      <c r="C12" s="120" t="s">
        <v>83</v>
      </c>
      <c r="D12" s="120" t="s">
        <v>84</v>
      </c>
      <c r="E12" s="120" t="s">
        <v>187</v>
      </c>
      <c r="F12" s="120" t="s">
        <v>188</v>
      </c>
      <c r="G12" s="137"/>
      <c r="H12" s="137"/>
      <c r="I12" s="137"/>
      <c r="J12" s="120"/>
    </row>
    <row r="13" spans="1:10" s="14" customFormat="1" ht="12.75" thickBot="1">
      <c r="A13" s="17"/>
      <c r="B13" s="43"/>
      <c r="C13" s="43"/>
      <c r="D13" s="43"/>
      <c r="E13" s="96"/>
      <c r="F13" s="17"/>
      <c r="G13" s="43"/>
      <c r="H13" s="17"/>
      <c r="I13" s="17"/>
      <c r="J13" s="17"/>
    </row>
    <row r="14" spans="1:10" s="14" customFormat="1" ht="24">
      <c r="A14" s="175" t="s">
        <v>88</v>
      </c>
      <c r="B14" s="176" t="s">
        <v>87</v>
      </c>
      <c r="C14" s="176" t="s">
        <v>86</v>
      </c>
      <c r="D14" s="176" t="str">
        <f>D9</f>
        <v>AMOUNT</v>
      </c>
      <c r="E14" s="176" t="str">
        <f>SHELL!E10</f>
        <v>GUNMETAL / BOMBAY</v>
      </c>
      <c r="F14" s="176" t="str">
        <f>SHELL!F10</f>
        <v>BLACK / OXBLOOD</v>
      </c>
      <c r="G14" s="176">
        <f>SHELL!G10</f>
        <v>0</v>
      </c>
      <c r="H14" s="176">
        <f>SHELL!H10</f>
        <v>0</v>
      </c>
      <c r="I14" s="176">
        <f>SHELL!I10</f>
        <v>0</v>
      </c>
      <c r="J14" s="177">
        <f>SHELL!J10</f>
        <v>0</v>
      </c>
    </row>
    <row r="15" spans="1:10" s="14" customFormat="1" ht="179.1" customHeight="1">
      <c r="A15" s="412" t="s">
        <v>247</v>
      </c>
      <c r="B15" s="418" t="s">
        <v>233</v>
      </c>
      <c r="C15" s="412" t="s">
        <v>232</v>
      </c>
      <c r="D15" s="412">
        <v>4</v>
      </c>
      <c r="E15" s="120" t="s">
        <v>192</v>
      </c>
      <c r="F15" s="120" t="s">
        <v>193</v>
      </c>
      <c r="G15" s="120"/>
      <c r="H15" s="120"/>
      <c r="I15" s="120"/>
      <c r="J15" s="178"/>
    </row>
    <row r="16" spans="1:10" s="14" customFormat="1" ht="12.75" thickBot="1">
      <c r="A16" s="17"/>
      <c r="B16" s="43"/>
      <c r="C16" s="43"/>
      <c r="D16" s="43"/>
      <c r="E16" s="96"/>
      <c r="F16" s="17"/>
      <c r="G16" s="43"/>
      <c r="H16" s="17"/>
      <c r="I16" s="17"/>
      <c r="J16" s="17"/>
    </row>
    <row r="17" spans="1:10" s="14" customFormat="1" ht="24.75" thickBot="1">
      <c r="A17" s="136" t="s">
        <v>89</v>
      </c>
      <c r="B17" s="126" t="s">
        <v>87</v>
      </c>
      <c r="C17" s="126" t="s">
        <v>86</v>
      </c>
      <c r="D17" s="126" t="str">
        <f>D9</f>
        <v>AMOUNT</v>
      </c>
      <c r="E17" s="127" t="str">
        <f>SHELL!E10</f>
        <v>GUNMETAL / BOMBAY</v>
      </c>
      <c r="F17" s="127" t="str">
        <f>SHELL!F10</f>
        <v>BLACK / OXBLOOD</v>
      </c>
      <c r="G17" s="127">
        <f>SHELL!G10</f>
        <v>0</v>
      </c>
      <c r="H17" s="127">
        <f>SHELL!H10</f>
        <v>0</v>
      </c>
      <c r="I17" s="127">
        <f>SHELL!I10</f>
        <v>0</v>
      </c>
      <c r="J17" s="55">
        <f>SHELL!J10</f>
        <v>0</v>
      </c>
    </row>
    <row r="18" spans="1:10" s="14" customFormat="1" ht="24">
      <c r="A18" s="417" t="s">
        <v>234</v>
      </c>
      <c r="B18" s="418" t="s">
        <v>235</v>
      </c>
      <c r="C18" s="417" t="s">
        <v>194</v>
      </c>
      <c r="D18" s="124">
        <v>1</v>
      </c>
      <c r="E18" s="419" t="s">
        <v>236</v>
      </c>
      <c r="F18" s="419" t="s">
        <v>236</v>
      </c>
      <c r="G18" s="121"/>
      <c r="H18" s="121"/>
      <c r="I18" s="121"/>
      <c r="J18" s="88"/>
    </row>
    <row r="19" spans="1:10" s="14" customFormat="1" ht="36">
      <c r="A19" s="417" t="s">
        <v>237</v>
      </c>
      <c r="B19" s="418" t="s">
        <v>235</v>
      </c>
      <c r="C19" s="417" t="s">
        <v>239</v>
      </c>
      <c r="D19" s="120">
        <v>1</v>
      </c>
      <c r="E19" s="412" t="s">
        <v>73</v>
      </c>
      <c r="F19" s="412" t="s">
        <v>73</v>
      </c>
      <c r="G19" s="121"/>
      <c r="H19" s="121"/>
      <c r="I19" s="121"/>
      <c r="J19" s="88"/>
    </row>
    <row r="20" spans="1:10" s="14" customFormat="1" ht="36">
      <c r="A20" s="417" t="s">
        <v>238</v>
      </c>
      <c r="B20" s="418" t="s">
        <v>235</v>
      </c>
      <c r="C20" s="417" t="s">
        <v>195</v>
      </c>
      <c r="D20" s="138">
        <v>1</v>
      </c>
      <c r="E20" s="412" t="s">
        <v>73</v>
      </c>
      <c r="F20" s="412" t="s">
        <v>73</v>
      </c>
      <c r="G20" s="121"/>
      <c r="H20" s="121"/>
      <c r="I20" s="121"/>
      <c r="J20" s="88"/>
    </row>
    <row r="21" spans="1:10" s="14" customFormat="1">
      <c r="A21" s="120"/>
      <c r="B21" s="120"/>
      <c r="C21" s="139"/>
      <c r="D21" s="138"/>
      <c r="E21" s="120"/>
      <c r="F21" s="120"/>
      <c r="G21" s="120"/>
      <c r="H21" s="120"/>
      <c r="I21" s="120"/>
      <c r="J21" s="86"/>
    </row>
    <row r="22" spans="1:10" s="14" customFormat="1" ht="12.75" thickBot="1">
      <c r="A22" s="17"/>
      <c r="B22" s="17"/>
      <c r="C22" s="91"/>
      <c r="D22" s="43"/>
      <c r="E22" s="17"/>
      <c r="F22" s="17"/>
      <c r="G22" s="17"/>
      <c r="H22" s="17"/>
      <c r="I22" s="17"/>
      <c r="J22" s="17"/>
    </row>
    <row r="23" spans="1:10" s="14" customFormat="1" ht="24.75" thickBot="1">
      <c r="A23" s="136" t="s">
        <v>85</v>
      </c>
      <c r="B23" s="126" t="s">
        <v>87</v>
      </c>
      <c r="C23" s="126" t="s">
        <v>86</v>
      </c>
      <c r="D23" s="126" t="str">
        <f>D9</f>
        <v>AMOUNT</v>
      </c>
      <c r="E23" s="20" t="str">
        <f>SHELL!E10</f>
        <v>GUNMETAL / BOMBAY</v>
      </c>
      <c r="F23" s="20" t="str">
        <f>SHELL!F10</f>
        <v>BLACK / OXBLOOD</v>
      </c>
      <c r="G23" s="20">
        <f>SHELL!G10</f>
        <v>0</v>
      </c>
      <c r="H23" s="20">
        <f>SHELL!H10</f>
        <v>0</v>
      </c>
      <c r="I23" s="20">
        <f>SHELL!I10</f>
        <v>0</v>
      </c>
      <c r="J23" s="38">
        <f>SHELL!J10</f>
        <v>0</v>
      </c>
    </row>
    <row r="24" spans="1:10" s="14" customFormat="1">
      <c r="A24" s="121" t="s">
        <v>214</v>
      </c>
      <c r="B24" s="108" t="s">
        <v>215</v>
      </c>
      <c r="C24" s="121" t="s">
        <v>216</v>
      </c>
      <c r="D24" s="120" t="s">
        <v>217</v>
      </c>
      <c r="E24" s="417" t="s">
        <v>240</v>
      </c>
      <c r="F24" s="417" t="s">
        <v>240</v>
      </c>
      <c r="G24" s="121"/>
      <c r="H24" s="121"/>
      <c r="I24" s="121"/>
      <c r="J24" s="121"/>
    </row>
    <row r="25" spans="1:10" s="14" customFormat="1" ht="24">
      <c r="A25" s="121" t="s">
        <v>218</v>
      </c>
      <c r="B25" s="121" t="s">
        <v>219</v>
      </c>
      <c r="C25" s="121" t="s">
        <v>220</v>
      </c>
      <c r="D25" s="120" t="s">
        <v>84</v>
      </c>
      <c r="E25" s="417" t="s">
        <v>136</v>
      </c>
      <c r="F25" s="417" t="s">
        <v>136</v>
      </c>
      <c r="G25" s="121"/>
      <c r="H25" s="121"/>
      <c r="I25" s="121"/>
      <c r="J25" s="140"/>
    </row>
    <row r="26" spans="1:10" s="14" customFormat="1">
      <c r="A26" s="397" t="s">
        <v>221</v>
      </c>
      <c r="B26" s="400" t="s">
        <v>222</v>
      </c>
      <c r="C26" s="121" t="s">
        <v>223</v>
      </c>
      <c r="D26" s="120" t="s">
        <v>84</v>
      </c>
      <c r="E26" s="417" t="s">
        <v>136</v>
      </c>
      <c r="F26" s="417" t="s">
        <v>136</v>
      </c>
      <c r="G26" s="121"/>
      <c r="H26" s="121"/>
      <c r="I26" s="121"/>
      <c r="J26" s="140"/>
    </row>
    <row r="27" spans="1:10" s="14" customFormat="1" ht="12.75" thickBot="1">
      <c r="A27" s="17"/>
      <c r="B27" s="17"/>
      <c r="C27" s="91"/>
      <c r="D27" s="43"/>
      <c r="E27" s="17"/>
      <c r="F27" s="17"/>
      <c r="G27" s="17"/>
      <c r="H27" s="17"/>
      <c r="I27" s="17"/>
      <c r="J27" s="17"/>
    </row>
    <row r="28" spans="1:10" s="14" customFormat="1" ht="24.75" thickBot="1">
      <c r="A28" s="136" t="s">
        <v>90</v>
      </c>
      <c r="B28" s="126" t="s">
        <v>87</v>
      </c>
      <c r="C28" s="126" t="s">
        <v>86</v>
      </c>
      <c r="D28" s="126" t="str">
        <f>D9</f>
        <v>AMOUNT</v>
      </c>
      <c r="E28" s="127" t="str">
        <f>SHELL!E10</f>
        <v>GUNMETAL / BOMBAY</v>
      </c>
      <c r="F28" s="127" t="str">
        <f>SHELL!F10</f>
        <v>BLACK / OXBLOOD</v>
      </c>
      <c r="G28" s="127">
        <f>SHELL!G10</f>
        <v>0</v>
      </c>
      <c r="H28" s="127">
        <f>SHELL!H10</f>
        <v>0</v>
      </c>
      <c r="I28" s="127">
        <f>SHELL!I10</f>
        <v>0</v>
      </c>
      <c r="J28" s="135">
        <f>SHELL!J10</f>
        <v>0</v>
      </c>
    </row>
    <row r="29" spans="1:10" s="14" customFormat="1" ht="36">
      <c r="A29" s="109" t="s">
        <v>196</v>
      </c>
      <c r="B29" s="418" t="s">
        <v>243</v>
      </c>
      <c r="C29" s="121" t="s">
        <v>197</v>
      </c>
      <c r="D29" s="120" t="s">
        <v>94</v>
      </c>
      <c r="E29" s="419" t="s">
        <v>136</v>
      </c>
      <c r="F29" s="419" t="s">
        <v>136</v>
      </c>
      <c r="G29" s="141"/>
      <c r="H29" s="141"/>
      <c r="I29" s="141"/>
      <c r="J29" s="141"/>
    </row>
    <row r="30" spans="1:10" s="14" customFormat="1">
      <c r="A30" s="109" t="s">
        <v>211</v>
      </c>
      <c r="B30" s="418" t="s">
        <v>235</v>
      </c>
      <c r="C30" s="121" t="s">
        <v>212</v>
      </c>
      <c r="D30" s="120" t="s">
        <v>94</v>
      </c>
      <c r="E30" s="419" t="s">
        <v>136</v>
      </c>
      <c r="F30" s="419" t="s">
        <v>136</v>
      </c>
      <c r="G30" s="141"/>
      <c r="H30" s="141"/>
      <c r="I30" s="141"/>
      <c r="J30" s="141"/>
    </row>
    <row r="31" spans="1:10" s="14" customFormat="1" ht="60">
      <c r="A31" s="420" t="s">
        <v>244</v>
      </c>
      <c r="B31" s="418" t="s">
        <v>245</v>
      </c>
      <c r="C31" s="121" t="s">
        <v>213</v>
      </c>
      <c r="D31" s="120">
        <v>1</v>
      </c>
      <c r="E31" s="421" t="s">
        <v>246</v>
      </c>
      <c r="F31" s="421" t="s">
        <v>246</v>
      </c>
      <c r="G31" s="141"/>
      <c r="H31" s="141"/>
      <c r="I31" s="141"/>
      <c r="J31" s="141"/>
    </row>
    <row r="32" spans="1:10" s="14" customFormat="1" ht="12.75" thickBot="1">
      <c r="A32" s="17"/>
      <c r="B32" s="17"/>
      <c r="C32" s="91"/>
      <c r="D32" s="43"/>
      <c r="E32" s="17"/>
      <c r="F32" s="17"/>
      <c r="G32" s="17"/>
      <c r="H32" s="17"/>
      <c r="I32" s="17"/>
      <c r="J32" s="17"/>
    </row>
    <row r="33" spans="1:10" s="14" customFormat="1" ht="24.75" thickBot="1">
      <c r="A33" s="136" t="s">
        <v>96</v>
      </c>
      <c r="B33" s="126" t="s">
        <v>87</v>
      </c>
      <c r="C33" s="126" t="s">
        <v>86</v>
      </c>
      <c r="D33" s="126" t="str">
        <f>D14</f>
        <v>AMOUNT</v>
      </c>
      <c r="E33" s="126" t="str">
        <f>SHELL!E10</f>
        <v>GUNMETAL / BOMBAY</v>
      </c>
      <c r="F33" s="126" t="str">
        <f>SHELL!F10</f>
        <v>BLACK / OXBLOOD</v>
      </c>
      <c r="G33" s="126">
        <f>SHELL!G10</f>
        <v>0</v>
      </c>
      <c r="H33" s="126">
        <f>SHELL!H10</f>
        <v>0</v>
      </c>
      <c r="I33" s="126">
        <f>SHELL!I10</f>
        <v>0</v>
      </c>
      <c r="J33" s="126">
        <f>SHELL!J10</f>
        <v>0</v>
      </c>
    </row>
    <row r="34" spans="1:10" s="14" customFormat="1">
      <c r="A34" s="309"/>
      <c r="B34" s="108"/>
      <c r="C34" s="120"/>
      <c r="D34" s="138"/>
      <c r="E34" s="120"/>
      <c r="F34" s="120"/>
      <c r="G34" s="120"/>
      <c r="H34" s="120"/>
      <c r="I34" s="120"/>
      <c r="J34" s="120"/>
    </row>
    <row r="35" spans="1:10" s="14" customFormat="1" ht="12.75" thickBot="1">
      <c r="A35" s="43"/>
      <c r="B35" s="43"/>
      <c r="C35" s="43"/>
      <c r="D35" s="43"/>
      <c r="E35" s="43"/>
      <c r="F35" s="43"/>
      <c r="G35" s="43"/>
      <c r="H35" s="43"/>
      <c r="I35" s="43"/>
      <c r="J35" s="43"/>
    </row>
    <row r="36" spans="1:10" s="14" customFormat="1" ht="12.75" thickBot="1">
      <c r="A36" s="142" t="s">
        <v>60</v>
      </c>
      <c r="B36" s="143" t="s">
        <v>61</v>
      </c>
      <c r="C36" s="143" t="s">
        <v>22</v>
      </c>
      <c r="D36" s="143" t="s">
        <v>23</v>
      </c>
      <c r="E36" s="143" t="str">
        <f>SHELL!E10</f>
        <v>GUNMETAL / BOMBAY</v>
      </c>
      <c r="F36" s="143" t="str">
        <f>SHELL!F10</f>
        <v>BLACK / OXBLOOD</v>
      </c>
      <c r="G36" s="143">
        <f>SHELL!G10</f>
        <v>0</v>
      </c>
      <c r="H36" s="143">
        <f>SHELL!H10</f>
        <v>0</v>
      </c>
      <c r="I36" s="143">
        <f>SHELL!I10</f>
        <v>0</v>
      </c>
      <c r="J36" s="93">
        <f>SHELL!J10</f>
        <v>0</v>
      </c>
    </row>
    <row r="37" spans="1:10" s="14" customFormat="1">
      <c r="A37" s="397" t="s">
        <v>112</v>
      </c>
      <c r="B37" s="397" t="s">
        <v>121</v>
      </c>
      <c r="C37" s="398" t="s">
        <v>198</v>
      </c>
      <c r="D37" s="399"/>
      <c r="E37" s="397" t="s">
        <v>199</v>
      </c>
      <c r="F37" s="397" t="s">
        <v>199</v>
      </c>
      <c r="G37" s="121"/>
      <c r="H37" s="121"/>
      <c r="I37" s="121"/>
      <c r="J37" s="401"/>
    </row>
    <row r="38" spans="1:10" s="14" customFormat="1">
      <c r="A38" s="400" t="s">
        <v>200</v>
      </c>
      <c r="B38" s="397" t="s">
        <v>122</v>
      </c>
      <c r="C38" s="398" t="s">
        <v>198</v>
      </c>
      <c r="D38" s="400"/>
      <c r="E38" s="397" t="s">
        <v>199</v>
      </c>
      <c r="F38" s="397" t="s">
        <v>199</v>
      </c>
      <c r="G38" s="121"/>
      <c r="H38" s="121"/>
      <c r="I38" s="121"/>
      <c r="J38" s="401"/>
    </row>
    <row r="39" spans="1:10" s="14" customFormat="1">
      <c r="A39" s="400" t="s">
        <v>70</v>
      </c>
      <c r="B39" s="397"/>
      <c r="C39" s="398" t="s">
        <v>201</v>
      </c>
      <c r="D39" s="399"/>
      <c r="E39" s="397" t="s">
        <v>199</v>
      </c>
      <c r="F39" s="397" t="s">
        <v>199</v>
      </c>
      <c r="G39" s="121"/>
      <c r="H39" s="121"/>
      <c r="I39" s="121"/>
      <c r="J39" s="401"/>
    </row>
    <row r="40" spans="1:10" s="14" customFormat="1" ht="12.75" thickBot="1">
      <c r="A40" s="92"/>
      <c r="B40" s="92"/>
      <c r="C40" s="92"/>
      <c r="D40" s="92"/>
      <c r="E40" s="92"/>
      <c r="F40" s="92"/>
      <c r="G40" s="92"/>
      <c r="H40" s="92"/>
      <c r="I40" s="92"/>
      <c r="J40" s="92"/>
    </row>
    <row r="41" spans="1:10" s="14" customFormat="1" ht="24.75" thickBot="1">
      <c r="A41" s="142" t="s">
        <v>74</v>
      </c>
      <c r="B41" s="126" t="s">
        <v>87</v>
      </c>
      <c r="C41" s="126" t="s">
        <v>86</v>
      </c>
      <c r="D41" s="143" t="s">
        <v>23</v>
      </c>
      <c r="E41" s="143" t="str">
        <f>SHELL!E10</f>
        <v>GUNMETAL / BOMBAY</v>
      </c>
      <c r="F41" s="143" t="str">
        <f>SHELL!F10</f>
        <v>BLACK / OXBLOOD</v>
      </c>
      <c r="G41" s="143">
        <f>SHELL!G10</f>
        <v>0</v>
      </c>
      <c r="H41" s="143">
        <f>SHELL!H10</f>
        <v>0</v>
      </c>
      <c r="I41" s="143">
        <f>SHELL!I10</f>
        <v>0</v>
      </c>
      <c r="J41" s="143">
        <f>SHELL!J10</f>
        <v>0</v>
      </c>
    </row>
    <row r="42" spans="1:10" s="14" customFormat="1" ht="24">
      <c r="A42" s="108" t="s">
        <v>169</v>
      </c>
      <c r="B42" s="108" t="s">
        <v>202</v>
      </c>
      <c r="C42" s="108" t="s">
        <v>203</v>
      </c>
      <c r="D42" s="107">
        <v>1</v>
      </c>
      <c r="E42" s="108" t="s">
        <v>169</v>
      </c>
      <c r="F42" s="108" t="s">
        <v>169</v>
      </c>
      <c r="G42" s="35"/>
      <c r="H42" s="35"/>
      <c r="I42" s="35"/>
      <c r="J42" s="35"/>
    </row>
    <row r="43" spans="1:10" s="14" customFormat="1" ht="24">
      <c r="A43" s="108" t="s">
        <v>204</v>
      </c>
      <c r="B43" s="108" t="s">
        <v>205</v>
      </c>
      <c r="C43" s="108" t="s">
        <v>206</v>
      </c>
      <c r="D43" s="138">
        <v>1</v>
      </c>
      <c r="E43" s="108" t="s">
        <v>207</v>
      </c>
      <c r="F43" s="108" t="s">
        <v>207</v>
      </c>
      <c r="G43" s="35"/>
      <c r="H43" s="35"/>
      <c r="I43" s="35"/>
      <c r="J43" s="35"/>
    </row>
    <row r="44" spans="1:10" ht="12.75" thickBot="1"/>
    <row r="45" spans="1:10" s="14" customFormat="1" ht="24.75" thickBot="1">
      <c r="A45" s="142" t="s">
        <v>104</v>
      </c>
      <c r="B45" s="126" t="s">
        <v>87</v>
      </c>
      <c r="C45" s="126" t="s">
        <v>86</v>
      </c>
      <c r="D45" s="143" t="s">
        <v>23</v>
      </c>
      <c r="E45" s="143" t="str">
        <f>SHELL!E10</f>
        <v>GUNMETAL / BOMBAY</v>
      </c>
      <c r="F45" s="143" t="str">
        <f>SHELL!F10</f>
        <v>BLACK / OXBLOOD</v>
      </c>
      <c r="G45" s="143">
        <f>SHELL!G10</f>
        <v>0</v>
      </c>
      <c r="H45" s="143">
        <f>SHELL!H10</f>
        <v>0</v>
      </c>
      <c r="I45" s="143">
        <f>SHELL!I10</f>
        <v>0</v>
      </c>
      <c r="J45" s="143">
        <f>SHELL!J10</f>
        <v>0</v>
      </c>
    </row>
    <row r="46" spans="1:10" s="14" customFormat="1" ht="24">
      <c r="A46" s="108" t="s">
        <v>208</v>
      </c>
      <c r="B46" s="108" t="s">
        <v>209</v>
      </c>
      <c r="C46" s="108" t="s">
        <v>210</v>
      </c>
      <c r="D46" s="107">
        <v>1</v>
      </c>
      <c r="E46" s="108" t="s">
        <v>208</v>
      </c>
      <c r="F46" s="108" t="s">
        <v>208</v>
      </c>
      <c r="G46" s="108"/>
      <c r="H46" s="108"/>
      <c r="I46" s="108"/>
      <c r="J46" s="108"/>
    </row>
    <row r="47" spans="1:10" s="14" customFormat="1">
      <c r="A47" s="108"/>
      <c r="B47" s="108"/>
      <c r="C47" s="108"/>
      <c r="D47" s="138"/>
      <c r="E47" s="108"/>
      <c r="F47" s="108"/>
      <c r="G47" s="108"/>
      <c r="H47" s="108"/>
      <c r="I47" s="108"/>
      <c r="J47" s="108"/>
    </row>
    <row r="48" spans="1:10" ht="12.75" thickBot="1"/>
    <row r="49" spans="1:10" s="14" customFormat="1" ht="24.75" thickBot="1">
      <c r="A49" s="142" t="s">
        <v>105</v>
      </c>
      <c r="B49" s="126" t="s">
        <v>87</v>
      </c>
      <c r="C49" s="126" t="s">
        <v>86</v>
      </c>
      <c r="D49" s="143" t="s">
        <v>23</v>
      </c>
      <c r="E49" s="143" t="str">
        <f>SHELL!E10</f>
        <v>GUNMETAL / BOMBAY</v>
      </c>
      <c r="F49" s="143" t="str">
        <f>SHELL!F10</f>
        <v>BLACK / OXBLOOD</v>
      </c>
      <c r="G49" s="143">
        <f>SHELL!G10</f>
        <v>0</v>
      </c>
      <c r="H49" s="143">
        <f>SHELL!H10</f>
        <v>0</v>
      </c>
      <c r="I49" s="143">
        <f>SHELL!I10</f>
        <v>0</v>
      </c>
      <c r="J49" s="143">
        <f>SHELL!J10</f>
        <v>0</v>
      </c>
    </row>
    <row r="50" spans="1:10" s="14" customFormat="1">
      <c r="A50" s="108" t="s">
        <v>106</v>
      </c>
      <c r="B50" s="108" t="s">
        <v>109</v>
      </c>
      <c r="C50" s="108" t="s">
        <v>110</v>
      </c>
      <c r="D50" s="107">
        <v>1</v>
      </c>
      <c r="E50" s="108" t="s">
        <v>106</v>
      </c>
      <c r="F50" s="108" t="s">
        <v>106</v>
      </c>
      <c r="G50" s="108"/>
      <c r="H50" s="108"/>
      <c r="I50" s="108"/>
      <c r="J50" s="108"/>
    </row>
    <row r="51" spans="1:10" s="14" customFormat="1">
      <c r="A51" s="108" t="s">
        <v>107</v>
      </c>
      <c r="B51" s="108" t="s">
        <v>109</v>
      </c>
      <c r="C51" s="108" t="s">
        <v>110</v>
      </c>
      <c r="D51" s="138">
        <v>1</v>
      </c>
      <c r="E51" s="108" t="s">
        <v>107</v>
      </c>
      <c r="F51" s="108" t="s">
        <v>107</v>
      </c>
      <c r="G51" s="108"/>
      <c r="H51" s="108"/>
      <c r="I51" s="108"/>
      <c r="J51" s="108"/>
    </row>
    <row r="52" spans="1:10" s="14" customFormat="1">
      <c r="A52" s="108" t="s">
        <v>108</v>
      </c>
      <c r="B52" s="108" t="s">
        <v>109</v>
      </c>
      <c r="C52" s="108" t="s">
        <v>110</v>
      </c>
      <c r="D52" s="138">
        <v>1</v>
      </c>
      <c r="E52" s="108" t="s">
        <v>108</v>
      </c>
      <c r="F52" s="108" t="s">
        <v>108</v>
      </c>
      <c r="G52" s="108"/>
      <c r="H52" s="108"/>
      <c r="I52" s="108"/>
      <c r="J52" s="108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37:C38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4"/>
  <sheetViews>
    <sheetView showGridLines="0" showRuler="0" view="pageLayout" topLeftCell="A44" zoomScaleNormal="100" workbookViewId="0">
      <selection activeCell="H30" sqref="H30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4" t="str">
        <f>SHELL!$A$1</f>
        <v>L1 MENS JACKET</v>
      </c>
      <c r="B1" s="194"/>
      <c r="C1" s="195"/>
      <c r="D1" s="171"/>
      <c r="E1" s="171"/>
      <c r="F1" s="171"/>
      <c r="G1" s="171"/>
      <c r="H1" s="171"/>
      <c r="I1" s="171"/>
      <c r="J1" s="196" t="str">
        <f>SHELL!$H$1</f>
        <v>SAMPLE SIZE LARGE / XS-XXL</v>
      </c>
      <c r="K1" s="171"/>
      <c r="L1" s="171"/>
      <c r="M1" s="179"/>
      <c r="N1" s="48"/>
      <c r="O1" s="179"/>
      <c r="P1" s="180"/>
      <c r="Q1" s="179"/>
      <c r="R1" s="179"/>
      <c r="S1" s="179"/>
      <c r="T1" s="181"/>
      <c r="U1" s="40"/>
      <c r="V1" s="41"/>
      <c r="W1" s="41"/>
    </row>
    <row r="2" spans="1:32">
      <c r="A2" s="58" t="s">
        <v>5</v>
      </c>
      <c r="B2" s="105"/>
      <c r="C2" s="192"/>
      <c r="D2" s="502" t="str">
        <f>SHELL!C2</f>
        <v>WINTER 2018/2019</v>
      </c>
      <c r="E2" s="503"/>
      <c r="F2" s="503"/>
      <c r="G2" s="503"/>
      <c r="H2" s="503"/>
      <c r="I2" s="504"/>
      <c r="J2" s="505" t="str">
        <f>SHELL!F2</f>
        <v>CONTRACTOR:</v>
      </c>
      <c r="K2" s="503"/>
      <c r="L2" s="503"/>
      <c r="M2" s="503"/>
      <c r="N2" s="503"/>
      <c r="O2" s="504"/>
      <c r="P2" s="530" t="str">
        <f>SHELL!H2</f>
        <v>SOLUNA</v>
      </c>
      <c r="Q2" s="531"/>
      <c r="R2" s="531"/>
      <c r="S2" s="531"/>
      <c r="T2" s="532"/>
      <c r="U2" s="42"/>
      <c r="V2" s="39"/>
      <c r="W2" s="41"/>
    </row>
    <row r="3" spans="1:32">
      <c r="A3" s="170" t="s">
        <v>6</v>
      </c>
      <c r="B3" s="106"/>
      <c r="C3" s="193"/>
      <c r="D3" s="502" t="str">
        <f>SHELL!C3</f>
        <v>L1-113-18</v>
      </c>
      <c r="E3" s="503"/>
      <c r="F3" s="503"/>
      <c r="G3" s="503"/>
      <c r="H3" s="503"/>
      <c r="I3" s="504"/>
      <c r="J3" s="505" t="str">
        <f>SHELL!F3</f>
        <v>DATE CREATED:</v>
      </c>
      <c r="K3" s="503"/>
      <c r="L3" s="503"/>
      <c r="M3" s="503"/>
      <c r="N3" s="503"/>
      <c r="O3" s="504"/>
      <c r="P3" s="524" t="str">
        <f>SHELL!H3</f>
        <v>FEB. 28, 2017</v>
      </c>
      <c r="Q3" s="525"/>
      <c r="R3" s="525"/>
      <c r="S3" s="525"/>
      <c r="T3" s="526"/>
      <c r="U3" s="42"/>
      <c r="V3" s="40"/>
      <c r="W3" s="41"/>
    </row>
    <row r="4" spans="1:32" ht="15" customHeight="1">
      <c r="A4" s="87" t="s">
        <v>7</v>
      </c>
      <c r="B4" s="58"/>
      <c r="C4" s="192"/>
      <c r="D4" s="502" t="str">
        <f>SHELL!C4</f>
        <v>KENSINGTON</v>
      </c>
      <c r="E4" s="503"/>
      <c r="F4" s="503"/>
      <c r="G4" s="503"/>
      <c r="H4" s="503"/>
      <c r="I4" s="504"/>
      <c r="J4" s="505" t="str">
        <f>SHELL!F4</f>
        <v>DATE REVISED:</v>
      </c>
      <c r="K4" s="503"/>
      <c r="L4" s="503"/>
      <c r="M4" s="503"/>
      <c r="N4" s="503"/>
      <c r="O4" s="504"/>
      <c r="P4" s="524">
        <f>SHELL!H4</f>
        <v>42831</v>
      </c>
      <c r="Q4" s="525"/>
      <c r="R4" s="525"/>
      <c r="S4" s="525"/>
      <c r="T4" s="526"/>
      <c r="U4" s="42"/>
      <c r="V4" s="39"/>
      <c r="W4" s="41"/>
    </row>
    <row r="5" spans="1:32" ht="18" customHeight="1">
      <c r="A5" s="87" t="s">
        <v>8</v>
      </c>
      <c r="B5" s="58"/>
      <c r="C5" s="192"/>
      <c r="D5" s="502" t="str">
        <f>SHELL!C5</f>
        <v>DWR</v>
      </c>
      <c r="E5" s="503"/>
      <c r="F5" s="503"/>
      <c r="G5" s="503"/>
      <c r="H5" s="503"/>
      <c r="I5" s="504"/>
      <c r="J5" s="505" t="str">
        <f>SHELL!F5</f>
        <v>BLOCK:</v>
      </c>
      <c r="K5" s="503"/>
      <c r="L5" s="503"/>
      <c r="M5" s="503"/>
      <c r="N5" s="503"/>
      <c r="O5" s="504"/>
      <c r="P5" s="530" t="str">
        <f>SHELL!H5</f>
        <v>NEW</v>
      </c>
      <c r="Q5" s="531"/>
      <c r="R5" s="531"/>
      <c r="S5" s="531"/>
      <c r="T5" s="532"/>
      <c r="U5" s="42"/>
      <c r="V5" s="39"/>
      <c r="W5" s="41"/>
    </row>
    <row r="6" spans="1:32" ht="18" customHeight="1">
      <c r="A6" s="58" t="s">
        <v>9</v>
      </c>
      <c r="B6" s="58"/>
      <c r="C6" s="192"/>
      <c r="D6" s="502" t="str">
        <f>SHELL!C6</f>
        <v>NONE</v>
      </c>
      <c r="E6" s="503"/>
      <c r="F6" s="503"/>
      <c r="G6" s="503"/>
      <c r="H6" s="503"/>
      <c r="I6" s="504"/>
      <c r="J6" s="505" t="str">
        <f>SHELL!F6</f>
        <v>FIT:</v>
      </c>
      <c r="K6" s="503"/>
      <c r="L6" s="503"/>
      <c r="M6" s="503"/>
      <c r="N6" s="503"/>
      <c r="O6" s="504"/>
      <c r="P6" s="530" t="str">
        <f>SHELL!H6</f>
        <v>STREET</v>
      </c>
      <c r="Q6" s="531"/>
      <c r="R6" s="531"/>
      <c r="S6" s="531"/>
      <c r="T6" s="532"/>
      <c r="U6" s="42"/>
      <c r="V6" s="39"/>
      <c r="W6" s="41"/>
    </row>
    <row r="7" spans="1:32" s="13" customFormat="1">
      <c r="A7" s="106" t="s">
        <v>10</v>
      </c>
      <c r="B7" s="58"/>
      <c r="C7" s="192"/>
      <c r="D7" s="502" t="str">
        <f>SHELL!C7</f>
        <v>100G PINNECO MANTLE ALL OVER</v>
      </c>
      <c r="E7" s="503"/>
      <c r="F7" s="503"/>
      <c r="G7" s="503"/>
      <c r="H7" s="503"/>
      <c r="I7" s="504"/>
      <c r="J7" s="505" t="str">
        <f>SHELL!F7</f>
        <v>TARGET FOB:</v>
      </c>
      <c r="K7" s="503"/>
      <c r="L7" s="503"/>
      <c r="M7" s="503"/>
      <c r="N7" s="503"/>
      <c r="O7" s="504"/>
      <c r="P7" s="527">
        <f>SHELL!H7</f>
        <v>0</v>
      </c>
      <c r="Q7" s="528"/>
      <c r="R7" s="528"/>
      <c r="S7" s="528"/>
      <c r="T7" s="529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2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2"/>
      <c r="D9" s="11"/>
      <c r="E9" s="72"/>
      <c r="F9" s="69" t="s">
        <v>127</v>
      </c>
      <c r="G9" s="70"/>
      <c r="H9" s="71"/>
      <c r="I9" s="69" t="s">
        <v>128</v>
      </c>
      <c r="J9" s="70"/>
      <c r="K9" s="71"/>
      <c r="L9" s="69" t="s">
        <v>129</v>
      </c>
      <c r="M9" s="70"/>
      <c r="N9" s="71"/>
      <c r="O9" s="69" t="s">
        <v>130</v>
      </c>
      <c r="P9" s="70"/>
      <c r="Q9" s="71"/>
      <c r="R9" s="69" t="s">
        <v>17</v>
      </c>
      <c r="S9" s="70"/>
      <c r="T9" s="73" t="s">
        <v>26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65</v>
      </c>
      <c r="F10" s="520"/>
      <c r="G10" s="521"/>
      <c r="H10" s="68" t="s">
        <v>75</v>
      </c>
      <c r="I10" s="520"/>
      <c r="J10" s="521"/>
      <c r="K10" s="68" t="s">
        <v>65</v>
      </c>
      <c r="L10" s="520"/>
      <c r="M10" s="521"/>
      <c r="N10" s="68" t="s">
        <v>65</v>
      </c>
      <c r="O10" s="520"/>
      <c r="P10" s="521"/>
      <c r="Q10" s="68" t="s">
        <v>65</v>
      </c>
      <c r="R10" s="520"/>
      <c r="S10" s="521"/>
      <c r="T10" s="183"/>
      <c r="U10" s="184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20</v>
      </c>
      <c r="E11" s="74" t="s">
        <v>132</v>
      </c>
      <c r="F11" s="381" t="s">
        <v>24</v>
      </c>
      <c r="G11" s="76" t="s">
        <v>19</v>
      </c>
      <c r="H11" s="74" t="s">
        <v>18</v>
      </c>
      <c r="I11" s="75" t="s">
        <v>24</v>
      </c>
      <c r="J11" s="76" t="s">
        <v>19</v>
      </c>
      <c r="K11" s="74" t="s">
        <v>18</v>
      </c>
      <c r="L11" s="75" t="s">
        <v>24</v>
      </c>
      <c r="M11" s="76" t="s">
        <v>19</v>
      </c>
      <c r="N11" s="74" t="s">
        <v>18</v>
      </c>
      <c r="O11" s="75" t="s">
        <v>24</v>
      </c>
      <c r="P11" s="76" t="s">
        <v>19</v>
      </c>
      <c r="Q11" s="74" t="s">
        <v>18</v>
      </c>
      <c r="R11" s="75" t="s">
        <v>24</v>
      </c>
      <c r="S11" s="76" t="s">
        <v>19</v>
      </c>
      <c r="T11" s="77" t="s">
        <v>21</v>
      </c>
    </row>
    <row r="12" spans="1:32" ht="17.100000000000001" customHeight="1">
      <c r="A12" s="243" t="s">
        <v>118</v>
      </c>
      <c r="B12" s="522" t="s">
        <v>76</v>
      </c>
      <c r="C12" s="523"/>
      <c r="D12" s="375">
        <v>0.25</v>
      </c>
      <c r="E12" s="349">
        <v>26</v>
      </c>
      <c r="F12" s="350"/>
      <c r="G12" s="388"/>
      <c r="H12" s="351"/>
      <c r="I12" s="350"/>
      <c r="J12" s="388"/>
      <c r="K12" s="351"/>
      <c r="L12" s="350"/>
      <c r="M12" s="388"/>
      <c r="N12" s="351"/>
      <c r="O12" s="80"/>
      <c r="P12" s="388"/>
      <c r="Q12" s="79"/>
      <c r="R12" s="80"/>
      <c r="S12" s="388"/>
      <c r="T12" s="78"/>
    </row>
    <row r="13" spans="1:32" ht="17.100000000000001" customHeight="1">
      <c r="A13" s="244" t="s">
        <v>119</v>
      </c>
      <c r="B13" s="510" t="s">
        <v>77</v>
      </c>
      <c r="C13" s="511"/>
      <c r="D13" s="376">
        <v>0.25</v>
      </c>
      <c r="E13" s="352">
        <v>31.5</v>
      </c>
      <c r="F13" s="353"/>
      <c r="G13" s="389"/>
      <c r="H13" s="354"/>
      <c r="I13" s="353"/>
      <c r="J13" s="389"/>
      <c r="K13" s="354"/>
      <c r="L13" s="353"/>
      <c r="M13" s="389"/>
      <c r="N13" s="354"/>
      <c r="O13" s="60"/>
      <c r="P13" s="389"/>
      <c r="Q13" s="59"/>
      <c r="R13" s="60"/>
      <c r="S13" s="389"/>
      <c r="T13" s="65"/>
    </row>
    <row r="14" spans="1:32" ht="17.100000000000001" customHeight="1">
      <c r="A14" s="245" t="s">
        <v>120</v>
      </c>
      <c r="B14" s="512" t="s">
        <v>4</v>
      </c>
      <c r="C14" s="513"/>
      <c r="D14" s="376">
        <v>0.25</v>
      </c>
      <c r="E14" s="352">
        <v>19.5</v>
      </c>
      <c r="F14" s="355"/>
      <c r="G14" s="389"/>
      <c r="H14" s="354"/>
      <c r="I14" s="355"/>
      <c r="J14" s="389"/>
      <c r="K14" s="354"/>
      <c r="L14" s="355"/>
      <c r="M14" s="389"/>
      <c r="N14" s="354"/>
      <c r="O14" s="95"/>
      <c r="P14" s="389"/>
      <c r="Q14" s="59"/>
      <c r="R14" s="95"/>
      <c r="S14" s="389"/>
      <c r="T14" s="65"/>
    </row>
    <row r="15" spans="1:32" ht="17.100000000000001" customHeight="1">
      <c r="A15" s="382" t="s">
        <v>39</v>
      </c>
      <c r="B15" s="514" t="s">
        <v>157</v>
      </c>
      <c r="C15" s="515"/>
      <c r="D15" s="376">
        <v>0.25</v>
      </c>
      <c r="E15" s="352"/>
      <c r="F15" s="355"/>
      <c r="G15" s="389"/>
      <c r="H15" s="354"/>
      <c r="I15" s="355"/>
      <c r="J15" s="389"/>
      <c r="K15" s="354"/>
      <c r="L15" s="355"/>
      <c r="M15" s="389"/>
      <c r="N15" s="354"/>
      <c r="O15" s="95"/>
      <c r="P15" s="389"/>
      <c r="Q15" s="59"/>
      <c r="R15" s="95"/>
      <c r="S15" s="389"/>
      <c r="T15" s="65"/>
    </row>
    <row r="16" spans="1:32" ht="17.100000000000001" customHeight="1">
      <c r="A16" s="383" t="s">
        <v>40</v>
      </c>
      <c r="B16" s="514" t="s">
        <v>158</v>
      </c>
      <c r="C16" s="515"/>
      <c r="D16" s="376">
        <v>0.25</v>
      </c>
      <c r="E16" s="352"/>
      <c r="F16" s="355"/>
      <c r="G16" s="389"/>
      <c r="H16" s="354"/>
      <c r="I16" s="355"/>
      <c r="J16" s="389"/>
      <c r="K16" s="354"/>
      <c r="L16" s="355"/>
      <c r="M16" s="389"/>
      <c r="N16" s="354"/>
      <c r="O16" s="95"/>
      <c r="P16" s="389"/>
      <c r="Q16" s="59"/>
      <c r="R16" s="95"/>
      <c r="S16" s="389"/>
      <c r="T16" s="65"/>
    </row>
    <row r="17" spans="1:20" ht="17.100000000000001" customHeight="1">
      <c r="A17" s="384" t="s">
        <v>41</v>
      </c>
      <c r="B17" s="516" t="s">
        <v>30</v>
      </c>
      <c r="C17" s="517"/>
      <c r="D17" s="376">
        <v>0.25</v>
      </c>
      <c r="E17" s="352">
        <v>24</v>
      </c>
      <c r="F17" s="355"/>
      <c r="G17" s="389"/>
      <c r="H17" s="356"/>
      <c r="I17" s="355"/>
      <c r="J17" s="389"/>
      <c r="K17" s="354"/>
      <c r="L17" s="355"/>
      <c r="M17" s="389"/>
      <c r="N17" s="354"/>
      <c r="O17" s="95"/>
      <c r="P17" s="389"/>
      <c r="Q17" s="59"/>
      <c r="R17" s="95"/>
      <c r="S17" s="389"/>
      <c r="T17" s="65"/>
    </row>
    <row r="18" spans="1:20" ht="26.1" customHeight="1">
      <c r="A18" s="244" t="s">
        <v>42</v>
      </c>
      <c r="B18" s="480" t="s">
        <v>139</v>
      </c>
      <c r="C18" s="481"/>
      <c r="D18" s="376">
        <v>0.25</v>
      </c>
      <c r="E18" s="352">
        <v>23.5</v>
      </c>
      <c r="F18" s="353"/>
      <c r="G18" s="389"/>
      <c r="H18" s="356"/>
      <c r="I18" s="353"/>
      <c r="J18" s="389"/>
      <c r="K18" s="354"/>
      <c r="L18" s="353"/>
      <c r="M18" s="389"/>
      <c r="N18" s="354"/>
      <c r="O18" s="60"/>
      <c r="P18" s="389"/>
      <c r="Q18" s="59"/>
      <c r="R18" s="60"/>
      <c r="S18" s="389"/>
      <c r="T18" s="65"/>
    </row>
    <row r="19" spans="1:20" ht="17.100000000000001" customHeight="1" thickBot="1">
      <c r="A19" s="246" t="s">
        <v>43</v>
      </c>
      <c r="B19" s="518" t="s">
        <v>31</v>
      </c>
      <c r="C19" s="519"/>
      <c r="D19" s="377">
        <v>0.25</v>
      </c>
      <c r="E19" s="357">
        <v>23</v>
      </c>
      <c r="F19" s="358"/>
      <c r="G19" s="390"/>
      <c r="H19" s="359"/>
      <c r="I19" s="358"/>
      <c r="J19" s="390"/>
      <c r="K19" s="360"/>
      <c r="L19" s="358"/>
      <c r="M19" s="390"/>
      <c r="N19" s="360"/>
      <c r="O19" s="247"/>
      <c r="P19" s="390"/>
      <c r="Q19" s="62"/>
      <c r="R19" s="247"/>
      <c r="S19" s="390"/>
      <c r="T19" s="163"/>
    </row>
    <row r="20" spans="1:20" ht="17.100000000000001" customHeight="1">
      <c r="A20" s="243" t="s">
        <v>57</v>
      </c>
      <c r="B20" s="508" t="s">
        <v>137</v>
      </c>
      <c r="C20" s="509"/>
      <c r="D20" s="375">
        <v>0.125</v>
      </c>
      <c r="E20" s="349">
        <v>11.75</v>
      </c>
      <c r="F20" s="350"/>
      <c r="G20" s="388"/>
      <c r="H20" s="351"/>
      <c r="I20" s="350"/>
      <c r="J20" s="388"/>
      <c r="K20" s="351"/>
      <c r="L20" s="350"/>
      <c r="M20" s="388"/>
      <c r="N20" s="361"/>
      <c r="O20" s="80"/>
      <c r="P20" s="388"/>
      <c r="Q20" s="79"/>
      <c r="R20" s="80"/>
      <c r="S20" s="388"/>
      <c r="T20" s="78"/>
    </row>
    <row r="21" spans="1:20" ht="17.100000000000001" customHeight="1">
      <c r="A21" s="245" t="s">
        <v>58</v>
      </c>
      <c r="B21" s="484" t="s">
        <v>138</v>
      </c>
      <c r="C21" s="485"/>
      <c r="D21" s="376">
        <v>0.125</v>
      </c>
      <c r="E21" s="352">
        <v>10.875</v>
      </c>
      <c r="F21" s="353"/>
      <c r="G21" s="389"/>
      <c r="H21" s="354"/>
      <c r="I21" s="353"/>
      <c r="J21" s="389"/>
      <c r="K21" s="354"/>
      <c r="L21" s="353"/>
      <c r="M21" s="389"/>
      <c r="N21" s="354"/>
      <c r="O21" s="60"/>
      <c r="P21" s="389"/>
      <c r="Q21" s="59"/>
      <c r="R21" s="60"/>
      <c r="S21" s="389"/>
      <c r="T21" s="65"/>
    </row>
    <row r="22" spans="1:20" ht="17.100000000000001" customHeight="1">
      <c r="A22" s="245" t="s">
        <v>59</v>
      </c>
      <c r="B22" s="484" t="s">
        <v>32</v>
      </c>
      <c r="C22" s="485"/>
      <c r="D22" s="376">
        <v>0.125</v>
      </c>
      <c r="E22" s="352">
        <v>10</v>
      </c>
      <c r="F22" s="362"/>
      <c r="G22" s="389"/>
      <c r="H22" s="354"/>
      <c r="I22" s="353"/>
      <c r="J22" s="389"/>
      <c r="K22" s="354"/>
      <c r="L22" s="353"/>
      <c r="M22" s="389"/>
      <c r="N22" s="354"/>
      <c r="O22" s="60"/>
      <c r="P22" s="389"/>
      <c r="Q22" s="59"/>
      <c r="R22" s="60"/>
      <c r="S22" s="389"/>
      <c r="T22" s="65"/>
    </row>
    <row r="23" spans="1:20" ht="17.100000000000001" customHeight="1">
      <c r="A23" s="245" t="s">
        <v>27</v>
      </c>
      <c r="B23" s="484" t="s">
        <v>140</v>
      </c>
      <c r="C23" s="485"/>
      <c r="D23" s="376">
        <v>0.125</v>
      </c>
      <c r="E23" s="352">
        <v>7.75</v>
      </c>
      <c r="F23" s="353"/>
      <c r="G23" s="389"/>
      <c r="H23" s="354"/>
      <c r="I23" s="353"/>
      <c r="J23" s="389"/>
      <c r="K23" s="354"/>
      <c r="L23" s="353"/>
      <c r="M23" s="389"/>
      <c r="N23" s="354"/>
      <c r="O23" s="60"/>
      <c r="P23" s="389"/>
      <c r="Q23" s="59"/>
      <c r="R23" s="60"/>
      <c r="S23" s="389"/>
      <c r="T23" s="65"/>
    </row>
    <row r="24" spans="1:20" ht="17.100000000000001" customHeight="1">
      <c r="A24" s="245" t="s">
        <v>28</v>
      </c>
      <c r="B24" s="484" t="s">
        <v>33</v>
      </c>
      <c r="C24" s="485"/>
      <c r="D24" s="376">
        <v>0.125</v>
      </c>
      <c r="E24" s="352">
        <v>4.5</v>
      </c>
      <c r="F24" s="353"/>
      <c r="G24" s="389"/>
      <c r="H24" s="354"/>
      <c r="I24" s="353"/>
      <c r="J24" s="389"/>
      <c r="K24" s="354"/>
      <c r="L24" s="353"/>
      <c r="M24" s="389"/>
      <c r="N24" s="356"/>
      <c r="O24" s="60"/>
      <c r="P24" s="389"/>
      <c r="Q24" s="59"/>
      <c r="R24" s="60"/>
      <c r="S24" s="389"/>
      <c r="T24" s="65"/>
    </row>
    <row r="25" spans="1:20" ht="17.100000000000001" customHeight="1">
      <c r="A25" s="245" t="s">
        <v>12</v>
      </c>
      <c r="B25" s="484" t="s">
        <v>34</v>
      </c>
      <c r="C25" s="485"/>
      <c r="D25" s="376">
        <v>0.125</v>
      </c>
      <c r="E25" s="352">
        <v>5.5</v>
      </c>
      <c r="F25" s="353"/>
      <c r="G25" s="389"/>
      <c r="H25" s="354"/>
      <c r="I25" s="353"/>
      <c r="J25" s="389"/>
      <c r="K25" s="354"/>
      <c r="L25" s="353"/>
      <c r="M25" s="389"/>
      <c r="N25" s="356"/>
      <c r="O25" s="60"/>
      <c r="P25" s="389"/>
      <c r="Q25" s="59"/>
      <c r="R25" s="60"/>
      <c r="S25" s="389"/>
      <c r="T25" s="65"/>
    </row>
    <row r="26" spans="1:20" ht="17.100000000000001" customHeight="1">
      <c r="A26" s="245"/>
      <c r="B26" s="484" t="s">
        <v>159</v>
      </c>
      <c r="C26" s="485"/>
      <c r="D26" s="376">
        <v>0.125</v>
      </c>
      <c r="E26" s="352"/>
      <c r="F26" s="353"/>
      <c r="G26" s="389"/>
      <c r="H26" s="354"/>
      <c r="I26" s="353"/>
      <c r="J26" s="389"/>
      <c r="K26" s="354"/>
      <c r="L26" s="353"/>
      <c r="M26" s="389"/>
      <c r="N26" s="356"/>
      <c r="O26" s="60"/>
      <c r="P26" s="389"/>
      <c r="Q26" s="59"/>
      <c r="R26" s="60"/>
      <c r="S26" s="389"/>
      <c r="T26" s="65"/>
    </row>
    <row r="27" spans="1:20" ht="17.100000000000001" customHeight="1">
      <c r="A27" s="245"/>
      <c r="B27" s="484" t="s">
        <v>160</v>
      </c>
      <c r="C27" s="485"/>
      <c r="D27" s="376">
        <v>0.125</v>
      </c>
      <c r="E27" s="352"/>
      <c r="F27" s="353"/>
      <c r="G27" s="389"/>
      <c r="H27" s="354"/>
      <c r="I27" s="353"/>
      <c r="J27" s="389"/>
      <c r="K27" s="354"/>
      <c r="L27" s="353"/>
      <c r="M27" s="389"/>
      <c r="N27" s="356"/>
      <c r="O27" s="60"/>
      <c r="P27" s="389"/>
      <c r="Q27" s="59"/>
      <c r="R27" s="60"/>
      <c r="S27" s="389"/>
      <c r="T27" s="65"/>
    </row>
    <row r="28" spans="1:20" ht="17.100000000000001" customHeight="1">
      <c r="A28" s="245" t="s">
        <v>45</v>
      </c>
      <c r="B28" s="510" t="s">
        <v>44</v>
      </c>
      <c r="C28" s="511"/>
      <c r="D28" s="376">
        <v>0.125</v>
      </c>
      <c r="E28" s="352"/>
      <c r="F28" s="353"/>
      <c r="G28" s="389"/>
      <c r="H28" s="354"/>
      <c r="I28" s="353"/>
      <c r="J28" s="389"/>
      <c r="K28" s="354"/>
      <c r="L28" s="353"/>
      <c r="M28" s="389"/>
      <c r="N28" s="354"/>
      <c r="O28" s="60"/>
      <c r="P28" s="389"/>
      <c r="Q28" s="59"/>
      <c r="R28" s="60"/>
      <c r="S28" s="389"/>
      <c r="T28" s="65"/>
    </row>
    <row r="29" spans="1:20" ht="17.100000000000001" customHeight="1" thickBot="1">
      <c r="A29" s="248" t="s">
        <v>46</v>
      </c>
      <c r="B29" s="385" t="s">
        <v>35</v>
      </c>
      <c r="C29" s="386"/>
      <c r="D29" s="377">
        <v>0.125</v>
      </c>
      <c r="E29" s="357"/>
      <c r="F29" s="358"/>
      <c r="G29" s="390"/>
      <c r="H29" s="360"/>
      <c r="I29" s="358"/>
      <c r="J29" s="390"/>
      <c r="K29" s="360"/>
      <c r="L29" s="358"/>
      <c r="M29" s="390"/>
      <c r="N29" s="360"/>
      <c r="O29" s="247"/>
      <c r="P29" s="390"/>
      <c r="Q29" s="62"/>
      <c r="R29" s="247"/>
      <c r="S29" s="390"/>
      <c r="T29" s="163"/>
    </row>
    <row r="30" spans="1:20" ht="17.100000000000001" customHeight="1">
      <c r="A30" s="249" t="s">
        <v>47</v>
      </c>
      <c r="B30" s="486" t="s">
        <v>148</v>
      </c>
      <c r="C30" s="487"/>
      <c r="D30" s="375">
        <v>0.25</v>
      </c>
      <c r="E30" s="349">
        <v>38</v>
      </c>
      <c r="F30" s="350"/>
      <c r="G30" s="388"/>
      <c r="H30" s="361"/>
      <c r="I30" s="350"/>
      <c r="J30" s="388"/>
      <c r="K30" s="351"/>
      <c r="L30" s="350"/>
      <c r="M30" s="388"/>
      <c r="N30" s="361"/>
      <c r="O30" s="80"/>
      <c r="P30" s="388"/>
      <c r="Q30" s="79"/>
      <c r="R30" s="80"/>
      <c r="S30" s="388"/>
      <c r="T30" s="78"/>
    </row>
    <row r="31" spans="1:20" ht="17.100000000000001" customHeight="1">
      <c r="A31" s="245" t="s">
        <v>49</v>
      </c>
      <c r="B31" s="488" t="s">
        <v>149</v>
      </c>
      <c r="C31" s="489"/>
      <c r="D31" s="376">
        <v>0.125</v>
      </c>
      <c r="E31" s="352">
        <v>7.5</v>
      </c>
      <c r="F31" s="353"/>
      <c r="G31" s="389"/>
      <c r="H31" s="354"/>
      <c r="I31" s="353"/>
      <c r="J31" s="389"/>
      <c r="K31" s="354"/>
      <c r="L31" s="353"/>
      <c r="M31" s="389"/>
      <c r="N31" s="354"/>
      <c r="O31" s="60"/>
      <c r="P31" s="389"/>
      <c r="Q31" s="59"/>
      <c r="R31" s="60"/>
      <c r="S31" s="389"/>
      <c r="T31" s="65"/>
    </row>
    <row r="32" spans="1:20" ht="17.100000000000001" customHeight="1">
      <c r="A32" s="245" t="s">
        <v>131</v>
      </c>
      <c r="B32" s="488" t="s">
        <v>36</v>
      </c>
      <c r="C32" s="489"/>
      <c r="D32" s="376">
        <v>0.125</v>
      </c>
      <c r="E32" s="352">
        <v>4</v>
      </c>
      <c r="F32" s="353"/>
      <c r="G32" s="389"/>
      <c r="H32" s="354"/>
      <c r="I32" s="353"/>
      <c r="J32" s="389"/>
      <c r="K32" s="354"/>
      <c r="L32" s="353"/>
      <c r="M32" s="389"/>
      <c r="N32" s="354"/>
      <c r="O32" s="60"/>
      <c r="P32" s="389"/>
      <c r="Q32" s="59"/>
      <c r="R32" s="60"/>
      <c r="S32" s="389"/>
      <c r="T32" s="65"/>
    </row>
    <row r="33" spans="1:20" ht="17.100000000000001" customHeight="1">
      <c r="A33" s="245" t="s">
        <v>51</v>
      </c>
      <c r="B33" s="488" t="s">
        <v>37</v>
      </c>
      <c r="C33" s="489"/>
      <c r="D33" s="376">
        <v>0.125</v>
      </c>
      <c r="E33" s="352">
        <v>0.5</v>
      </c>
      <c r="F33" s="353"/>
      <c r="G33" s="389"/>
      <c r="H33" s="354"/>
      <c r="I33" s="353"/>
      <c r="J33" s="389"/>
      <c r="K33" s="354"/>
      <c r="L33" s="353"/>
      <c r="M33" s="389"/>
      <c r="N33" s="354"/>
      <c r="O33" s="60"/>
      <c r="P33" s="389"/>
      <c r="Q33" s="59"/>
      <c r="R33" s="60"/>
      <c r="S33" s="389"/>
      <c r="T33" s="65"/>
    </row>
    <row r="34" spans="1:20" ht="17.100000000000001" customHeight="1">
      <c r="A34" s="245" t="s">
        <v>53</v>
      </c>
      <c r="B34" s="492" t="s">
        <v>48</v>
      </c>
      <c r="C34" s="493"/>
      <c r="D34" s="376">
        <v>0.125</v>
      </c>
      <c r="E34" s="352">
        <v>2</v>
      </c>
      <c r="F34" s="353"/>
      <c r="G34" s="389"/>
      <c r="H34" s="354"/>
      <c r="I34" s="353"/>
      <c r="J34" s="389"/>
      <c r="K34" s="354"/>
      <c r="L34" s="353"/>
      <c r="M34" s="389"/>
      <c r="N34" s="356"/>
      <c r="O34" s="60"/>
      <c r="P34" s="389"/>
      <c r="Q34" s="59"/>
      <c r="R34" s="60"/>
      <c r="S34" s="389"/>
      <c r="T34" s="65"/>
    </row>
    <row r="35" spans="1:20" ht="17.100000000000001" customHeight="1">
      <c r="A35" s="245" t="s">
        <v>55</v>
      </c>
      <c r="B35" s="492" t="s">
        <v>50</v>
      </c>
      <c r="C35" s="493"/>
      <c r="D35" s="376">
        <v>0.125</v>
      </c>
      <c r="E35" s="352">
        <v>2</v>
      </c>
      <c r="F35" s="353"/>
      <c r="G35" s="389"/>
      <c r="H35" s="354"/>
      <c r="I35" s="353"/>
      <c r="J35" s="389"/>
      <c r="K35" s="354"/>
      <c r="L35" s="353"/>
      <c r="M35" s="389"/>
      <c r="N35" s="356"/>
      <c r="O35" s="60"/>
      <c r="P35" s="389"/>
      <c r="Q35" s="59"/>
      <c r="R35" s="60"/>
      <c r="S35" s="389"/>
      <c r="T35" s="65"/>
    </row>
    <row r="36" spans="1:20" ht="17.100000000000001" customHeight="1">
      <c r="A36" s="245" t="s">
        <v>56</v>
      </c>
      <c r="B36" s="492" t="s">
        <v>38</v>
      </c>
      <c r="C36" s="493"/>
      <c r="D36" s="376">
        <v>0.125</v>
      </c>
      <c r="E36" s="352"/>
      <c r="F36" s="362"/>
      <c r="G36" s="389"/>
      <c r="H36" s="354"/>
      <c r="I36" s="353"/>
      <c r="J36" s="389"/>
      <c r="K36" s="354"/>
      <c r="L36" s="353"/>
      <c r="M36" s="389"/>
      <c r="N36" s="356"/>
      <c r="O36" s="60"/>
      <c r="P36" s="389"/>
      <c r="Q36" s="59"/>
      <c r="R36" s="60"/>
      <c r="S36" s="389"/>
      <c r="T36" s="65"/>
    </row>
    <row r="37" spans="1:20" ht="17.100000000000001" customHeight="1">
      <c r="A37" s="245" t="s">
        <v>113</v>
      </c>
      <c r="B37" s="492" t="s">
        <v>52</v>
      </c>
      <c r="C37" s="493"/>
      <c r="D37" s="376">
        <v>0.25</v>
      </c>
      <c r="E37" s="352"/>
      <c r="F37" s="353"/>
      <c r="G37" s="389"/>
      <c r="H37" s="356"/>
      <c r="I37" s="353"/>
      <c r="J37" s="389"/>
      <c r="K37" s="354"/>
      <c r="L37" s="353"/>
      <c r="M37" s="389"/>
      <c r="N37" s="356"/>
      <c r="O37" s="60"/>
      <c r="P37" s="389"/>
      <c r="Q37" s="59"/>
      <c r="R37" s="60"/>
      <c r="S37" s="389"/>
      <c r="T37" s="65"/>
    </row>
    <row r="38" spans="1:20" ht="17.100000000000001" customHeight="1">
      <c r="A38" s="245" t="s">
        <v>142</v>
      </c>
      <c r="B38" s="492" t="s">
        <v>54</v>
      </c>
      <c r="C38" s="493"/>
      <c r="D38" s="376">
        <v>0.125</v>
      </c>
      <c r="E38" s="352"/>
      <c r="F38" s="353"/>
      <c r="G38" s="389"/>
      <c r="H38" s="356"/>
      <c r="I38" s="353"/>
      <c r="J38" s="389"/>
      <c r="K38" s="354"/>
      <c r="L38" s="353"/>
      <c r="M38" s="389"/>
      <c r="N38" s="356"/>
      <c r="O38" s="60"/>
      <c r="P38" s="389"/>
      <c r="Q38" s="59"/>
      <c r="R38" s="60"/>
      <c r="S38" s="389"/>
      <c r="T38" s="65"/>
    </row>
    <row r="39" spans="1:20" ht="17.100000000000001" customHeight="1">
      <c r="A39" s="245" t="s">
        <v>143</v>
      </c>
      <c r="B39" s="492" t="s">
        <v>152</v>
      </c>
      <c r="C39" s="493"/>
      <c r="D39" s="376">
        <v>0.125</v>
      </c>
      <c r="E39" s="352"/>
      <c r="F39" s="353"/>
      <c r="G39" s="389"/>
      <c r="H39" s="356"/>
      <c r="I39" s="353"/>
      <c r="J39" s="389"/>
      <c r="K39" s="354"/>
      <c r="L39" s="353"/>
      <c r="M39" s="389"/>
      <c r="N39" s="356"/>
      <c r="O39" s="60"/>
      <c r="P39" s="389"/>
      <c r="Q39" s="59"/>
      <c r="R39" s="60"/>
      <c r="S39" s="389"/>
      <c r="T39" s="65"/>
    </row>
    <row r="40" spans="1:20" ht="17.100000000000001" customHeight="1" thickBot="1">
      <c r="A40" s="246" t="s">
        <v>144</v>
      </c>
      <c r="B40" s="506" t="s">
        <v>0</v>
      </c>
      <c r="C40" s="507"/>
      <c r="D40" s="377">
        <v>0.25</v>
      </c>
      <c r="E40" s="357"/>
      <c r="F40" s="358"/>
      <c r="G40" s="390"/>
      <c r="H40" s="359"/>
      <c r="I40" s="358"/>
      <c r="J40" s="390"/>
      <c r="K40" s="360"/>
      <c r="L40" s="358"/>
      <c r="M40" s="390"/>
      <c r="N40" s="359"/>
      <c r="O40" s="247"/>
      <c r="P40" s="390"/>
      <c r="Q40" s="62"/>
      <c r="R40" s="247"/>
      <c r="S40" s="390"/>
      <c r="T40" s="163"/>
    </row>
    <row r="41" spans="1:20" ht="18" customHeight="1">
      <c r="A41" s="387" t="s">
        <v>145</v>
      </c>
      <c r="B41" s="478" t="s">
        <v>150</v>
      </c>
      <c r="C41" s="479"/>
      <c r="D41" s="378">
        <v>0.5</v>
      </c>
      <c r="E41" s="363"/>
      <c r="F41" s="364"/>
      <c r="G41" s="391"/>
      <c r="H41" s="365"/>
      <c r="I41" s="364"/>
      <c r="J41" s="391"/>
      <c r="K41" s="366"/>
      <c r="L41" s="364"/>
      <c r="M41" s="391"/>
      <c r="N41" s="365"/>
      <c r="O41" s="241"/>
      <c r="P41" s="391"/>
      <c r="Q41" s="242"/>
      <c r="R41" s="241"/>
      <c r="S41" s="391"/>
      <c r="T41" s="240"/>
    </row>
    <row r="42" spans="1:20" ht="17.100000000000001" customHeight="1">
      <c r="A42" s="185" t="s">
        <v>151</v>
      </c>
      <c r="B42" s="480" t="s">
        <v>154</v>
      </c>
      <c r="C42" s="481"/>
      <c r="D42" s="376">
        <v>0.5</v>
      </c>
      <c r="E42" s="356"/>
      <c r="F42" s="353"/>
      <c r="G42" s="389"/>
      <c r="H42" s="356"/>
      <c r="I42" s="353"/>
      <c r="J42" s="389"/>
      <c r="K42" s="354"/>
      <c r="L42" s="353"/>
      <c r="M42" s="389"/>
      <c r="N42" s="356"/>
      <c r="O42" s="60"/>
      <c r="P42" s="389"/>
      <c r="Q42" s="59"/>
      <c r="R42" s="60"/>
      <c r="S42" s="389"/>
      <c r="T42" s="65"/>
    </row>
    <row r="43" spans="1:20" ht="17.100000000000001" customHeight="1">
      <c r="A43" s="185" t="s">
        <v>146</v>
      </c>
      <c r="B43" s="480" t="s">
        <v>155</v>
      </c>
      <c r="C43" s="481"/>
      <c r="D43" s="379">
        <v>0.5</v>
      </c>
      <c r="E43" s="356"/>
      <c r="F43" s="353"/>
      <c r="G43" s="389"/>
      <c r="H43" s="356"/>
      <c r="I43" s="353"/>
      <c r="J43" s="389"/>
      <c r="K43" s="354"/>
      <c r="L43" s="353"/>
      <c r="M43" s="389"/>
      <c r="N43" s="356"/>
      <c r="O43" s="60"/>
      <c r="P43" s="389"/>
      <c r="Q43" s="59"/>
      <c r="R43" s="60"/>
      <c r="S43" s="389"/>
      <c r="T43" s="65"/>
    </row>
    <row r="44" spans="1:20" ht="18.95" customHeight="1" thickBot="1">
      <c r="A44" s="394" t="s">
        <v>147</v>
      </c>
      <c r="B44" s="494" t="s">
        <v>153</v>
      </c>
      <c r="C44" s="495"/>
      <c r="D44" s="377">
        <v>0.25</v>
      </c>
      <c r="E44" s="357"/>
      <c r="F44" s="358"/>
      <c r="G44" s="390"/>
      <c r="H44" s="359"/>
      <c r="I44" s="358"/>
      <c r="J44" s="390"/>
      <c r="K44" s="360"/>
      <c r="L44" s="358"/>
      <c r="M44" s="390"/>
      <c r="N44" s="359"/>
      <c r="O44" s="247"/>
      <c r="P44" s="390"/>
      <c r="Q44" s="62"/>
      <c r="R44" s="247"/>
      <c r="S44" s="390"/>
      <c r="T44" s="163"/>
    </row>
    <row r="45" spans="1:20" ht="18" customHeight="1">
      <c r="A45" s="387"/>
      <c r="B45" s="478" t="s">
        <v>161</v>
      </c>
      <c r="C45" s="479"/>
      <c r="D45" s="378">
        <v>0.125</v>
      </c>
      <c r="E45" s="363"/>
      <c r="F45" s="364"/>
      <c r="G45" s="391"/>
      <c r="H45" s="365"/>
      <c r="I45" s="364"/>
      <c r="J45" s="391"/>
      <c r="K45" s="366"/>
      <c r="L45" s="364"/>
      <c r="M45" s="391"/>
      <c r="N45" s="365"/>
      <c r="O45" s="241"/>
      <c r="P45" s="391"/>
      <c r="Q45" s="242"/>
      <c r="R45" s="241"/>
      <c r="S45" s="391"/>
      <c r="T45" s="240"/>
    </row>
    <row r="46" spans="1:20" ht="17.100000000000001" customHeight="1">
      <c r="A46" s="185"/>
      <c r="B46" s="480" t="s">
        <v>162</v>
      </c>
      <c r="C46" s="481"/>
      <c r="D46" s="376">
        <v>0.125</v>
      </c>
      <c r="E46" s="356"/>
      <c r="F46" s="353"/>
      <c r="G46" s="389"/>
      <c r="H46" s="356"/>
      <c r="I46" s="353"/>
      <c r="J46" s="389"/>
      <c r="K46" s="354"/>
      <c r="L46" s="353"/>
      <c r="M46" s="389"/>
      <c r="N46" s="356"/>
      <c r="O46" s="60"/>
      <c r="P46" s="389"/>
      <c r="Q46" s="59"/>
      <c r="R46" s="60"/>
      <c r="S46" s="389"/>
      <c r="T46" s="65"/>
    </row>
    <row r="47" spans="1:20" ht="17.100000000000001" customHeight="1">
      <c r="A47" s="185"/>
      <c r="B47" s="480" t="s">
        <v>163</v>
      </c>
      <c r="C47" s="481"/>
      <c r="D47" s="379">
        <v>0.125</v>
      </c>
      <c r="E47" s="356">
        <v>7</v>
      </c>
      <c r="F47" s="353"/>
      <c r="G47" s="389"/>
      <c r="H47" s="356"/>
      <c r="I47" s="353"/>
      <c r="J47" s="389"/>
      <c r="K47" s="354"/>
      <c r="L47" s="353"/>
      <c r="M47" s="389"/>
      <c r="N47" s="356"/>
      <c r="O47" s="60"/>
      <c r="P47" s="389"/>
      <c r="Q47" s="59"/>
      <c r="R47" s="60"/>
      <c r="S47" s="389"/>
      <c r="T47" s="65"/>
    </row>
    <row r="48" spans="1:20" ht="18.95" customHeight="1" thickBot="1">
      <c r="A48" s="185"/>
      <c r="B48" s="482" t="s">
        <v>164</v>
      </c>
      <c r="C48" s="483"/>
      <c r="D48" s="377">
        <v>0.125</v>
      </c>
      <c r="E48" s="367">
        <v>0.75</v>
      </c>
      <c r="F48" s="368"/>
      <c r="G48" s="392"/>
      <c r="H48" s="369"/>
      <c r="I48" s="368"/>
      <c r="J48" s="392"/>
      <c r="K48" s="370"/>
      <c r="L48" s="368"/>
      <c r="M48" s="392"/>
      <c r="N48" s="369"/>
      <c r="O48" s="238"/>
      <c r="P48" s="392"/>
      <c r="Q48" s="239"/>
      <c r="R48" s="238"/>
      <c r="S48" s="392"/>
      <c r="T48" s="237"/>
    </row>
    <row r="49" spans="1:20" ht="17.100000000000001" customHeight="1">
      <c r="A49" s="236" t="s">
        <v>64</v>
      </c>
      <c r="B49" s="500" t="str">
        <f>TRIMS!C10</f>
        <v>CENTER FRONT</v>
      </c>
      <c r="C49" s="501"/>
      <c r="D49" s="380">
        <v>0.25</v>
      </c>
      <c r="E49" s="349">
        <v>27.5</v>
      </c>
      <c r="F49" s="350"/>
      <c r="G49" s="388"/>
      <c r="H49" s="361"/>
      <c r="I49" s="350"/>
      <c r="J49" s="388"/>
      <c r="K49" s="351"/>
      <c r="L49" s="350"/>
      <c r="M49" s="388"/>
      <c r="N49" s="351"/>
      <c r="O49" s="80"/>
      <c r="P49" s="388"/>
      <c r="Q49" s="79"/>
      <c r="R49" s="80"/>
      <c r="S49" s="388"/>
      <c r="T49" s="78"/>
    </row>
    <row r="50" spans="1:20" ht="18" customHeight="1">
      <c r="A50" s="66"/>
      <c r="B50" s="496" t="str">
        <f>TRIMS!C11</f>
        <v>CHEST POCKET VERTICAL</v>
      </c>
      <c r="C50" s="497"/>
      <c r="D50" s="376">
        <v>0.125</v>
      </c>
      <c r="E50" s="352">
        <v>6.5</v>
      </c>
      <c r="F50" s="371"/>
      <c r="G50" s="393"/>
      <c r="H50" s="354"/>
      <c r="I50" s="371"/>
      <c r="J50" s="393"/>
      <c r="K50" s="354"/>
      <c r="L50" s="371"/>
      <c r="M50" s="393"/>
      <c r="N50" s="354"/>
      <c r="O50" s="61"/>
      <c r="P50" s="393"/>
      <c r="Q50" s="59"/>
      <c r="R50" s="61"/>
      <c r="S50" s="393"/>
      <c r="T50" s="65"/>
    </row>
    <row r="51" spans="1:20" ht="17.100000000000001" customHeight="1">
      <c r="A51" s="66"/>
      <c r="B51" s="496" t="e">
        <f>TRIMS!#REF!</f>
        <v>#REF!</v>
      </c>
      <c r="C51" s="497"/>
      <c r="D51" s="376">
        <v>0.125</v>
      </c>
      <c r="E51" s="352"/>
      <c r="F51" s="371"/>
      <c r="G51" s="389"/>
      <c r="H51" s="354"/>
      <c r="I51" s="353"/>
      <c r="J51" s="389"/>
      <c r="K51" s="354"/>
      <c r="L51" s="371"/>
      <c r="M51" s="389"/>
      <c r="N51" s="354"/>
      <c r="O51" s="61"/>
      <c r="P51" s="389"/>
      <c r="Q51" s="59"/>
      <c r="R51" s="61"/>
      <c r="S51" s="389"/>
      <c r="T51" s="65"/>
    </row>
    <row r="52" spans="1:20" customFormat="1" ht="15" customHeight="1">
      <c r="A52" s="66"/>
      <c r="B52" s="496" t="e">
        <f>TRIMS!#REF!</f>
        <v>#REF!</v>
      </c>
      <c r="C52" s="497"/>
      <c r="D52" s="376">
        <v>0.125</v>
      </c>
      <c r="E52" s="352"/>
      <c r="F52" s="371"/>
      <c r="G52" s="389"/>
      <c r="H52" s="354"/>
      <c r="I52" s="371"/>
      <c r="J52" s="389"/>
      <c r="K52" s="354"/>
      <c r="L52" s="371"/>
      <c r="M52" s="389"/>
      <c r="N52" s="372"/>
      <c r="O52" s="61"/>
      <c r="P52" s="389"/>
      <c r="Q52" s="59"/>
      <c r="R52" s="61"/>
      <c r="S52" s="389"/>
      <c r="T52" s="65"/>
    </row>
    <row r="53" spans="1:20" customFormat="1" ht="15" customHeight="1">
      <c r="A53" s="66"/>
      <c r="B53" s="496" t="e">
        <f>TRIMS!#REF!</f>
        <v>#REF!</v>
      </c>
      <c r="C53" s="497"/>
      <c r="D53" s="376">
        <v>0.125</v>
      </c>
      <c r="E53" s="352"/>
      <c r="F53" s="371"/>
      <c r="G53" s="389"/>
      <c r="H53" s="356"/>
      <c r="I53" s="353"/>
      <c r="J53" s="389"/>
      <c r="K53" s="354"/>
      <c r="L53" s="371"/>
      <c r="M53" s="389"/>
      <c r="N53" s="354"/>
      <c r="O53" s="61"/>
      <c r="P53" s="389"/>
      <c r="Q53" s="59"/>
      <c r="R53" s="61"/>
      <c r="S53" s="389"/>
      <c r="T53" s="65"/>
    </row>
    <row r="54" spans="1:20" customFormat="1" ht="15" customHeight="1">
      <c r="A54" s="66"/>
      <c r="B54" s="496" t="e">
        <f>TRIMS!#REF!</f>
        <v>#REF!</v>
      </c>
      <c r="C54" s="497"/>
      <c r="D54" s="376">
        <v>0.25</v>
      </c>
      <c r="E54" s="352"/>
      <c r="F54" s="371"/>
      <c r="G54" s="389"/>
      <c r="H54" s="354"/>
      <c r="I54" s="371"/>
      <c r="J54" s="389"/>
      <c r="K54" s="354"/>
      <c r="L54" s="371"/>
      <c r="M54" s="389"/>
      <c r="N54" s="372"/>
      <c r="O54" s="61"/>
      <c r="P54" s="389"/>
      <c r="Q54" s="59"/>
      <c r="R54" s="61"/>
      <c r="S54" s="389"/>
      <c r="T54" s="65"/>
    </row>
    <row r="55" spans="1:20" customFormat="1" ht="15.95" customHeight="1">
      <c r="A55" s="66"/>
      <c r="B55" s="496" t="str">
        <f>TRIMS!C12</f>
        <v>HAND POCKETS VERTICAL</v>
      </c>
      <c r="C55" s="497"/>
      <c r="D55" s="376">
        <v>0.125</v>
      </c>
      <c r="E55" s="352">
        <v>7</v>
      </c>
      <c r="F55" s="371"/>
      <c r="G55" s="389"/>
      <c r="H55" s="354"/>
      <c r="I55" s="371"/>
      <c r="J55" s="389"/>
      <c r="K55" s="354"/>
      <c r="L55" s="371"/>
      <c r="M55" s="389"/>
      <c r="N55" s="372"/>
      <c r="O55" s="61"/>
      <c r="P55" s="389"/>
      <c r="Q55" s="59"/>
      <c r="R55" s="61"/>
      <c r="S55" s="389"/>
      <c r="T55" s="234"/>
    </row>
    <row r="56" spans="1:20" customFormat="1">
      <c r="A56" s="66"/>
      <c r="B56" s="496" t="e">
        <f>TRIMS!#REF!</f>
        <v>#REF!</v>
      </c>
      <c r="C56" s="497"/>
      <c r="D56" s="376">
        <v>0.125</v>
      </c>
      <c r="E56" s="352"/>
      <c r="F56" s="371"/>
      <c r="G56" s="389"/>
      <c r="H56" s="354"/>
      <c r="I56" s="371"/>
      <c r="J56" s="389"/>
      <c r="K56" s="354"/>
      <c r="L56" s="371"/>
      <c r="M56" s="389"/>
      <c r="N56" s="372"/>
      <c r="O56" s="61"/>
      <c r="P56" s="389"/>
      <c r="Q56" s="59"/>
      <c r="R56" s="61"/>
      <c r="S56" s="389"/>
      <c r="T56" s="234"/>
    </row>
    <row r="57" spans="1:20" customFormat="1">
      <c r="A57" s="66"/>
      <c r="B57" s="496" t="e">
        <f>TRIMS!#REF!</f>
        <v>#REF!</v>
      </c>
      <c r="C57" s="497"/>
      <c r="D57" s="376">
        <v>0.125</v>
      </c>
      <c r="E57" s="352"/>
      <c r="F57" s="371"/>
      <c r="G57" s="389"/>
      <c r="H57" s="354"/>
      <c r="I57" s="371"/>
      <c r="J57" s="389"/>
      <c r="K57" s="354"/>
      <c r="L57" s="371"/>
      <c r="M57" s="389"/>
      <c r="N57" s="372"/>
      <c r="O57" s="61"/>
      <c r="P57" s="389"/>
      <c r="Q57" s="59"/>
      <c r="R57" s="61"/>
      <c r="S57" s="389"/>
      <c r="T57" s="234"/>
    </row>
    <row r="58" spans="1:20" customFormat="1">
      <c r="A58" s="66"/>
      <c r="B58" s="496" t="e">
        <f>TRIMS!#REF!</f>
        <v>#REF!</v>
      </c>
      <c r="C58" s="497"/>
      <c r="D58" s="376">
        <v>0.125</v>
      </c>
      <c r="E58" s="352"/>
      <c r="F58" s="371"/>
      <c r="G58" s="389"/>
      <c r="H58" s="354"/>
      <c r="I58" s="371"/>
      <c r="J58" s="389"/>
      <c r="K58" s="354"/>
      <c r="L58" s="371"/>
      <c r="M58" s="389"/>
      <c r="N58" s="372"/>
      <c r="O58" s="61"/>
      <c r="P58" s="389"/>
      <c r="Q58" s="59"/>
      <c r="R58" s="61"/>
      <c r="S58" s="389"/>
      <c r="T58" s="234"/>
    </row>
    <row r="59" spans="1:20" customFormat="1" ht="17.25" thickBot="1">
      <c r="A59" s="119"/>
      <c r="B59" s="494" t="e">
        <f>TRIMS!#REF!</f>
        <v>#REF!</v>
      </c>
      <c r="C59" s="498"/>
      <c r="D59" s="163">
        <v>0.25</v>
      </c>
      <c r="E59" s="357"/>
      <c r="F59" s="373"/>
      <c r="G59" s="390"/>
      <c r="H59" s="360"/>
      <c r="I59" s="373"/>
      <c r="J59" s="390"/>
      <c r="K59" s="360"/>
      <c r="L59" s="373"/>
      <c r="M59" s="390"/>
      <c r="N59" s="374"/>
      <c r="O59" s="63"/>
      <c r="P59" s="390"/>
      <c r="Q59" s="62"/>
      <c r="R59" s="63"/>
      <c r="S59" s="390"/>
      <c r="T59" s="235"/>
    </row>
    <row r="60" spans="1:20" customFormat="1">
      <c r="A60" s="64"/>
      <c r="P60" s="34"/>
    </row>
    <row r="61" spans="1:20" customFormat="1">
      <c r="A61" s="64"/>
      <c r="B61" s="499" t="s">
        <v>3</v>
      </c>
      <c r="C61" s="491"/>
      <c r="P61" s="34"/>
    </row>
    <row r="62" spans="1:20" customFormat="1">
      <c r="A62" s="64"/>
      <c r="B62" s="490" t="s">
        <v>156</v>
      </c>
      <c r="C62" s="491"/>
      <c r="P62" s="34"/>
    </row>
    <row r="63" spans="1:20" customFormat="1">
      <c r="B63" s="490"/>
      <c r="C63" s="491"/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  <row r="180" spans="16:16" customFormat="1">
      <c r="P180" s="34"/>
    </row>
    <row r="181" spans="16:16" customFormat="1">
      <c r="P181" s="34"/>
    </row>
    <row r="182" spans="16:16" customFormat="1">
      <c r="P182" s="34"/>
    </row>
    <row r="183" spans="16:16" customFormat="1">
      <c r="P183" s="34"/>
    </row>
    <row r="184" spans="16:16" customFormat="1">
      <c r="P184" s="34"/>
    </row>
  </sheetData>
  <mergeCells count="73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19:C19"/>
    <mergeCell ref="B16:C16"/>
    <mergeCell ref="B32:C32"/>
    <mergeCell ref="B33:C33"/>
    <mergeCell ref="B34:C34"/>
    <mergeCell ref="B35:C35"/>
    <mergeCell ref="B20:C20"/>
    <mergeCell ref="B21:C21"/>
    <mergeCell ref="B22:C22"/>
    <mergeCell ref="B23:C23"/>
    <mergeCell ref="B24:C24"/>
    <mergeCell ref="B28:C28"/>
    <mergeCell ref="B49:C49"/>
    <mergeCell ref="D5:I5"/>
    <mergeCell ref="D6:I6"/>
    <mergeCell ref="J5:O5"/>
    <mergeCell ref="J6:O6"/>
    <mergeCell ref="B37:C37"/>
    <mergeCell ref="B38:C38"/>
    <mergeCell ref="B39:C39"/>
    <mergeCell ref="B43:C43"/>
    <mergeCell ref="B40:C40"/>
    <mergeCell ref="B50:C50"/>
    <mergeCell ref="B51:C51"/>
    <mergeCell ref="B52:C52"/>
    <mergeCell ref="B53:C53"/>
    <mergeCell ref="B54:C54"/>
    <mergeCell ref="B55:C55"/>
    <mergeCell ref="B63:C63"/>
    <mergeCell ref="B25:C25"/>
    <mergeCell ref="B36:C36"/>
    <mergeCell ref="B44:C44"/>
    <mergeCell ref="B56:C56"/>
    <mergeCell ref="B57:C57"/>
    <mergeCell ref="B59:C59"/>
    <mergeCell ref="B58:C58"/>
    <mergeCell ref="B61:C61"/>
    <mergeCell ref="B62:C62"/>
    <mergeCell ref="B45:C45"/>
    <mergeCell ref="B46:C46"/>
    <mergeCell ref="B47:C47"/>
    <mergeCell ref="B48:C48"/>
    <mergeCell ref="B26:C26"/>
    <mergeCell ref="B27:C27"/>
    <mergeCell ref="B42:C42"/>
    <mergeCell ref="B41:C41"/>
    <mergeCell ref="B30:C30"/>
    <mergeCell ref="B31:C31"/>
  </mergeCells>
  <phoneticPr fontId="10" type="noConversion"/>
  <pageMargins left="0.25" right="0.25" top="0.23766666666666666" bottom="0.5" header="0.23766666666666666" footer="0.25"/>
  <pageSetup scale="55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6"/>
  <sheetViews>
    <sheetView showGridLines="0" showRuler="0" topLeftCell="A16" zoomScale="125" zoomScaleNormal="125" zoomScalePageLayoutView="125" workbookViewId="0">
      <selection activeCell="W27" sqref="W27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6"/>
      <c r="C1" s="7"/>
      <c r="D1" s="13"/>
      <c r="F1" s="12"/>
    </row>
    <row r="2" spans="1:30" ht="21" customHeight="1">
      <c r="A2" s="197" t="str">
        <f>SHELL!A1</f>
        <v>L1 MENS JACKET</v>
      </c>
      <c r="B2" s="162"/>
      <c r="C2" s="219"/>
      <c r="D2" s="209"/>
      <c r="E2" s="209"/>
      <c r="F2" s="209"/>
      <c r="G2" s="209"/>
      <c r="H2" s="209"/>
      <c r="I2" s="209"/>
      <c r="J2" s="209"/>
      <c r="K2" s="212"/>
      <c r="L2" s="212"/>
      <c r="M2" s="212"/>
      <c r="N2" s="212"/>
      <c r="O2" s="212"/>
      <c r="P2" s="213"/>
      <c r="Q2" s="214"/>
      <c r="R2" s="215"/>
      <c r="S2" s="212"/>
      <c r="T2" s="216"/>
      <c r="U2" s="213"/>
      <c r="V2" s="213"/>
      <c r="W2" s="217"/>
    </row>
    <row r="3" spans="1:30" ht="12" customHeight="1">
      <c r="A3" s="203" t="str">
        <f>SHELL!A2</f>
        <v>SEASON:</v>
      </c>
      <c r="B3" s="199"/>
      <c r="C3" s="138" t="str">
        <f>SHELL!C2</f>
        <v>WINTER 2018/2019</v>
      </c>
      <c r="D3" s="171"/>
      <c r="E3" s="171"/>
      <c r="F3" s="220" t="str">
        <f>SHELL!F2</f>
        <v>CONTRACTOR:</v>
      </c>
      <c r="G3" s="209"/>
      <c r="H3" s="221"/>
      <c r="I3" s="221"/>
      <c r="J3" s="221"/>
      <c r="K3" s="222"/>
      <c r="L3" s="223"/>
      <c r="M3" s="220" t="str">
        <f>SHELL!H2</f>
        <v>SOLUNA</v>
      </c>
      <c r="N3" s="222"/>
      <c r="O3" s="222"/>
      <c r="P3" s="222"/>
      <c r="Q3" s="553"/>
      <c r="R3" s="554"/>
      <c r="S3" s="554"/>
      <c r="T3" s="554"/>
      <c r="U3" s="554"/>
      <c r="V3" s="554"/>
      <c r="W3" s="555"/>
    </row>
    <row r="4" spans="1:30" ht="12" customHeight="1">
      <c r="A4" s="204" t="str">
        <f>SHELL!A3</f>
        <v>STYLE NUMBER:</v>
      </c>
      <c r="B4" s="200"/>
      <c r="C4" s="44" t="str">
        <f>SHELL!C3</f>
        <v>L1-113-18</v>
      </c>
      <c r="D4" s="210"/>
      <c r="E4" s="210"/>
      <c r="F4" s="226" t="str">
        <f>SHELL!F3</f>
        <v>DATE CREATED:</v>
      </c>
      <c r="G4" s="171"/>
      <c r="H4" s="172"/>
      <c r="I4" s="172"/>
      <c r="J4" s="172"/>
      <c r="K4" s="166"/>
      <c r="L4" s="167"/>
      <c r="M4" s="548" t="str">
        <f>SHELL!H3</f>
        <v>FEB. 28, 2017</v>
      </c>
      <c r="N4" s="549"/>
      <c r="O4" s="549"/>
      <c r="P4" s="549"/>
      <c r="Q4" s="549"/>
      <c r="R4" s="549"/>
      <c r="S4" s="549"/>
      <c r="T4" s="549"/>
      <c r="U4" s="549"/>
      <c r="V4" s="549"/>
      <c r="W4" s="550"/>
    </row>
    <row r="5" spans="1:30" ht="12" customHeight="1">
      <c r="A5" s="205" t="str">
        <f>SHELL!A4</f>
        <v>STYLE NAME:</v>
      </c>
      <c r="B5" s="201"/>
      <c r="C5" s="138" t="str">
        <f>SHELL!C4</f>
        <v>KENSINGTON</v>
      </c>
      <c r="D5" s="171"/>
      <c r="E5" s="171"/>
      <c r="F5" s="224" t="str">
        <f>SHELL!F4</f>
        <v>DATE REVISED:</v>
      </c>
      <c r="G5" s="210"/>
      <c r="H5" s="2"/>
      <c r="I5" s="2"/>
      <c r="J5" s="2"/>
      <c r="K5" s="26"/>
      <c r="L5" s="165"/>
      <c r="M5" s="548"/>
      <c r="N5" s="549"/>
      <c r="O5" s="549"/>
      <c r="P5" s="549"/>
      <c r="Q5" s="549"/>
      <c r="R5" s="549"/>
      <c r="S5" s="549"/>
      <c r="T5" s="549"/>
      <c r="U5" s="549"/>
      <c r="V5" s="549"/>
      <c r="W5" s="550"/>
    </row>
    <row r="6" spans="1:30" ht="12" customHeight="1">
      <c r="A6" s="204" t="str">
        <f>SHELL!A5</f>
        <v>WATERPROOF/BREATHABILITY:</v>
      </c>
      <c r="B6" s="200"/>
      <c r="C6" s="44" t="str">
        <f>SHELL!C5</f>
        <v>DWR</v>
      </c>
      <c r="D6" s="210"/>
      <c r="E6" s="210"/>
      <c r="F6" s="226" t="str">
        <f>SHELL!F5</f>
        <v>BLOCK:</v>
      </c>
      <c r="G6" s="171"/>
      <c r="H6" s="172"/>
      <c r="I6" s="172"/>
      <c r="J6" s="172"/>
      <c r="K6" s="166"/>
      <c r="L6" s="167"/>
      <c r="M6" s="226" t="str">
        <f>SHELL!H5</f>
        <v>NEW</v>
      </c>
      <c r="N6" s="166"/>
      <c r="O6" s="166"/>
      <c r="P6" s="166"/>
      <c r="Q6" s="559"/>
      <c r="R6" s="560"/>
      <c r="S6" s="560"/>
      <c r="T6" s="560"/>
      <c r="U6" s="560"/>
      <c r="V6" s="560"/>
      <c r="W6" s="561"/>
    </row>
    <row r="7" spans="1:30" ht="12" customHeight="1">
      <c r="A7" s="206" t="str">
        <f>SHELL!A6</f>
        <v>SEAM SEALING:</v>
      </c>
      <c r="B7" s="202"/>
      <c r="C7" s="138" t="str">
        <f>SHELL!C6</f>
        <v>NONE</v>
      </c>
      <c r="D7" s="171"/>
      <c r="E7" s="171"/>
      <c r="F7" s="224" t="str">
        <f>SHELL!F6</f>
        <v>FIT:</v>
      </c>
      <c r="G7" s="210"/>
      <c r="H7" s="2"/>
      <c r="I7" s="2"/>
      <c r="J7" s="2"/>
      <c r="K7" s="211"/>
      <c r="L7" s="225"/>
      <c r="M7" s="198" t="str">
        <f>SHELL!H6</f>
        <v>STREET</v>
      </c>
      <c r="N7" s="227"/>
      <c r="O7" s="227"/>
      <c r="P7" s="227"/>
      <c r="Q7" s="228"/>
      <c r="R7" s="229"/>
      <c r="S7" s="229"/>
      <c r="T7" s="229"/>
      <c r="U7" s="230"/>
      <c r="V7" s="229"/>
      <c r="W7" s="231"/>
    </row>
    <row r="8" spans="1:30" ht="14.1" customHeight="1">
      <c r="A8" s="207" t="str">
        <f>SHELL!A7</f>
        <v>INSULATION:</v>
      </c>
      <c r="B8" s="208"/>
      <c r="C8" s="138" t="str">
        <f>SHELL!C7</f>
        <v>100G PINNECO MANTLE ALL OVER</v>
      </c>
      <c r="D8" s="171"/>
      <c r="E8" s="171"/>
      <c r="F8" s="226" t="str">
        <f>SHELL!F7</f>
        <v>TARGET FOB:</v>
      </c>
      <c r="G8" s="171"/>
      <c r="H8" s="172"/>
      <c r="I8" s="172"/>
      <c r="J8" s="172"/>
      <c r="K8" s="164"/>
      <c r="L8" s="164"/>
      <c r="M8" s="552">
        <f>SHELL!H7</f>
        <v>0</v>
      </c>
      <c r="N8" s="549"/>
      <c r="O8" s="549"/>
      <c r="P8" s="549"/>
      <c r="Q8" s="549"/>
      <c r="R8" s="549"/>
      <c r="S8" s="549"/>
      <c r="T8" s="549"/>
      <c r="U8" s="549"/>
      <c r="V8" s="549"/>
      <c r="W8" s="550"/>
      <c r="Y8" s="16"/>
      <c r="Z8" s="16"/>
      <c r="AA8" s="16"/>
      <c r="AB8" s="16"/>
      <c r="AC8" s="16"/>
      <c r="AD8" s="16"/>
    </row>
    <row r="9" spans="1:30" ht="14.1" customHeight="1" thickBot="1">
      <c r="A9" s="232"/>
      <c r="B9" s="233"/>
      <c r="C9" s="44"/>
      <c r="D9" s="210"/>
      <c r="E9" s="210"/>
      <c r="F9" s="2"/>
      <c r="G9" s="210"/>
      <c r="H9" s="2"/>
      <c r="I9" s="2"/>
      <c r="J9" s="2"/>
      <c r="K9" s="211"/>
      <c r="L9" s="211"/>
      <c r="M9" s="218"/>
      <c r="N9" s="211"/>
      <c r="O9" s="211"/>
      <c r="P9" s="211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7"/>
      <c r="R10" s="556" t="s">
        <v>117</v>
      </c>
      <c r="S10" s="557"/>
      <c r="T10" s="557"/>
      <c r="U10" s="557"/>
      <c r="V10" s="557"/>
      <c r="W10" s="558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7" t="s">
        <v>20</v>
      </c>
      <c r="E11" s="338" t="s">
        <v>14</v>
      </c>
      <c r="F11" s="339" t="s">
        <v>25</v>
      </c>
      <c r="G11" s="338" t="s">
        <v>131</v>
      </c>
      <c r="H11" s="339" t="s">
        <v>25</v>
      </c>
      <c r="I11" s="338" t="s">
        <v>28</v>
      </c>
      <c r="J11" s="339" t="s">
        <v>25</v>
      </c>
      <c r="K11" s="338" t="s">
        <v>27</v>
      </c>
      <c r="L11" s="339" t="s">
        <v>25</v>
      </c>
      <c r="M11" s="340" t="s">
        <v>1</v>
      </c>
      <c r="N11" s="341" t="s">
        <v>25</v>
      </c>
      <c r="O11" s="340" t="s">
        <v>2</v>
      </c>
      <c r="P11" s="342" t="s">
        <v>25</v>
      </c>
      <c r="R11" s="345" t="s">
        <v>14</v>
      </c>
      <c r="S11" s="334" t="s">
        <v>131</v>
      </c>
      <c r="T11" s="334" t="s">
        <v>28</v>
      </c>
      <c r="U11" s="334" t="s">
        <v>27</v>
      </c>
      <c r="V11" s="335" t="s">
        <v>1</v>
      </c>
      <c r="W11" s="346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9" t="str">
        <f>MEASUREMENTS!A12</f>
        <v>A</v>
      </c>
      <c r="B12" s="551" t="str">
        <f>MEASUREMENTS!B12</f>
        <v>CF LENGTH - FROM NECKLINE</v>
      </c>
      <c r="C12" s="544"/>
      <c r="D12" s="250">
        <f>MEASUREMENTS!D12</f>
        <v>0.25</v>
      </c>
      <c r="E12" s="252">
        <f>K12-R12</f>
        <v>-2.25</v>
      </c>
      <c r="F12" s="252"/>
      <c r="G12" s="251">
        <f>K12-S12</f>
        <v>-1.5</v>
      </c>
      <c r="H12" s="252"/>
      <c r="I12" s="251">
        <f>K12-T12</f>
        <v>-0.75</v>
      </c>
      <c r="J12" s="252"/>
      <c r="K12" s="332">
        <f>MEASUREMENTS!T12</f>
        <v>0</v>
      </c>
      <c r="L12" s="252"/>
      <c r="M12" s="251">
        <f>K12+V12</f>
        <v>0.75</v>
      </c>
      <c r="N12" s="251"/>
      <c r="O12" s="251">
        <f>K12+W12</f>
        <v>1.5</v>
      </c>
      <c r="P12" s="315"/>
      <c r="Q12" s="22"/>
      <c r="R12" s="347">
        <v>2.25</v>
      </c>
      <c r="S12" s="252">
        <v>1.5</v>
      </c>
      <c r="T12" s="252">
        <v>0.75</v>
      </c>
      <c r="U12" s="332"/>
      <c r="V12" s="252">
        <v>0.75</v>
      </c>
      <c r="W12" s="348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30" t="str">
        <f>MEASUREMENTS!A13</f>
        <v>B</v>
      </c>
      <c r="B13" s="537" t="str">
        <f>MEASUREMENTS!B13</f>
        <v>CB LENGTH - FROM NECKLINE</v>
      </c>
      <c r="C13" s="534"/>
      <c r="D13" s="188">
        <f>MEASUREMENTS!D13</f>
        <v>0.25</v>
      </c>
      <c r="E13" s="25">
        <f t="shared" ref="E13:E59" si="0">K13-R13</f>
        <v>-2.25</v>
      </c>
      <c r="F13" s="24"/>
      <c r="G13" s="189">
        <f t="shared" ref="G13:G59" si="1">K13-S13</f>
        <v>-1.5</v>
      </c>
      <c r="H13" s="24"/>
      <c r="I13" s="189">
        <f t="shared" ref="I13:I59" si="2">K13-T13</f>
        <v>-0.75</v>
      </c>
      <c r="J13" s="24"/>
      <c r="K13" s="323">
        <f>MEASUREMENTS!T13</f>
        <v>0</v>
      </c>
      <c r="L13" s="24"/>
      <c r="M13" s="189">
        <f t="shared" ref="M13:M59" si="3">K13+V13</f>
        <v>0.75</v>
      </c>
      <c r="N13" s="311"/>
      <c r="O13" s="189">
        <f t="shared" ref="O13:O59" si="4">K13+W13</f>
        <v>1.5</v>
      </c>
      <c r="P13" s="312"/>
      <c r="Q13" s="22"/>
      <c r="R13" s="319">
        <v>2.25</v>
      </c>
      <c r="S13" s="24">
        <v>1.5</v>
      </c>
      <c r="T13" s="24">
        <v>0.75</v>
      </c>
      <c r="U13" s="324"/>
      <c r="V13" s="24">
        <v>0.75</v>
      </c>
      <c r="W13" s="320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30" t="str">
        <f>MEASUREMENTS!A14</f>
        <v>C</v>
      </c>
      <c r="B14" s="537" t="str">
        <f>MEASUREMENTS!B14</f>
        <v>SHOULDER WIDTH</v>
      </c>
      <c r="C14" s="534"/>
      <c r="D14" s="188">
        <f>MEASUREMENTS!D14</f>
        <v>0.25</v>
      </c>
      <c r="E14" s="25">
        <f t="shared" si="0"/>
        <v>-2.25</v>
      </c>
      <c r="F14" s="24"/>
      <c r="G14" s="189">
        <f t="shared" si="1"/>
        <v>-1.5</v>
      </c>
      <c r="H14" s="24"/>
      <c r="I14" s="189">
        <f t="shared" si="2"/>
        <v>-0.75</v>
      </c>
      <c r="J14" s="24"/>
      <c r="K14" s="323">
        <f>MEASUREMENTS!T14</f>
        <v>0</v>
      </c>
      <c r="L14" s="24"/>
      <c r="M14" s="189">
        <f t="shared" si="3"/>
        <v>0.75</v>
      </c>
      <c r="N14" s="311"/>
      <c r="O14" s="189">
        <f t="shared" si="4"/>
        <v>1.5</v>
      </c>
      <c r="P14" s="312"/>
      <c r="Q14" s="22"/>
      <c r="R14" s="317">
        <v>2.25</v>
      </c>
      <c r="S14" s="25">
        <v>1.5</v>
      </c>
      <c r="T14" s="25">
        <v>0.75</v>
      </c>
      <c r="U14" s="323"/>
      <c r="V14" s="25">
        <v>0.75</v>
      </c>
      <c r="W14" s="318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30" t="str">
        <f>MEASUREMENTS!A15</f>
        <v>D</v>
      </c>
      <c r="B15" s="537" t="str">
        <f>MEASUREMENTS!B15</f>
        <v xml:space="preserve">ACROSS FRONT- 6" FROM HPS </v>
      </c>
      <c r="C15" s="534"/>
      <c r="D15" s="188">
        <f>MEASUREMENTS!D15</f>
        <v>0.25</v>
      </c>
      <c r="E15" s="25">
        <f t="shared" si="0"/>
        <v>-2.25</v>
      </c>
      <c r="F15" s="24"/>
      <c r="G15" s="189">
        <f t="shared" si="1"/>
        <v>-1.5</v>
      </c>
      <c r="H15" s="24"/>
      <c r="I15" s="189">
        <f t="shared" si="2"/>
        <v>-0.75</v>
      </c>
      <c r="J15" s="24"/>
      <c r="K15" s="323">
        <f>MEASUREMENTS!T15</f>
        <v>0</v>
      </c>
      <c r="L15" s="24"/>
      <c r="M15" s="189">
        <f t="shared" si="3"/>
        <v>0.75</v>
      </c>
      <c r="N15" s="311"/>
      <c r="O15" s="189">
        <f t="shared" si="4"/>
        <v>1.5</v>
      </c>
      <c r="P15" s="312"/>
      <c r="Q15" s="22"/>
      <c r="R15" s="317">
        <v>2.25</v>
      </c>
      <c r="S15" s="25">
        <v>1.5</v>
      </c>
      <c r="T15" s="25">
        <v>0.75</v>
      </c>
      <c r="U15" s="323"/>
      <c r="V15" s="25">
        <v>0.75</v>
      </c>
      <c r="W15" s="318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30" t="str">
        <f>MEASUREMENTS!A16</f>
        <v>E</v>
      </c>
      <c r="B16" s="537" t="str">
        <f>MEASUREMENTS!B16</f>
        <v>ACROSS BACK-  6" FROM HPS</v>
      </c>
      <c r="C16" s="534"/>
      <c r="D16" s="188">
        <f>MEASUREMENTS!D16</f>
        <v>0.25</v>
      </c>
      <c r="E16" s="25">
        <f t="shared" si="0"/>
        <v>-2.25</v>
      </c>
      <c r="F16" s="24"/>
      <c r="G16" s="189">
        <f t="shared" si="1"/>
        <v>-1.5</v>
      </c>
      <c r="H16" s="24"/>
      <c r="I16" s="189">
        <f t="shared" si="2"/>
        <v>-0.75</v>
      </c>
      <c r="J16" s="24"/>
      <c r="K16" s="323">
        <f>MEASUREMENTS!T16</f>
        <v>0</v>
      </c>
      <c r="L16" s="24"/>
      <c r="M16" s="189">
        <f t="shared" si="3"/>
        <v>0.75</v>
      </c>
      <c r="N16" s="311"/>
      <c r="O16" s="189">
        <f t="shared" si="4"/>
        <v>1.5</v>
      </c>
      <c r="P16" s="312"/>
      <c r="Q16" s="22"/>
      <c r="R16" s="317">
        <v>2.25</v>
      </c>
      <c r="S16" s="25">
        <v>1.5</v>
      </c>
      <c r="T16" s="25">
        <v>0.75</v>
      </c>
      <c r="U16" s="323"/>
      <c r="V16" s="25">
        <v>0.75</v>
      </c>
      <c r="W16" s="318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30" t="str">
        <f>MEASUREMENTS!A17</f>
        <v>F</v>
      </c>
      <c r="B17" s="537" t="str">
        <f>MEASUREMENTS!B17</f>
        <v>CHEST WIDTH - 1" BELOW ARMHOLE (1/2 MEASURE)</v>
      </c>
      <c r="C17" s="534"/>
      <c r="D17" s="188">
        <f>MEASUREMENTS!D17</f>
        <v>0.25</v>
      </c>
      <c r="E17" s="25">
        <f t="shared" si="0"/>
        <v>-3</v>
      </c>
      <c r="F17" s="24"/>
      <c r="G17" s="189">
        <f t="shared" si="1"/>
        <v>-2</v>
      </c>
      <c r="H17" s="24"/>
      <c r="I17" s="189">
        <f t="shared" si="2"/>
        <v>-1</v>
      </c>
      <c r="J17" s="24"/>
      <c r="K17" s="323">
        <f>MEASUREMENTS!T17</f>
        <v>0</v>
      </c>
      <c r="L17" s="24"/>
      <c r="M17" s="189">
        <f t="shared" si="3"/>
        <v>1</v>
      </c>
      <c r="N17" s="311"/>
      <c r="O17" s="189">
        <f t="shared" si="4"/>
        <v>2</v>
      </c>
      <c r="P17" s="312"/>
      <c r="Q17" s="22"/>
      <c r="R17" s="319">
        <v>3</v>
      </c>
      <c r="S17" s="24">
        <v>2</v>
      </c>
      <c r="T17" s="24">
        <v>1</v>
      </c>
      <c r="U17" s="324"/>
      <c r="V17" s="24">
        <v>1</v>
      </c>
      <c r="W17" s="320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30" t="str">
        <f>MEASUREMENTS!A18</f>
        <v>G</v>
      </c>
      <c r="B18" s="541" t="str">
        <f>MEASUREMENTS!B18</f>
        <v>WAIST WIDTH - 1/2 MEASURE, FROM HSP: S-19", M-19.5", L-20", XL-20.5"</v>
      </c>
      <c r="C18" s="547"/>
      <c r="D18" s="188">
        <f>MEASUREMENTS!D18</f>
        <v>0.25</v>
      </c>
      <c r="E18" s="25">
        <f t="shared" si="0"/>
        <v>-3</v>
      </c>
      <c r="F18" s="24"/>
      <c r="G18" s="189">
        <f t="shared" si="1"/>
        <v>-2</v>
      </c>
      <c r="H18" s="24"/>
      <c r="I18" s="189">
        <f t="shared" si="2"/>
        <v>-1</v>
      </c>
      <c r="J18" s="24"/>
      <c r="K18" s="323">
        <f>MEASUREMENTS!T18</f>
        <v>0</v>
      </c>
      <c r="L18" s="24"/>
      <c r="M18" s="189">
        <f t="shared" si="3"/>
        <v>1</v>
      </c>
      <c r="N18" s="311"/>
      <c r="O18" s="189">
        <f t="shared" si="4"/>
        <v>2</v>
      </c>
      <c r="P18" s="312"/>
      <c r="Q18" s="22"/>
      <c r="R18" s="319">
        <v>3</v>
      </c>
      <c r="S18" s="24">
        <v>2</v>
      </c>
      <c r="T18" s="24">
        <v>1</v>
      </c>
      <c r="U18" s="324"/>
      <c r="V18" s="24">
        <v>1</v>
      </c>
      <c r="W18" s="320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30" t="str">
        <f>MEASUREMENTS!A19</f>
        <v>H</v>
      </c>
      <c r="B19" s="538" t="str">
        <f>MEASUREMENTS!B19</f>
        <v>HEM OPENING - (1/2 MEASURE)</v>
      </c>
      <c r="C19" s="536"/>
      <c r="D19" s="336">
        <f>MEASUREMENTS!D19</f>
        <v>0.25</v>
      </c>
      <c r="E19" s="255">
        <f t="shared" si="0"/>
        <v>-3</v>
      </c>
      <c r="F19" s="254"/>
      <c r="G19" s="253">
        <f t="shared" si="1"/>
        <v>-2</v>
      </c>
      <c r="H19" s="254"/>
      <c r="I19" s="253">
        <f t="shared" si="2"/>
        <v>-1</v>
      </c>
      <c r="J19" s="254"/>
      <c r="K19" s="333">
        <f>MEASUREMENTS!T19</f>
        <v>0</v>
      </c>
      <c r="L19" s="254"/>
      <c r="M19" s="253">
        <f t="shared" si="3"/>
        <v>1</v>
      </c>
      <c r="N19" s="313"/>
      <c r="O19" s="253">
        <f t="shared" si="4"/>
        <v>2</v>
      </c>
      <c r="P19" s="316"/>
      <c r="Q19" s="22"/>
      <c r="R19" s="327">
        <v>3</v>
      </c>
      <c r="S19" s="254">
        <v>2</v>
      </c>
      <c r="T19" s="254">
        <v>1</v>
      </c>
      <c r="U19" s="326"/>
      <c r="V19" s="254">
        <v>1</v>
      </c>
      <c r="W19" s="328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9" t="str">
        <f>MEASUREMENTS!A20</f>
        <v>I</v>
      </c>
      <c r="B20" s="551" t="str">
        <f>MEASUREMENTS!B20</f>
        <v>ARMHOLE FRM HSP - STRAIGHT (1/2 MEASURE)</v>
      </c>
      <c r="C20" s="544"/>
      <c r="D20" s="250">
        <f>MEASUREMENTS!D20</f>
        <v>0.125</v>
      </c>
      <c r="E20" s="252">
        <f t="shared" si="0"/>
        <v>-1.125</v>
      </c>
      <c r="F20" s="252"/>
      <c r="G20" s="251">
        <f t="shared" si="1"/>
        <v>-0.75</v>
      </c>
      <c r="H20" s="252"/>
      <c r="I20" s="251">
        <f t="shared" si="2"/>
        <v>-0.38</v>
      </c>
      <c r="J20" s="252"/>
      <c r="K20" s="332">
        <f>MEASUREMENTS!T20</f>
        <v>0</v>
      </c>
      <c r="L20" s="252"/>
      <c r="M20" s="251">
        <f t="shared" si="3"/>
        <v>0.375</v>
      </c>
      <c r="N20" s="251"/>
      <c r="O20" s="251">
        <f t="shared" si="4"/>
        <v>0.75</v>
      </c>
      <c r="P20" s="315"/>
      <c r="Q20" s="22"/>
      <c r="R20" s="347">
        <v>1.125</v>
      </c>
      <c r="S20" s="252">
        <v>0.75</v>
      </c>
      <c r="T20" s="252">
        <v>0.38</v>
      </c>
      <c r="U20" s="332"/>
      <c r="V20" s="252">
        <v>0.375</v>
      </c>
      <c r="W20" s="348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30" t="str">
        <f>MEASUREMENTS!A21</f>
        <v>J</v>
      </c>
      <c r="B21" s="537" t="str">
        <f>MEASUREMENTS!B21</f>
        <v>ARMHOLE FRM LSP - STRAIGHT (1/2 MEASURE)</v>
      </c>
      <c r="C21" s="534"/>
      <c r="D21" s="188">
        <f>MEASUREMENTS!D21</f>
        <v>0.125</v>
      </c>
      <c r="E21" s="25">
        <f t="shared" si="0"/>
        <v>-1.125</v>
      </c>
      <c r="F21" s="24"/>
      <c r="G21" s="189">
        <f t="shared" si="1"/>
        <v>-0.75</v>
      </c>
      <c r="H21" s="24"/>
      <c r="I21" s="189">
        <f t="shared" si="2"/>
        <v>-0.38</v>
      </c>
      <c r="J21" s="24"/>
      <c r="K21" s="323">
        <f>MEASUREMENTS!T21</f>
        <v>0</v>
      </c>
      <c r="L21" s="24"/>
      <c r="M21" s="189">
        <f t="shared" si="3"/>
        <v>0.375</v>
      </c>
      <c r="N21" s="311"/>
      <c r="O21" s="189">
        <f t="shared" si="4"/>
        <v>0.75</v>
      </c>
      <c r="P21" s="312"/>
      <c r="Q21" s="22"/>
      <c r="R21" s="319">
        <v>1.125</v>
      </c>
      <c r="S21" s="24">
        <v>0.75</v>
      </c>
      <c r="T21" s="24">
        <v>0.38</v>
      </c>
      <c r="U21" s="324"/>
      <c r="V21" s="24">
        <v>0.375</v>
      </c>
      <c r="W21" s="320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30" t="str">
        <f>MEASUREMENTS!A22</f>
        <v>K</v>
      </c>
      <c r="B22" s="537" t="str">
        <f>MEASUREMENTS!B22</f>
        <v>BICEP - 1" BELOW UNDERARM (1/2 MEASURE)</v>
      </c>
      <c r="C22" s="534"/>
      <c r="D22" s="188">
        <f>MEASUREMENTS!D22</f>
        <v>0.125</v>
      </c>
      <c r="E22" s="25">
        <f t="shared" si="0"/>
        <v>-1.125</v>
      </c>
      <c r="F22" s="24"/>
      <c r="G22" s="189">
        <f t="shared" si="1"/>
        <v>-0.75</v>
      </c>
      <c r="H22" s="24"/>
      <c r="I22" s="189">
        <f t="shared" si="2"/>
        <v>-0.38</v>
      </c>
      <c r="J22" s="24"/>
      <c r="K22" s="323">
        <f>MEASUREMENTS!T22</f>
        <v>0</v>
      </c>
      <c r="L22" s="24"/>
      <c r="M22" s="189">
        <f t="shared" si="3"/>
        <v>0.375</v>
      </c>
      <c r="N22" s="311"/>
      <c r="O22" s="189">
        <f t="shared" si="4"/>
        <v>0.75</v>
      </c>
      <c r="P22" s="312"/>
      <c r="Q22" s="22"/>
      <c r="R22" s="319">
        <v>1.125</v>
      </c>
      <c r="S22" s="24">
        <v>0.75</v>
      </c>
      <c r="T22" s="24">
        <v>0.38</v>
      </c>
      <c r="U22" s="324"/>
      <c r="V22" s="24">
        <v>0.375</v>
      </c>
      <c r="W22" s="320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30" t="str">
        <f>MEASUREMENTS!A23</f>
        <v>L</v>
      </c>
      <c r="B23" s="537" t="str">
        <f>MEASUREMENTS!B23</f>
        <v>ELBOW - 12" BELOW UNDERARM (1/2 MEASURE)</v>
      </c>
      <c r="C23" s="534"/>
      <c r="D23" s="188">
        <f>MEASUREMENTS!D23</f>
        <v>0.125</v>
      </c>
      <c r="E23" s="25">
        <f t="shared" si="0"/>
        <v>-0.75</v>
      </c>
      <c r="F23" s="24"/>
      <c r="G23" s="189">
        <f t="shared" si="1"/>
        <v>-0.5</v>
      </c>
      <c r="H23" s="24"/>
      <c r="I23" s="189">
        <f t="shared" si="2"/>
        <v>-0.25</v>
      </c>
      <c r="J23" s="24"/>
      <c r="K23" s="323">
        <f>MEASUREMENTS!T23</f>
        <v>0</v>
      </c>
      <c r="L23" s="24"/>
      <c r="M23" s="189">
        <f t="shared" si="3"/>
        <v>0.25</v>
      </c>
      <c r="N23" s="311"/>
      <c r="O23" s="189">
        <f t="shared" si="4"/>
        <v>0.5</v>
      </c>
      <c r="P23" s="312"/>
      <c r="Q23" s="22"/>
      <c r="R23" s="319">
        <v>0.75</v>
      </c>
      <c r="S23" s="24">
        <v>0.5</v>
      </c>
      <c r="T23" s="24">
        <v>0.25</v>
      </c>
      <c r="U23" s="324"/>
      <c r="V23" s="24">
        <v>0.25</v>
      </c>
      <c r="W23" s="320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30" t="str">
        <f>MEASUREMENTS!A24</f>
        <v>M</v>
      </c>
      <c r="B24" s="537" t="str">
        <f>MEASUREMENTS!B24</f>
        <v>SLEEVE OPENING - RELAXED (1/2 MEASURE)</v>
      </c>
      <c r="C24" s="534"/>
      <c r="D24" s="188">
        <f>MEASUREMENTS!D24</f>
        <v>0.125</v>
      </c>
      <c r="E24" s="25">
        <f t="shared" si="0"/>
        <v>-0.375</v>
      </c>
      <c r="F24" s="24"/>
      <c r="G24" s="189">
        <f t="shared" si="1"/>
        <v>-0.26</v>
      </c>
      <c r="H24" s="24"/>
      <c r="I24" s="189">
        <f t="shared" si="2"/>
        <v>-0.13</v>
      </c>
      <c r="J24" s="24"/>
      <c r="K24" s="323">
        <f>MEASUREMENTS!T24</f>
        <v>0</v>
      </c>
      <c r="L24" s="24"/>
      <c r="M24" s="189">
        <f t="shared" si="3"/>
        <v>0.13</v>
      </c>
      <c r="N24" s="311"/>
      <c r="O24" s="189">
        <f t="shared" si="4"/>
        <v>0.26</v>
      </c>
      <c r="P24" s="312"/>
      <c r="Q24" s="22"/>
      <c r="R24" s="319">
        <v>0.375</v>
      </c>
      <c r="S24" s="24">
        <v>0.26</v>
      </c>
      <c r="T24" s="24">
        <v>0.13</v>
      </c>
      <c r="U24" s="324"/>
      <c r="V24" s="24">
        <v>0.13</v>
      </c>
      <c r="W24" s="320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30" t="str">
        <f>MEASUREMENTS!A25</f>
        <v>N</v>
      </c>
      <c r="B25" s="537" t="str">
        <f>MEASUREMENTS!B25</f>
        <v>SLEEVE OPENING - STRETCHED (1/2 MEASURE)</v>
      </c>
      <c r="C25" s="534"/>
      <c r="D25" s="188">
        <f>MEASUREMENTS!D25</f>
        <v>0.125</v>
      </c>
      <c r="E25" s="25">
        <f t="shared" si="0"/>
        <v>-0.375</v>
      </c>
      <c r="F25" s="24"/>
      <c r="G25" s="189">
        <f t="shared" si="1"/>
        <v>-0.26</v>
      </c>
      <c r="H25" s="24"/>
      <c r="I25" s="189">
        <f t="shared" si="2"/>
        <v>-0.13</v>
      </c>
      <c r="J25" s="24"/>
      <c r="K25" s="323">
        <f>MEASUREMENTS!T25</f>
        <v>0</v>
      </c>
      <c r="L25" s="24"/>
      <c r="M25" s="189">
        <f t="shared" si="3"/>
        <v>0.13</v>
      </c>
      <c r="N25" s="311"/>
      <c r="O25" s="189">
        <f t="shared" si="4"/>
        <v>0.26</v>
      </c>
      <c r="P25" s="312"/>
      <c r="Q25" s="22"/>
      <c r="R25" s="319">
        <v>0.375</v>
      </c>
      <c r="S25" s="24">
        <v>0.26</v>
      </c>
      <c r="T25" s="24">
        <v>0.13</v>
      </c>
      <c r="U25" s="324"/>
      <c r="V25" s="24">
        <v>0.13</v>
      </c>
      <c r="W25" s="320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30"/>
      <c r="B26" s="537" t="str">
        <f>MEASUREMENTS!B26</f>
        <v>WRIST GATOR LENGTH</v>
      </c>
      <c r="C26" s="534"/>
      <c r="D26" s="188">
        <f>MEASUREMENTS!D26</f>
        <v>0.125</v>
      </c>
      <c r="E26" s="25">
        <f>K26-R26</f>
        <v>0</v>
      </c>
      <c r="F26" s="24"/>
      <c r="G26" s="189">
        <f>K26-S26</f>
        <v>0</v>
      </c>
      <c r="H26" s="24"/>
      <c r="I26" s="189">
        <f>K26-T26</f>
        <v>0</v>
      </c>
      <c r="J26" s="24"/>
      <c r="K26" s="323">
        <f>MEASUREMENTS!T26</f>
        <v>0</v>
      </c>
      <c r="L26" s="24"/>
      <c r="M26" s="189">
        <f>K26+V26</f>
        <v>0</v>
      </c>
      <c r="N26" s="311"/>
      <c r="O26" s="189">
        <f>K26+W26</f>
        <v>0</v>
      </c>
      <c r="P26" s="312"/>
      <c r="Q26" s="22"/>
      <c r="R26" s="319">
        <v>0</v>
      </c>
      <c r="S26" s="24">
        <v>0</v>
      </c>
      <c r="T26" s="24">
        <v>0</v>
      </c>
      <c r="U26" s="324"/>
      <c r="V26" s="24">
        <v>0</v>
      </c>
      <c r="W26" s="320">
        <v>0</v>
      </c>
      <c r="X26" s="23"/>
      <c r="Y26" s="16"/>
      <c r="Z26" s="16"/>
      <c r="AA26" s="16"/>
      <c r="AB26" s="16"/>
      <c r="AC26" s="16"/>
      <c r="AD26" s="16"/>
    </row>
    <row r="27" spans="1:30">
      <c r="A27" s="330"/>
      <c r="B27" s="537" t="str">
        <f>MEASUREMENTS!B27</f>
        <v>WRIST GATOR OPENING (1/2 MEASURE)</v>
      </c>
      <c r="C27" s="534"/>
      <c r="D27" s="188">
        <f>MEASUREMENTS!D27</f>
        <v>0.125</v>
      </c>
      <c r="E27" s="25">
        <f>K27-R27</f>
        <v>0</v>
      </c>
      <c r="F27" s="24"/>
      <c r="G27" s="189">
        <f>K27-S27</f>
        <v>0</v>
      </c>
      <c r="H27" s="24"/>
      <c r="I27" s="189">
        <f>K27-T27</f>
        <v>-0.125</v>
      </c>
      <c r="J27" s="24"/>
      <c r="K27" s="323">
        <f>MEASUREMENTS!T27</f>
        <v>0</v>
      </c>
      <c r="L27" s="24"/>
      <c r="M27" s="189">
        <f>K27+V27</f>
        <v>0.125</v>
      </c>
      <c r="N27" s="311"/>
      <c r="O27" s="189">
        <f>K27+W27</f>
        <v>0</v>
      </c>
      <c r="P27" s="312"/>
      <c r="Q27" s="22"/>
      <c r="R27" s="319">
        <v>0</v>
      </c>
      <c r="S27" s="24">
        <v>0</v>
      </c>
      <c r="T27" s="24">
        <v>0.125</v>
      </c>
      <c r="U27" s="324"/>
      <c r="V27" s="24">
        <v>0.125</v>
      </c>
      <c r="W27" s="320">
        <v>0</v>
      </c>
      <c r="X27" s="23"/>
      <c r="Y27" s="16"/>
      <c r="Z27" s="16"/>
      <c r="AA27" s="16"/>
      <c r="AB27" s="16"/>
      <c r="AC27" s="16"/>
      <c r="AD27" s="16"/>
    </row>
    <row r="28" spans="1:30">
      <c r="A28" s="330" t="str">
        <f>MEASUREMENTS!A28</f>
        <v>O</v>
      </c>
      <c r="B28" s="537" t="str">
        <f>MEASUREMENTS!B28</f>
        <v>CUFF HEIGHT</v>
      </c>
      <c r="C28" s="534"/>
      <c r="D28" s="188">
        <f>MEASUREMENTS!D28</f>
        <v>0.125</v>
      </c>
      <c r="E28" s="25">
        <f t="shared" si="0"/>
        <v>0</v>
      </c>
      <c r="F28" s="24"/>
      <c r="G28" s="189">
        <f t="shared" si="1"/>
        <v>0</v>
      </c>
      <c r="H28" s="24"/>
      <c r="I28" s="189">
        <f t="shared" si="2"/>
        <v>0</v>
      </c>
      <c r="J28" s="24"/>
      <c r="K28" s="323">
        <f>MEASUREMENTS!T28</f>
        <v>0</v>
      </c>
      <c r="L28" s="24"/>
      <c r="M28" s="189">
        <f t="shared" si="3"/>
        <v>0</v>
      </c>
      <c r="N28" s="311"/>
      <c r="O28" s="189">
        <f t="shared" si="4"/>
        <v>0</v>
      </c>
      <c r="P28" s="312"/>
      <c r="Q28" s="22"/>
      <c r="R28" s="319">
        <v>0</v>
      </c>
      <c r="S28" s="24">
        <v>0</v>
      </c>
      <c r="T28" s="24">
        <v>0</v>
      </c>
      <c r="U28" s="324"/>
      <c r="V28" s="24">
        <v>0</v>
      </c>
      <c r="W28" s="320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30" t="str">
        <f>MEASUREMENTS!A29</f>
        <v>P</v>
      </c>
      <c r="B29" s="538" t="str">
        <f>MEASUREMENTS!B29</f>
        <v>CUFF TAB LENGTH</v>
      </c>
      <c r="C29" s="536"/>
      <c r="D29" s="336">
        <f>MEASUREMENTS!D29</f>
        <v>0.125</v>
      </c>
      <c r="E29" s="255">
        <f t="shared" si="0"/>
        <v>0</v>
      </c>
      <c r="F29" s="254"/>
      <c r="G29" s="253">
        <f t="shared" si="1"/>
        <v>0</v>
      </c>
      <c r="H29" s="254"/>
      <c r="I29" s="253">
        <f t="shared" si="2"/>
        <v>0</v>
      </c>
      <c r="J29" s="254"/>
      <c r="K29" s="333">
        <f>MEASUREMENTS!T29</f>
        <v>0</v>
      </c>
      <c r="L29" s="254"/>
      <c r="M29" s="253">
        <f t="shared" si="3"/>
        <v>0</v>
      </c>
      <c r="N29" s="313"/>
      <c r="O29" s="253">
        <f t="shared" si="4"/>
        <v>0</v>
      </c>
      <c r="P29" s="316"/>
      <c r="Q29" s="22"/>
      <c r="R29" s="327">
        <v>0</v>
      </c>
      <c r="S29" s="254">
        <v>0</v>
      </c>
      <c r="T29" s="254">
        <v>0</v>
      </c>
      <c r="U29" s="326"/>
      <c r="V29" s="313">
        <v>0</v>
      </c>
      <c r="W29" s="316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9" t="str">
        <f>MEASUREMENTS!A30</f>
        <v>Q</v>
      </c>
      <c r="B30" s="551" t="str">
        <f>MEASUREMENTS!B30</f>
        <v>CB SLEEVE LENGTH - 3 PT MEASURE FROM CB</v>
      </c>
      <c r="C30" s="544"/>
      <c r="D30" s="250">
        <f>MEASUREMENTS!D30</f>
        <v>0.25</v>
      </c>
      <c r="E30" s="252">
        <f t="shared" si="0"/>
        <v>-2.25</v>
      </c>
      <c r="F30" s="252"/>
      <c r="G30" s="251">
        <f t="shared" si="1"/>
        <v>-1.5</v>
      </c>
      <c r="H30" s="252"/>
      <c r="I30" s="251">
        <f t="shared" si="2"/>
        <v>-0.75</v>
      </c>
      <c r="J30" s="252"/>
      <c r="K30" s="332">
        <f>MEASUREMENTS!T30</f>
        <v>0</v>
      </c>
      <c r="L30" s="252"/>
      <c r="M30" s="251">
        <f t="shared" si="3"/>
        <v>0.75</v>
      </c>
      <c r="N30" s="251"/>
      <c r="O30" s="251">
        <f t="shared" si="4"/>
        <v>1.5</v>
      </c>
      <c r="P30" s="315"/>
      <c r="Q30" s="22"/>
      <c r="R30" s="347">
        <v>2.25</v>
      </c>
      <c r="S30" s="252">
        <v>1.5</v>
      </c>
      <c r="T30" s="252">
        <v>0.75</v>
      </c>
      <c r="U30" s="332"/>
      <c r="V30" s="252">
        <v>0.75</v>
      </c>
      <c r="W30" s="348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30" t="str">
        <f>MEASUREMENTS!A31</f>
        <v>R</v>
      </c>
      <c r="B31" s="537" t="str">
        <f>MEASUREMENTS!B31</f>
        <v>NECK WIDTH - STRAIGHT HPS TO HPS (1/2 MEASURE)</v>
      </c>
      <c r="C31" s="534"/>
      <c r="D31" s="188">
        <f>MEASUREMENTS!D31</f>
        <v>0.125</v>
      </c>
      <c r="E31" s="25">
        <f t="shared" si="0"/>
        <v>-0.75</v>
      </c>
      <c r="F31" s="24"/>
      <c r="G31" s="189">
        <f t="shared" si="1"/>
        <v>-0.5</v>
      </c>
      <c r="H31" s="24"/>
      <c r="I31" s="189">
        <f t="shared" si="2"/>
        <v>-0.25</v>
      </c>
      <c r="J31" s="24"/>
      <c r="K31" s="323">
        <f>MEASUREMENTS!T31</f>
        <v>0</v>
      </c>
      <c r="L31" s="24"/>
      <c r="M31" s="189">
        <f t="shared" si="3"/>
        <v>0.25</v>
      </c>
      <c r="N31" s="311"/>
      <c r="O31" s="189">
        <f t="shared" si="4"/>
        <v>0.5</v>
      </c>
      <c r="P31" s="312"/>
      <c r="Q31" s="22"/>
      <c r="R31" s="317">
        <v>0.75</v>
      </c>
      <c r="S31" s="25">
        <v>0.5</v>
      </c>
      <c r="T31" s="25">
        <v>0.25</v>
      </c>
      <c r="U31" s="323"/>
      <c r="V31" s="25">
        <v>0.25</v>
      </c>
      <c r="W31" s="318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30" t="str">
        <f>MEASUREMENTS!A32</f>
        <v>S</v>
      </c>
      <c r="B32" s="537" t="str">
        <f>MEASUREMENTS!B32</f>
        <v>FRONT NECK DROP - FROM HSP</v>
      </c>
      <c r="C32" s="534"/>
      <c r="D32" s="188">
        <f>MEASUREMENTS!D32</f>
        <v>0.125</v>
      </c>
      <c r="E32" s="25">
        <f t="shared" si="0"/>
        <v>-0.375</v>
      </c>
      <c r="F32" s="24"/>
      <c r="G32" s="189">
        <f t="shared" si="1"/>
        <v>-0.26</v>
      </c>
      <c r="H32" s="24"/>
      <c r="I32" s="189">
        <f t="shared" si="2"/>
        <v>-0.13</v>
      </c>
      <c r="J32" s="24"/>
      <c r="K32" s="323">
        <f>MEASUREMENTS!T32</f>
        <v>0</v>
      </c>
      <c r="L32" s="24"/>
      <c r="M32" s="189">
        <f t="shared" si="3"/>
        <v>0.13</v>
      </c>
      <c r="N32" s="311"/>
      <c r="O32" s="189">
        <f t="shared" si="4"/>
        <v>0.26</v>
      </c>
      <c r="P32" s="312"/>
      <c r="Q32" s="22"/>
      <c r="R32" s="319">
        <v>0.375</v>
      </c>
      <c r="S32" s="24">
        <v>0.26</v>
      </c>
      <c r="T32" s="24">
        <v>0.13</v>
      </c>
      <c r="U32" s="324"/>
      <c r="V32" s="24">
        <v>0.13</v>
      </c>
      <c r="W32" s="320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30" t="str">
        <f>MEASUREMENTS!A33</f>
        <v>T</v>
      </c>
      <c r="B33" s="537" t="str">
        <f>MEASUREMENTS!B33</f>
        <v>BACK NECK DROP - FROM HSP</v>
      </c>
      <c r="C33" s="534"/>
      <c r="D33" s="188">
        <f>MEASUREMENTS!D33</f>
        <v>0.125</v>
      </c>
      <c r="E33" s="25">
        <f t="shared" si="0"/>
        <v>0</v>
      </c>
      <c r="F33" s="24"/>
      <c r="G33" s="189">
        <f t="shared" si="1"/>
        <v>0</v>
      </c>
      <c r="H33" s="24"/>
      <c r="I33" s="189">
        <f t="shared" si="2"/>
        <v>0</v>
      </c>
      <c r="J33" s="24"/>
      <c r="K33" s="323">
        <f>MEASUREMENTS!T33</f>
        <v>0</v>
      </c>
      <c r="L33" s="24"/>
      <c r="M33" s="189">
        <f t="shared" si="3"/>
        <v>0</v>
      </c>
      <c r="N33" s="311"/>
      <c r="O33" s="189">
        <f t="shared" si="4"/>
        <v>0</v>
      </c>
      <c r="P33" s="312"/>
      <c r="Q33" s="22"/>
      <c r="R33" s="319">
        <v>0</v>
      </c>
      <c r="S33" s="24">
        <v>0</v>
      </c>
      <c r="T33" s="24">
        <v>0</v>
      </c>
      <c r="U33" s="324"/>
      <c r="V33" s="24">
        <v>0</v>
      </c>
      <c r="W33" s="320">
        <v>0</v>
      </c>
      <c r="X33" s="23"/>
      <c r="Y33" s="16"/>
      <c r="Z33" s="16"/>
      <c r="AA33" s="16"/>
      <c r="AB33" s="16"/>
      <c r="AC33" s="16"/>
      <c r="AD33" s="16"/>
    </row>
    <row r="34" spans="1:30">
      <c r="A34" s="330" t="str">
        <f>MEASUREMENTS!A34</f>
        <v>U</v>
      </c>
      <c r="B34" s="537" t="str">
        <f>MEASUREMENTS!B34</f>
        <v>CF COLLAR HEIGHT</v>
      </c>
      <c r="C34" s="534"/>
      <c r="D34" s="188">
        <f>MEASUREMENTS!D34</f>
        <v>0.125</v>
      </c>
      <c r="E34" s="25">
        <f t="shared" si="0"/>
        <v>0</v>
      </c>
      <c r="F34" s="24"/>
      <c r="G34" s="189">
        <f t="shared" si="1"/>
        <v>0</v>
      </c>
      <c r="H34" s="24"/>
      <c r="I34" s="189">
        <f t="shared" si="2"/>
        <v>0</v>
      </c>
      <c r="J34" s="24"/>
      <c r="K34" s="323">
        <f>MEASUREMENTS!T34</f>
        <v>0</v>
      </c>
      <c r="L34" s="24"/>
      <c r="M34" s="189">
        <f t="shared" si="3"/>
        <v>0</v>
      </c>
      <c r="N34" s="311"/>
      <c r="O34" s="189">
        <f t="shared" si="4"/>
        <v>0</v>
      </c>
      <c r="P34" s="312"/>
      <c r="Q34" s="22"/>
      <c r="R34" s="319">
        <v>0</v>
      </c>
      <c r="S34" s="24">
        <v>0</v>
      </c>
      <c r="T34" s="24">
        <v>0</v>
      </c>
      <c r="U34" s="324"/>
      <c r="V34" s="24">
        <v>0</v>
      </c>
      <c r="W34" s="320">
        <v>0</v>
      </c>
      <c r="X34" s="23"/>
      <c r="Y34" s="16"/>
      <c r="Z34" s="16"/>
      <c r="AA34" s="16"/>
      <c r="AB34" s="16"/>
      <c r="AC34" s="16"/>
      <c r="AD34" s="16"/>
    </row>
    <row r="35" spans="1:30">
      <c r="A35" s="330" t="str">
        <f>MEASUREMENTS!A35</f>
        <v>V</v>
      </c>
      <c r="B35" s="537" t="str">
        <f>MEASUREMENTS!B35</f>
        <v>CB COLLAR HEIGHT</v>
      </c>
      <c r="C35" s="534"/>
      <c r="D35" s="188">
        <f>MEASUREMENTS!D35</f>
        <v>0.125</v>
      </c>
      <c r="E35" s="25">
        <f t="shared" si="0"/>
        <v>0</v>
      </c>
      <c r="F35" s="24"/>
      <c r="G35" s="189">
        <f t="shared" si="1"/>
        <v>0</v>
      </c>
      <c r="H35" s="24"/>
      <c r="I35" s="189">
        <f t="shared" si="2"/>
        <v>0</v>
      </c>
      <c r="J35" s="24"/>
      <c r="K35" s="323">
        <f>MEASUREMENTS!T35</f>
        <v>0</v>
      </c>
      <c r="L35" s="24"/>
      <c r="M35" s="189">
        <f t="shared" si="3"/>
        <v>0</v>
      </c>
      <c r="N35" s="311"/>
      <c r="O35" s="189">
        <f t="shared" si="4"/>
        <v>0</v>
      </c>
      <c r="P35" s="312"/>
      <c r="Q35" s="22"/>
      <c r="R35" s="319">
        <v>0</v>
      </c>
      <c r="S35" s="24">
        <v>0</v>
      </c>
      <c r="T35" s="24">
        <v>0</v>
      </c>
      <c r="U35" s="324"/>
      <c r="V35" s="24">
        <v>0</v>
      </c>
      <c r="W35" s="320">
        <v>0</v>
      </c>
      <c r="X35" s="23"/>
      <c r="Y35" s="16"/>
      <c r="Z35" s="16"/>
      <c r="AA35" s="16"/>
      <c r="AB35" s="16"/>
      <c r="AC35" s="16"/>
      <c r="AD35" s="16"/>
    </row>
    <row r="36" spans="1:30">
      <c r="A36" s="330" t="str">
        <f>MEASUREMENTS!A36</f>
        <v>W</v>
      </c>
      <c r="B36" s="537" t="str">
        <f>MEASUREMENTS!B36</f>
        <v>CENTER FRONT PLACKET WIDTH</v>
      </c>
      <c r="C36" s="534"/>
      <c r="D36" s="188">
        <f>MEASUREMENTS!D36</f>
        <v>0.125</v>
      </c>
      <c r="E36" s="25">
        <f t="shared" si="0"/>
        <v>0</v>
      </c>
      <c r="F36" s="24"/>
      <c r="G36" s="189">
        <f t="shared" si="1"/>
        <v>0</v>
      </c>
      <c r="H36" s="24"/>
      <c r="I36" s="189">
        <f t="shared" si="2"/>
        <v>0</v>
      </c>
      <c r="J36" s="24"/>
      <c r="K36" s="323">
        <f>MEASUREMENTS!T36</f>
        <v>0</v>
      </c>
      <c r="L36" s="24"/>
      <c r="M36" s="189">
        <f t="shared" si="3"/>
        <v>0</v>
      </c>
      <c r="N36" s="311"/>
      <c r="O36" s="189">
        <f t="shared" si="4"/>
        <v>0</v>
      </c>
      <c r="P36" s="312"/>
      <c r="Q36" s="22"/>
      <c r="R36" s="319">
        <v>0</v>
      </c>
      <c r="S36" s="24">
        <v>0</v>
      </c>
      <c r="T36" s="24">
        <v>0</v>
      </c>
      <c r="U36" s="324"/>
      <c r="V36" s="311">
        <v>0</v>
      </c>
      <c r="W36" s="312">
        <v>0</v>
      </c>
      <c r="X36" s="23"/>
      <c r="Y36" s="16"/>
      <c r="Z36" s="16"/>
      <c r="AA36" s="16"/>
      <c r="AB36" s="16"/>
      <c r="AC36" s="16"/>
      <c r="AD36" s="16"/>
    </row>
    <row r="37" spans="1:30">
      <c r="A37" s="330" t="str">
        <f>MEASUREMENTS!A37</f>
        <v>X</v>
      </c>
      <c r="B37" s="537" t="str">
        <f>MEASUREMENTS!B37</f>
        <v>COLLAR CIRCUMFERENCE</v>
      </c>
      <c r="C37" s="534"/>
      <c r="D37" s="188">
        <f>MEASUREMENTS!D37</f>
        <v>0.25</v>
      </c>
      <c r="E37" s="25">
        <f t="shared" si="0"/>
        <v>-2.25</v>
      </c>
      <c r="F37" s="24"/>
      <c r="G37" s="189">
        <f t="shared" si="1"/>
        <v>-1.5</v>
      </c>
      <c r="H37" s="24"/>
      <c r="I37" s="189">
        <f t="shared" si="2"/>
        <v>-0.75</v>
      </c>
      <c r="J37" s="24"/>
      <c r="K37" s="323">
        <f>MEASUREMENTS!T37</f>
        <v>0</v>
      </c>
      <c r="L37" s="24"/>
      <c r="M37" s="189">
        <f t="shared" si="3"/>
        <v>0.75</v>
      </c>
      <c r="N37" s="311"/>
      <c r="O37" s="189">
        <f t="shared" si="4"/>
        <v>1.5</v>
      </c>
      <c r="P37" s="312"/>
      <c r="Q37" s="22"/>
      <c r="R37" s="319">
        <v>2.25</v>
      </c>
      <c r="S37" s="24">
        <v>1.5</v>
      </c>
      <c r="T37" s="24">
        <v>0.75</v>
      </c>
      <c r="U37" s="324"/>
      <c r="V37" s="24">
        <v>0.75</v>
      </c>
      <c r="W37" s="320">
        <v>1.5</v>
      </c>
      <c r="X37" s="23"/>
      <c r="Y37" s="16"/>
      <c r="Z37" s="16"/>
      <c r="AA37" s="16"/>
      <c r="AB37" s="16"/>
      <c r="AC37" s="16"/>
      <c r="AD37" s="16"/>
    </row>
    <row r="38" spans="1:30">
      <c r="A38" s="330" t="str">
        <f>MEASUREMENTS!A38</f>
        <v>Y</v>
      </c>
      <c r="B38" s="537" t="str">
        <f>MEASUREMENTS!B38</f>
        <v>HOOD HEIGHT - SHOULDER SEAM TO TOP</v>
      </c>
      <c r="C38" s="534"/>
      <c r="D38" s="188">
        <f>MEASUREMENTS!D38</f>
        <v>0.125</v>
      </c>
      <c r="E38" s="25">
        <f t="shared" si="0"/>
        <v>-0.75</v>
      </c>
      <c r="F38" s="24"/>
      <c r="G38" s="189">
        <f t="shared" si="1"/>
        <v>-0.5</v>
      </c>
      <c r="H38" s="24"/>
      <c r="I38" s="189">
        <f t="shared" si="2"/>
        <v>-0.25</v>
      </c>
      <c r="J38" s="24"/>
      <c r="K38" s="323">
        <f>MEASUREMENTS!T38</f>
        <v>0</v>
      </c>
      <c r="L38" s="24"/>
      <c r="M38" s="189">
        <f t="shared" si="3"/>
        <v>0.25</v>
      </c>
      <c r="N38" s="311"/>
      <c r="O38" s="189">
        <f t="shared" si="4"/>
        <v>0.5</v>
      </c>
      <c r="P38" s="312"/>
      <c r="Q38" s="22"/>
      <c r="R38" s="319">
        <v>0.75</v>
      </c>
      <c r="S38" s="24">
        <v>0.5</v>
      </c>
      <c r="T38" s="24">
        <v>0.25</v>
      </c>
      <c r="U38" s="324"/>
      <c r="V38" s="24">
        <v>0.25</v>
      </c>
      <c r="W38" s="320">
        <v>0.5</v>
      </c>
      <c r="X38" s="23"/>
      <c r="Y38" s="16"/>
      <c r="Z38" s="16"/>
      <c r="AA38" s="16"/>
      <c r="AB38" s="16"/>
      <c r="AC38" s="16"/>
      <c r="AD38" s="16"/>
    </row>
    <row r="39" spans="1:30">
      <c r="A39" s="330" t="str">
        <f>MEASUREMENTS!A39</f>
        <v xml:space="preserve">Z </v>
      </c>
      <c r="B39" s="537" t="str">
        <f>MEASUREMENTS!B39</f>
        <v>HOOD WIDTH - 7" UP FROM NECK SEAM</v>
      </c>
      <c r="C39" s="534"/>
      <c r="D39" s="188">
        <f>MEASUREMENTS!D39</f>
        <v>0.125</v>
      </c>
      <c r="E39" s="25">
        <f t="shared" si="0"/>
        <v>-1.125</v>
      </c>
      <c r="F39" s="24"/>
      <c r="G39" s="189">
        <f t="shared" si="1"/>
        <v>-0.75</v>
      </c>
      <c r="H39" s="24"/>
      <c r="I39" s="189">
        <f t="shared" si="2"/>
        <v>-0.38</v>
      </c>
      <c r="J39" s="24"/>
      <c r="K39" s="323">
        <f>MEASUREMENTS!T39</f>
        <v>0</v>
      </c>
      <c r="L39" s="24"/>
      <c r="M39" s="189">
        <f t="shared" si="3"/>
        <v>0.375</v>
      </c>
      <c r="N39" s="311"/>
      <c r="O39" s="189">
        <f t="shared" si="4"/>
        <v>0.75</v>
      </c>
      <c r="P39" s="312"/>
      <c r="Q39" s="22"/>
      <c r="R39" s="319">
        <v>1.125</v>
      </c>
      <c r="S39" s="24">
        <v>0.75</v>
      </c>
      <c r="T39" s="24">
        <v>0.38</v>
      </c>
      <c r="U39" s="324"/>
      <c r="V39" s="24">
        <v>0.375</v>
      </c>
      <c r="W39" s="320">
        <v>0.75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31" t="str">
        <f>MEASUREMENTS!A40</f>
        <v>AA</v>
      </c>
      <c r="B40" s="538" t="str">
        <f>MEASUREMENTS!B40</f>
        <v>HOOD RUN</v>
      </c>
      <c r="C40" s="536"/>
      <c r="D40" s="336">
        <f>MEASUREMENTS!D40</f>
        <v>0.25</v>
      </c>
      <c r="E40" s="255">
        <f t="shared" si="0"/>
        <v>-1.875</v>
      </c>
      <c r="F40" s="254"/>
      <c r="G40" s="253">
        <f t="shared" si="1"/>
        <v>-1.25</v>
      </c>
      <c r="H40" s="254"/>
      <c r="I40" s="253">
        <f t="shared" si="2"/>
        <v>-0.625</v>
      </c>
      <c r="J40" s="254"/>
      <c r="K40" s="333">
        <f>MEASUREMENTS!T40</f>
        <v>0</v>
      </c>
      <c r="L40" s="254"/>
      <c r="M40" s="253">
        <f t="shared" si="3"/>
        <v>0.625</v>
      </c>
      <c r="N40" s="313"/>
      <c r="O40" s="253">
        <f t="shared" si="4"/>
        <v>1.25</v>
      </c>
      <c r="P40" s="316"/>
      <c r="Q40" s="22"/>
      <c r="R40" s="327">
        <v>1.875</v>
      </c>
      <c r="S40" s="254">
        <v>1.25</v>
      </c>
      <c r="T40" s="254">
        <v>0.625</v>
      </c>
      <c r="U40" s="326"/>
      <c r="V40" s="254">
        <v>0.625</v>
      </c>
      <c r="W40" s="328">
        <v>1.25</v>
      </c>
      <c r="X40" s="23"/>
      <c r="Y40" s="16"/>
      <c r="Z40" s="16"/>
      <c r="AA40" s="16"/>
      <c r="AB40" s="16"/>
      <c r="AC40" s="16"/>
      <c r="AD40" s="16"/>
    </row>
    <row r="41" spans="1:30">
      <c r="A41" s="343" t="str">
        <f>MEASUREMENTS!A41</f>
        <v>AB</v>
      </c>
      <c r="B41" s="543" t="str">
        <f>MEASUREMENTS!B41</f>
        <v>POWDER SKIRT LENGTH - EDGE TO EDGE, RELAXED</v>
      </c>
      <c r="C41" s="544"/>
      <c r="D41" s="250">
        <f>MEASUREMENTS!D41</f>
        <v>0.5</v>
      </c>
      <c r="E41" s="252">
        <f t="shared" si="0"/>
        <v>-6</v>
      </c>
      <c r="F41" s="252"/>
      <c r="G41" s="251">
        <f t="shared" si="1"/>
        <v>-4</v>
      </c>
      <c r="H41" s="252"/>
      <c r="I41" s="251">
        <f t="shared" si="2"/>
        <v>-2</v>
      </c>
      <c r="J41" s="252"/>
      <c r="K41" s="332">
        <f>MEASUREMENTS!T41</f>
        <v>0</v>
      </c>
      <c r="L41" s="252"/>
      <c r="M41" s="251">
        <f t="shared" si="3"/>
        <v>2</v>
      </c>
      <c r="N41" s="251"/>
      <c r="O41" s="251">
        <f t="shared" si="4"/>
        <v>4</v>
      </c>
      <c r="P41" s="315"/>
      <c r="Q41" s="22"/>
      <c r="R41" s="317">
        <v>6</v>
      </c>
      <c r="S41" s="25">
        <v>4</v>
      </c>
      <c r="T41" s="25">
        <v>2</v>
      </c>
      <c r="U41" s="323"/>
      <c r="V41" s="25">
        <v>2</v>
      </c>
      <c r="W41" s="318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44" t="str">
        <f>MEASUREMENTS!A42</f>
        <v>AC</v>
      </c>
      <c r="B42" s="533" t="str">
        <f>MEASUREMENTS!B42</f>
        <v>WAIST GAITER ELASTIC - FULL MEAS. RELAXED</v>
      </c>
      <c r="C42" s="534"/>
      <c r="D42" s="188">
        <f>MEASUREMENTS!D42</f>
        <v>0.5</v>
      </c>
      <c r="E42" s="25">
        <f t="shared" si="0"/>
        <v>-6</v>
      </c>
      <c r="F42" s="24"/>
      <c r="G42" s="189">
        <f t="shared" si="1"/>
        <v>-4</v>
      </c>
      <c r="H42" s="24"/>
      <c r="I42" s="189">
        <f t="shared" si="2"/>
        <v>-2</v>
      </c>
      <c r="J42" s="24"/>
      <c r="K42" s="323">
        <f>MEASUREMENTS!T42</f>
        <v>0</v>
      </c>
      <c r="L42" s="24"/>
      <c r="M42" s="189">
        <f t="shared" si="3"/>
        <v>2</v>
      </c>
      <c r="N42" s="311"/>
      <c r="O42" s="189">
        <f t="shared" si="4"/>
        <v>4</v>
      </c>
      <c r="P42" s="312"/>
      <c r="Q42" s="22"/>
      <c r="R42" s="319">
        <v>6</v>
      </c>
      <c r="S42" s="24">
        <v>4</v>
      </c>
      <c r="T42" s="24">
        <v>2</v>
      </c>
      <c r="U42" s="324"/>
      <c r="V42" s="24">
        <v>2</v>
      </c>
      <c r="W42" s="320">
        <v>4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30" t="str">
        <f>MEASUREMENTS!A43</f>
        <v>AD</v>
      </c>
      <c r="B43" s="533" t="str">
        <f>MEASUREMENTS!B43</f>
        <v>WAIST GAITER ELASTIC - MIN. FULL MEAS. EXTENDED</v>
      </c>
      <c r="C43" s="534"/>
      <c r="D43" s="188">
        <f>MEASUREMENTS!D43</f>
        <v>0.5</v>
      </c>
      <c r="E43" s="25">
        <f t="shared" si="0"/>
        <v>-6</v>
      </c>
      <c r="F43" s="24"/>
      <c r="G43" s="189">
        <f t="shared" si="1"/>
        <v>-4</v>
      </c>
      <c r="H43" s="24"/>
      <c r="I43" s="189">
        <f t="shared" si="2"/>
        <v>-2</v>
      </c>
      <c r="J43" s="24"/>
      <c r="K43" s="323">
        <f>MEASUREMENTS!T43</f>
        <v>0</v>
      </c>
      <c r="L43" s="24"/>
      <c r="M43" s="189">
        <f t="shared" si="3"/>
        <v>2</v>
      </c>
      <c r="N43" s="311"/>
      <c r="O43" s="189">
        <f t="shared" si="4"/>
        <v>4</v>
      </c>
      <c r="P43" s="312"/>
      <c r="Q43" s="22"/>
      <c r="R43" s="321">
        <v>6</v>
      </c>
      <c r="S43" s="190">
        <v>4</v>
      </c>
      <c r="T43" s="190">
        <v>2</v>
      </c>
      <c r="U43" s="325"/>
      <c r="V43" s="190">
        <v>2</v>
      </c>
      <c r="W43" s="320">
        <v>4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95" t="str">
        <f>MEASUREMENTS!A44</f>
        <v>AE</v>
      </c>
      <c r="B44" s="535" t="str">
        <f>MEASUREMENTS!B44</f>
        <v>POWDER SKIRT HEIGHT AT CB (INCLUDES ELASTIC)</v>
      </c>
      <c r="C44" s="536"/>
      <c r="D44" s="336">
        <f>MEASUREMENTS!D44</f>
        <v>0.25</v>
      </c>
      <c r="E44" s="255">
        <f t="shared" si="0"/>
        <v>0</v>
      </c>
      <c r="F44" s="254"/>
      <c r="G44" s="253">
        <f t="shared" si="1"/>
        <v>0</v>
      </c>
      <c r="H44" s="254"/>
      <c r="I44" s="253">
        <f t="shared" si="2"/>
        <v>0</v>
      </c>
      <c r="J44" s="254"/>
      <c r="K44" s="333">
        <f>MEASUREMENTS!T44</f>
        <v>0</v>
      </c>
      <c r="L44" s="254"/>
      <c r="M44" s="253">
        <f t="shared" si="3"/>
        <v>0</v>
      </c>
      <c r="N44" s="313"/>
      <c r="O44" s="253">
        <f t="shared" si="4"/>
        <v>0</v>
      </c>
      <c r="P44" s="316"/>
      <c r="Q44" s="22"/>
      <c r="R44" s="327">
        <v>0</v>
      </c>
      <c r="S44" s="254">
        <v>0</v>
      </c>
      <c r="T44" s="254">
        <v>0</v>
      </c>
      <c r="U44" s="326"/>
      <c r="V44" s="313">
        <v>0</v>
      </c>
      <c r="W44" s="314">
        <v>0</v>
      </c>
      <c r="X44" s="23"/>
      <c r="Y44" s="16"/>
      <c r="Z44" s="16"/>
      <c r="AA44" s="16"/>
      <c r="AB44" s="16"/>
      <c r="AC44" s="16"/>
      <c r="AD44" s="16"/>
    </row>
    <row r="45" spans="1:30">
      <c r="A45" s="343"/>
      <c r="B45" s="543" t="str">
        <f>MEASUREMENTS!B45</f>
        <v>CHEST POCKET WELT LENGTH</v>
      </c>
      <c r="C45" s="544"/>
      <c r="D45" s="250">
        <f>MEASUREMENTS!D45</f>
        <v>0.125</v>
      </c>
      <c r="E45" s="252">
        <f>K45-R45</f>
        <v>-0.5</v>
      </c>
      <c r="F45" s="252"/>
      <c r="G45" s="251">
        <f>K45-S45</f>
        <v>-0.5</v>
      </c>
      <c r="H45" s="252"/>
      <c r="I45" s="251">
        <f>K45-T45</f>
        <v>0</v>
      </c>
      <c r="J45" s="252"/>
      <c r="K45" s="332">
        <f>MEASUREMENTS!T45</f>
        <v>0</v>
      </c>
      <c r="L45" s="252"/>
      <c r="M45" s="251">
        <f>K45+V45</f>
        <v>0</v>
      </c>
      <c r="N45" s="251"/>
      <c r="O45" s="251">
        <f>K45+W45</f>
        <v>0.5</v>
      </c>
      <c r="P45" s="315"/>
      <c r="Q45" s="22"/>
      <c r="R45" s="317">
        <v>0.5</v>
      </c>
      <c r="S45" s="25">
        <v>0.5</v>
      </c>
      <c r="T45" s="25">
        <v>0</v>
      </c>
      <c r="U45" s="323"/>
      <c r="V45" s="25">
        <v>0</v>
      </c>
      <c r="W45" s="318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44"/>
      <c r="B46" s="533" t="str">
        <f>MEASUREMENTS!B46</f>
        <v>CHEST POCKET WELT WIDTH</v>
      </c>
      <c r="C46" s="534"/>
      <c r="D46" s="188">
        <f>MEASUREMENTS!D46</f>
        <v>0.125</v>
      </c>
      <c r="E46" s="25">
        <f>K46-R46</f>
        <v>0</v>
      </c>
      <c r="F46" s="24"/>
      <c r="G46" s="189">
        <f>K46-S46</f>
        <v>0</v>
      </c>
      <c r="H46" s="24"/>
      <c r="I46" s="189">
        <f>K46-T46</f>
        <v>0</v>
      </c>
      <c r="J46" s="24"/>
      <c r="K46" s="323">
        <f>MEASUREMENTS!T46</f>
        <v>0</v>
      </c>
      <c r="L46" s="24"/>
      <c r="M46" s="189">
        <f>K46+V46</f>
        <v>0</v>
      </c>
      <c r="N46" s="311"/>
      <c r="O46" s="189">
        <f>K46+W46</f>
        <v>0</v>
      </c>
      <c r="P46" s="312"/>
      <c r="Q46" s="22"/>
      <c r="R46" s="319">
        <v>0</v>
      </c>
      <c r="S46" s="24">
        <v>0</v>
      </c>
      <c r="T46" s="24">
        <v>0</v>
      </c>
      <c r="U46" s="324"/>
      <c r="V46" s="24">
        <v>0</v>
      </c>
      <c r="W46" s="320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330"/>
      <c r="B47" s="533" t="str">
        <f>MEASUREMENTS!B47</f>
        <v>HAND POCKET WELT LENGTH</v>
      </c>
      <c r="C47" s="534"/>
      <c r="D47" s="188">
        <f>MEASUREMENTS!D47</f>
        <v>0.125</v>
      </c>
      <c r="E47" s="25">
        <f>K47-R47</f>
        <v>-0.5</v>
      </c>
      <c r="F47" s="24"/>
      <c r="G47" s="189">
        <f>K47-S47</f>
        <v>-0.5</v>
      </c>
      <c r="H47" s="24"/>
      <c r="I47" s="189">
        <f>K47-T47</f>
        <v>0</v>
      </c>
      <c r="J47" s="24"/>
      <c r="K47" s="323">
        <f>MEASUREMENTS!T47</f>
        <v>0</v>
      </c>
      <c r="L47" s="24"/>
      <c r="M47" s="189">
        <f>K47+V47</f>
        <v>0</v>
      </c>
      <c r="N47" s="311"/>
      <c r="O47" s="189">
        <f>K47+W47</f>
        <v>0.5</v>
      </c>
      <c r="P47" s="312"/>
      <c r="Q47" s="22"/>
      <c r="R47" s="321">
        <v>0.5</v>
      </c>
      <c r="S47" s="190">
        <v>0.5</v>
      </c>
      <c r="T47" s="190">
        <v>0</v>
      </c>
      <c r="U47" s="325"/>
      <c r="V47" s="190">
        <v>0</v>
      </c>
      <c r="W47" s="320">
        <v>0.5</v>
      </c>
      <c r="X47" s="23"/>
      <c r="Y47" s="16"/>
      <c r="Z47" s="16"/>
      <c r="AA47" s="16"/>
      <c r="AB47" s="16"/>
      <c r="AC47" s="16"/>
      <c r="AD47" s="16"/>
    </row>
    <row r="48" spans="1:30" ht="17.25" thickBot="1">
      <c r="A48" s="330"/>
      <c r="B48" s="535" t="str">
        <f>MEASUREMENTS!B48</f>
        <v>HAND POCKET WELT WIDTH</v>
      </c>
      <c r="C48" s="536"/>
      <c r="D48" s="336">
        <f>MEASUREMENTS!D48</f>
        <v>0.125</v>
      </c>
      <c r="E48" s="255">
        <f>K48-R48</f>
        <v>0</v>
      </c>
      <c r="F48" s="254"/>
      <c r="G48" s="253">
        <f>K48-S48</f>
        <v>0</v>
      </c>
      <c r="H48" s="254"/>
      <c r="I48" s="253">
        <f>K48-T48</f>
        <v>0</v>
      </c>
      <c r="J48" s="254"/>
      <c r="K48" s="333">
        <f>MEASUREMENTS!T48</f>
        <v>0</v>
      </c>
      <c r="L48" s="254"/>
      <c r="M48" s="253">
        <f>K48+V48</f>
        <v>0</v>
      </c>
      <c r="N48" s="313"/>
      <c r="O48" s="253">
        <f>K48+W48</f>
        <v>0</v>
      </c>
      <c r="P48" s="316"/>
      <c r="Q48" s="22"/>
      <c r="R48" s="327">
        <v>0</v>
      </c>
      <c r="S48" s="254">
        <v>0</v>
      </c>
      <c r="T48" s="254">
        <v>0</v>
      </c>
      <c r="U48" s="326"/>
      <c r="V48" s="313">
        <v>0</v>
      </c>
      <c r="W48" s="314">
        <v>0</v>
      </c>
      <c r="X48" s="23"/>
      <c r="Y48" s="16"/>
      <c r="Z48" s="16"/>
      <c r="AA48" s="16"/>
      <c r="AB48" s="16"/>
      <c r="AC48" s="16"/>
      <c r="AD48" s="16"/>
    </row>
    <row r="49" spans="1:30">
      <c r="A49" s="329" t="str">
        <f>MEASUREMENTS!A49</f>
        <v>ZIPPERS</v>
      </c>
      <c r="B49" s="545" t="str">
        <f>MEASUREMENTS!B49</f>
        <v>CENTER FRONT</v>
      </c>
      <c r="C49" s="546"/>
      <c r="D49" s="250">
        <f>MEASUREMENTS!D49</f>
        <v>0.25</v>
      </c>
      <c r="E49" s="252">
        <f t="shared" si="0"/>
        <v>-2.25</v>
      </c>
      <c r="F49" s="252"/>
      <c r="G49" s="251">
        <f t="shared" si="1"/>
        <v>-1.5</v>
      </c>
      <c r="H49" s="252"/>
      <c r="I49" s="251">
        <f t="shared" si="2"/>
        <v>-0.75</v>
      </c>
      <c r="J49" s="252"/>
      <c r="K49" s="332">
        <f>MEASUREMENTS!T49</f>
        <v>0</v>
      </c>
      <c r="L49" s="252"/>
      <c r="M49" s="251">
        <f t="shared" si="3"/>
        <v>0.75</v>
      </c>
      <c r="N49" s="251"/>
      <c r="O49" s="251">
        <f t="shared" si="4"/>
        <v>1.5</v>
      </c>
      <c r="P49" s="315"/>
      <c r="Q49" s="22"/>
      <c r="R49" s="319">
        <v>2.25</v>
      </c>
      <c r="S49" s="24">
        <v>1.5</v>
      </c>
      <c r="T49" s="24">
        <v>0.75</v>
      </c>
      <c r="U49" s="324"/>
      <c r="V49" s="24">
        <v>0.75</v>
      </c>
      <c r="W49" s="320">
        <v>1.5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30"/>
      <c r="B50" s="541" t="str">
        <f>MEASUREMENTS!B50</f>
        <v>CHEST POCKET VERTICAL</v>
      </c>
      <c r="C50" s="542"/>
      <c r="D50" s="191">
        <f>MEASUREMENTS!D50</f>
        <v>0.125</v>
      </c>
      <c r="E50" s="25">
        <f t="shared" si="0"/>
        <v>-0.5</v>
      </c>
      <c r="F50" s="24"/>
      <c r="G50" s="189">
        <f t="shared" si="1"/>
        <v>-0.5</v>
      </c>
      <c r="H50" s="24"/>
      <c r="I50" s="189">
        <f t="shared" si="2"/>
        <v>0</v>
      </c>
      <c r="J50" s="24"/>
      <c r="K50" s="323">
        <f>MEASUREMENTS!T50</f>
        <v>0</v>
      </c>
      <c r="L50" s="24"/>
      <c r="M50" s="189">
        <f t="shared" si="3"/>
        <v>0</v>
      </c>
      <c r="N50" s="311"/>
      <c r="O50" s="189">
        <f t="shared" si="4"/>
        <v>0.5</v>
      </c>
      <c r="P50" s="312"/>
      <c r="Q50" s="22"/>
      <c r="R50" s="321">
        <v>0.5</v>
      </c>
      <c r="S50" s="190">
        <v>0.5</v>
      </c>
      <c r="T50" s="190">
        <v>0</v>
      </c>
      <c r="U50" s="325"/>
      <c r="V50" s="190">
        <v>0</v>
      </c>
      <c r="W50" s="322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30"/>
      <c r="B51" s="541" t="e">
        <f>MEASUREMENTS!B51</f>
        <v>#REF!</v>
      </c>
      <c r="C51" s="542"/>
      <c r="D51" s="191">
        <f>MEASUREMENTS!D51</f>
        <v>0.125</v>
      </c>
      <c r="E51" s="25">
        <f t="shared" si="0"/>
        <v>-1</v>
      </c>
      <c r="F51" s="24"/>
      <c r="G51" s="189">
        <f t="shared" si="1"/>
        <v>-0.5</v>
      </c>
      <c r="H51" s="24"/>
      <c r="I51" s="189">
        <f t="shared" si="2"/>
        <v>-0.5</v>
      </c>
      <c r="J51" s="24"/>
      <c r="K51" s="323">
        <f>MEASUREMENTS!T51</f>
        <v>0</v>
      </c>
      <c r="L51" s="24"/>
      <c r="M51" s="189">
        <f t="shared" si="3"/>
        <v>0</v>
      </c>
      <c r="N51" s="311"/>
      <c r="O51" s="189">
        <f t="shared" si="4"/>
        <v>0.5</v>
      </c>
      <c r="P51" s="312"/>
      <c r="Q51" s="22"/>
      <c r="R51" s="321">
        <v>1</v>
      </c>
      <c r="S51" s="190">
        <v>0.5</v>
      </c>
      <c r="T51" s="190">
        <v>0.5</v>
      </c>
      <c r="U51" s="325"/>
      <c r="V51" s="190">
        <v>0</v>
      </c>
      <c r="W51" s="322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330"/>
      <c r="B52" s="541" t="e">
        <f>MEASUREMENTS!B52</f>
        <v>#REF!</v>
      </c>
      <c r="C52" s="542"/>
      <c r="D52" s="191">
        <f>MEASUREMENTS!D52</f>
        <v>0.125</v>
      </c>
      <c r="E52" s="25">
        <f t="shared" si="0"/>
        <v>0</v>
      </c>
      <c r="F52" s="24"/>
      <c r="G52" s="189">
        <f t="shared" si="1"/>
        <v>0</v>
      </c>
      <c r="H52" s="24"/>
      <c r="I52" s="189">
        <f t="shared" si="2"/>
        <v>0</v>
      </c>
      <c r="J52" s="24"/>
      <c r="K52" s="323">
        <f>MEASUREMENTS!T52</f>
        <v>0</v>
      </c>
      <c r="L52" s="24"/>
      <c r="M52" s="189">
        <f t="shared" si="3"/>
        <v>0</v>
      </c>
      <c r="N52" s="311"/>
      <c r="O52" s="189">
        <f t="shared" si="4"/>
        <v>0</v>
      </c>
      <c r="P52" s="312"/>
      <c r="Q52" s="22"/>
      <c r="R52" s="321">
        <v>0</v>
      </c>
      <c r="S52" s="190">
        <v>0</v>
      </c>
      <c r="T52" s="190">
        <v>0</v>
      </c>
      <c r="U52" s="325"/>
      <c r="V52" s="190">
        <v>0</v>
      </c>
      <c r="W52" s="322">
        <v>0</v>
      </c>
      <c r="X52" s="23"/>
      <c r="Y52" s="16"/>
      <c r="Z52" s="16"/>
      <c r="AA52" s="16"/>
      <c r="AB52" s="16"/>
      <c r="AC52" s="16"/>
      <c r="AD52" s="16"/>
    </row>
    <row r="53" spans="1:30">
      <c r="A53" s="330"/>
      <c r="B53" s="541" t="e">
        <f>MEASUREMENTS!B53</f>
        <v>#REF!</v>
      </c>
      <c r="C53" s="542"/>
      <c r="D53" s="191">
        <f>MEASUREMENTS!D53</f>
        <v>0.125</v>
      </c>
      <c r="E53" s="25">
        <f t="shared" si="0"/>
        <v>0</v>
      </c>
      <c r="F53" s="24"/>
      <c r="G53" s="189">
        <f t="shared" si="1"/>
        <v>0</v>
      </c>
      <c r="H53" s="24"/>
      <c r="I53" s="189">
        <f t="shared" si="2"/>
        <v>0</v>
      </c>
      <c r="J53" s="24"/>
      <c r="K53" s="323">
        <f>MEASUREMENTS!T53</f>
        <v>0</v>
      </c>
      <c r="L53" s="24"/>
      <c r="M53" s="189">
        <f t="shared" si="3"/>
        <v>0</v>
      </c>
      <c r="N53" s="311"/>
      <c r="O53" s="189">
        <f t="shared" si="4"/>
        <v>0</v>
      </c>
      <c r="P53" s="312"/>
      <c r="Q53" s="22"/>
      <c r="R53" s="319">
        <v>0</v>
      </c>
      <c r="S53" s="24">
        <v>0</v>
      </c>
      <c r="T53" s="24">
        <v>0</v>
      </c>
      <c r="U53" s="324"/>
      <c r="V53" s="311">
        <v>0</v>
      </c>
      <c r="W53" s="312">
        <v>0</v>
      </c>
      <c r="X53" s="23"/>
      <c r="Y53" s="16"/>
      <c r="Z53" s="16"/>
      <c r="AA53" s="16"/>
      <c r="AB53" s="16"/>
      <c r="AC53" s="16"/>
      <c r="AD53" s="16"/>
    </row>
    <row r="54" spans="1:30">
      <c r="A54" s="330"/>
      <c r="B54" s="541" t="e">
        <f>MEASUREMENTS!B54</f>
        <v>#REF!</v>
      </c>
      <c r="C54" s="542"/>
      <c r="D54" s="191">
        <f>MEASUREMENTS!D54</f>
        <v>0.25</v>
      </c>
      <c r="E54" s="25">
        <f t="shared" si="0"/>
        <v>0</v>
      </c>
      <c r="F54" s="24"/>
      <c r="G54" s="189">
        <f t="shared" si="1"/>
        <v>0</v>
      </c>
      <c r="H54" s="24"/>
      <c r="I54" s="189">
        <f t="shared" si="2"/>
        <v>0</v>
      </c>
      <c r="J54" s="24"/>
      <c r="K54" s="323">
        <f>MEASUREMENTS!T54</f>
        <v>0</v>
      </c>
      <c r="L54" s="24"/>
      <c r="M54" s="189">
        <f t="shared" si="3"/>
        <v>0</v>
      </c>
      <c r="N54" s="311"/>
      <c r="O54" s="189">
        <f t="shared" si="4"/>
        <v>0</v>
      </c>
      <c r="P54" s="312"/>
      <c r="Q54" s="22"/>
      <c r="R54" s="321">
        <v>0</v>
      </c>
      <c r="S54" s="190">
        <v>0</v>
      </c>
      <c r="T54" s="190">
        <v>0</v>
      </c>
      <c r="U54" s="325"/>
      <c r="V54" s="190">
        <v>0</v>
      </c>
      <c r="W54" s="322">
        <v>0</v>
      </c>
      <c r="X54" s="23"/>
      <c r="Y54" s="16"/>
      <c r="Z54" s="16"/>
      <c r="AA54" s="16"/>
      <c r="AB54" s="16"/>
      <c r="AC54" s="16"/>
      <c r="AD54" s="16"/>
    </row>
    <row r="55" spans="1:30" ht="15" customHeight="1">
      <c r="A55" s="330"/>
      <c r="B55" s="541" t="str">
        <f>MEASUREMENTS!B55</f>
        <v>HAND POCKETS VERTICAL</v>
      </c>
      <c r="C55" s="542"/>
      <c r="D55" s="191">
        <f>MEASUREMENTS!D55</f>
        <v>0.125</v>
      </c>
      <c r="E55" s="25">
        <f t="shared" si="0"/>
        <v>-0.5</v>
      </c>
      <c r="F55" s="24"/>
      <c r="G55" s="189">
        <f t="shared" si="1"/>
        <v>-0.5</v>
      </c>
      <c r="H55" s="24"/>
      <c r="I55" s="189">
        <f t="shared" si="2"/>
        <v>0</v>
      </c>
      <c r="J55" s="24"/>
      <c r="K55" s="323">
        <f>MEASUREMENTS!T55</f>
        <v>0</v>
      </c>
      <c r="L55" s="24"/>
      <c r="M55" s="189">
        <f t="shared" si="3"/>
        <v>0</v>
      </c>
      <c r="N55" s="311"/>
      <c r="O55" s="189">
        <f t="shared" si="4"/>
        <v>0.5</v>
      </c>
      <c r="P55" s="312"/>
      <c r="Q55" s="22"/>
      <c r="R55" s="321">
        <v>0.5</v>
      </c>
      <c r="S55" s="190">
        <v>0.5</v>
      </c>
      <c r="T55" s="190">
        <v>0</v>
      </c>
      <c r="U55" s="325"/>
      <c r="V55" s="190">
        <v>0</v>
      </c>
      <c r="W55" s="322">
        <v>0.5</v>
      </c>
      <c r="X55" s="23"/>
      <c r="Y55" s="16"/>
      <c r="Z55" s="16"/>
      <c r="AA55" s="16"/>
      <c r="AB55" s="16"/>
      <c r="AC55" s="16"/>
      <c r="AD55" s="16"/>
    </row>
    <row r="56" spans="1:30" ht="15" customHeight="1">
      <c r="A56" s="330"/>
      <c r="B56" s="541" t="e">
        <f>MEASUREMENTS!B56</f>
        <v>#REF!</v>
      </c>
      <c r="C56" s="542"/>
      <c r="D56" s="191">
        <f>MEASUREMENTS!D56</f>
        <v>0.125</v>
      </c>
      <c r="E56" s="25">
        <f t="shared" si="0"/>
        <v>-1</v>
      </c>
      <c r="F56" s="24"/>
      <c r="G56" s="189">
        <f t="shared" si="1"/>
        <v>-0.5</v>
      </c>
      <c r="H56" s="24"/>
      <c r="I56" s="189">
        <f t="shared" si="2"/>
        <v>-0.5</v>
      </c>
      <c r="J56" s="24"/>
      <c r="K56" s="323">
        <f>MEASUREMENTS!T56</f>
        <v>0</v>
      </c>
      <c r="L56" s="24"/>
      <c r="M56" s="189">
        <f t="shared" si="3"/>
        <v>0</v>
      </c>
      <c r="N56" s="311"/>
      <c r="O56" s="189">
        <f t="shared" si="4"/>
        <v>0.5</v>
      </c>
      <c r="P56" s="312"/>
      <c r="Q56" s="22"/>
      <c r="R56" s="321">
        <v>1</v>
      </c>
      <c r="S56" s="190">
        <v>0.5</v>
      </c>
      <c r="T56" s="190">
        <v>0.5</v>
      </c>
      <c r="U56" s="325"/>
      <c r="V56" s="190">
        <v>0</v>
      </c>
      <c r="W56" s="322">
        <v>0.5</v>
      </c>
      <c r="X56" s="23"/>
      <c r="Y56" s="16"/>
      <c r="Z56" s="16"/>
      <c r="AA56" s="16"/>
      <c r="AB56" s="16"/>
      <c r="AC56" s="16"/>
      <c r="AD56" s="16"/>
    </row>
    <row r="57" spans="1:30" ht="15" customHeight="1">
      <c r="A57" s="330"/>
      <c r="B57" s="541" t="e">
        <f>MEASUREMENTS!B57</f>
        <v>#REF!</v>
      </c>
      <c r="C57" s="542"/>
      <c r="D57" s="191">
        <f>MEASUREMENTS!D57</f>
        <v>0.125</v>
      </c>
      <c r="E57" s="25">
        <f t="shared" si="0"/>
        <v>0</v>
      </c>
      <c r="F57" s="24"/>
      <c r="G57" s="189">
        <f t="shared" si="1"/>
        <v>0</v>
      </c>
      <c r="H57" s="24"/>
      <c r="I57" s="189">
        <f t="shared" si="2"/>
        <v>0</v>
      </c>
      <c r="J57" s="24"/>
      <c r="K57" s="323">
        <f>MEASUREMENTS!T57</f>
        <v>0</v>
      </c>
      <c r="L57" s="24"/>
      <c r="M57" s="189">
        <f t="shared" si="3"/>
        <v>0</v>
      </c>
      <c r="N57" s="311"/>
      <c r="O57" s="189">
        <f t="shared" si="4"/>
        <v>0</v>
      </c>
      <c r="P57" s="312"/>
      <c r="Q57" s="22"/>
      <c r="R57" s="321">
        <v>0</v>
      </c>
      <c r="S57" s="190">
        <v>0</v>
      </c>
      <c r="T57" s="190">
        <v>0</v>
      </c>
      <c r="U57" s="325"/>
      <c r="V57" s="190">
        <v>0</v>
      </c>
      <c r="W57" s="322">
        <v>0</v>
      </c>
      <c r="X57" s="23"/>
      <c r="Y57" s="16"/>
      <c r="Z57" s="16"/>
      <c r="AA57" s="16"/>
      <c r="AB57" s="16"/>
      <c r="AC57" s="16"/>
      <c r="AD57" s="16"/>
    </row>
    <row r="58" spans="1:30">
      <c r="A58" s="330"/>
      <c r="B58" s="541" t="e">
        <f>MEASUREMENTS!B58</f>
        <v>#REF!</v>
      </c>
      <c r="C58" s="542"/>
      <c r="D58" s="191">
        <f>MEASUREMENTS!D58</f>
        <v>0.125</v>
      </c>
      <c r="E58" s="25">
        <f t="shared" si="0"/>
        <v>-0.5</v>
      </c>
      <c r="F58" s="24"/>
      <c r="G58" s="189">
        <f t="shared" si="1"/>
        <v>-0.5</v>
      </c>
      <c r="H58" s="24"/>
      <c r="I58" s="189">
        <f t="shared" si="2"/>
        <v>0</v>
      </c>
      <c r="J58" s="24"/>
      <c r="K58" s="323">
        <f>MEASUREMENTS!T58</f>
        <v>0</v>
      </c>
      <c r="L58" s="24"/>
      <c r="M58" s="189">
        <f t="shared" si="3"/>
        <v>0</v>
      </c>
      <c r="N58" s="311"/>
      <c r="O58" s="189">
        <f t="shared" si="4"/>
        <v>0.5</v>
      </c>
      <c r="P58" s="312"/>
      <c r="Q58" s="22"/>
      <c r="R58" s="321">
        <v>0.5</v>
      </c>
      <c r="S58" s="190">
        <v>0.5</v>
      </c>
      <c r="T58" s="190">
        <v>0</v>
      </c>
      <c r="U58" s="325"/>
      <c r="V58" s="190">
        <v>0</v>
      </c>
      <c r="W58" s="322">
        <v>0.5</v>
      </c>
      <c r="X58" s="23"/>
      <c r="Y58" s="16"/>
      <c r="Z58" s="16"/>
      <c r="AA58" s="16"/>
      <c r="AB58" s="16"/>
      <c r="AC58" s="16"/>
      <c r="AD58" s="16"/>
    </row>
    <row r="59" spans="1:30" ht="15.95" customHeight="1" thickBot="1">
      <c r="A59" s="331"/>
      <c r="B59" s="539" t="e">
        <f>MEASUREMENTS!B59</f>
        <v>#REF!</v>
      </c>
      <c r="C59" s="540"/>
      <c r="D59" s="310">
        <f>MEASUREMENTS!D59</f>
        <v>0.25</v>
      </c>
      <c r="E59" s="255">
        <f t="shared" si="0"/>
        <v>-6</v>
      </c>
      <c r="F59" s="254"/>
      <c r="G59" s="253">
        <f t="shared" si="1"/>
        <v>-4</v>
      </c>
      <c r="H59" s="254"/>
      <c r="I59" s="253">
        <f t="shared" si="2"/>
        <v>-2</v>
      </c>
      <c r="J59" s="254"/>
      <c r="K59" s="333">
        <f>MEASUREMENTS!T59</f>
        <v>0</v>
      </c>
      <c r="L59" s="254"/>
      <c r="M59" s="253">
        <f t="shared" si="3"/>
        <v>2</v>
      </c>
      <c r="N59" s="313"/>
      <c r="O59" s="253">
        <f t="shared" si="4"/>
        <v>4</v>
      </c>
      <c r="P59" s="316"/>
      <c r="Q59" s="22"/>
      <c r="R59" s="327">
        <v>6</v>
      </c>
      <c r="S59" s="254">
        <v>4</v>
      </c>
      <c r="T59" s="254">
        <v>2</v>
      </c>
      <c r="U59" s="326"/>
      <c r="V59" s="254">
        <v>2</v>
      </c>
      <c r="W59" s="328">
        <v>4</v>
      </c>
      <c r="X59" s="23"/>
      <c r="Y59" s="16"/>
      <c r="Z59" s="16"/>
      <c r="AA59" s="16"/>
      <c r="AB59" s="16"/>
      <c r="AC59" s="16"/>
      <c r="AD59" s="16"/>
    </row>
    <row r="60" spans="1:30">
      <c r="Q60" s="22"/>
      <c r="X60" s="23"/>
      <c r="Y60" s="16"/>
      <c r="Z60" s="16"/>
      <c r="AA60" s="16"/>
      <c r="AB60" s="16"/>
      <c r="AC60" s="16"/>
      <c r="AD60" s="16"/>
    </row>
    <row r="61" spans="1:30" ht="11.25">
      <c r="Q61" s="16"/>
      <c r="X61" s="23"/>
      <c r="Y61" s="16"/>
      <c r="Z61" s="16"/>
      <c r="AA61" s="16"/>
      <c r="AB61" s="16"/>
      <c r="AC61" s="16"/>
      <c r="AD61" s="16"/>
    </row>
    <row r="62" spans="1:30" ht="11.25">
      <c r="Q62" s="16"/>
      <c r="X62" s="23"/>
      <c r="Y62" s="16"/>
      <c r="Z62" s="16"/>
      <c r="AA62" s="16"/>
      <c r="AB62" s="16"/>
      <c r="AC62" s="16"/>
      <c r="AD62" s="16"/>
    </row>
    <row r="436" spans="8:8">
      <c r="H436" s="16">
        <v>4</v>
      </c>
    </row>
  </sheetData>
  <mergeCells count="54">
    <mergeCell ref="M8:W8"/>
    <mergeCell ref="B22:C22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B38:C38"/>
    <mergeCell ref="B14:C14"/>
    <mergeCell ref="B32:C32"/>
    <mergeCell ref="M4:W4"/>
    <mergeCell ref="B37:C37"/>
    <mergeCell ref="B19:C19"/>
    <mergeCell ref="B20:C20"/>
    <mergeCell ref="B21:C21"/>
    <mergeCell ref="B30:C30"/>
    <mergeCell ref="B18:C18"/>
    <mergeCell ref="B24:C24"/>
    <mergeCell ref="B28:C28"/>
    <mergeCell ref="B33:C33"/>
    <mergeCell ref="B34:C34"/>
    <mergeCell ref="B35:C35"/>
    <mergeCell ref="B25:C25"/>
    <mergeCell ref="B23:C23"/>
    <mergeCell ref="B52:C52"/>
    <mergeCell ref="B40:C40"/>
    <mergeCell ref="B42:C42"/>
    <mergeCell ref="B43:C43"/>
    <mergeCell ref="B41:C41"/>
    <mergeCell ref="B44:C44"/>
    <mergeCell ref="B49:C49"/>
    <mergeCell ref="B50:C50"/>
    <mergeCell ref="B51:C51"/>
    <mergeCell ref="B45:C45"/>
    <mergeCell ref="B59:C59"/>
    <mergeCell ref="B53:C53"/>
    <mergeCell ref="B54:C54"/>
    <mergeCell ref="B55:C55"/>
    <mergeCell ref="B56:C56"/>
    <mergeCell ref="B57:C57"/>
    <mergeCell ref="B58:C58"/>
    <mergeCell ref="B46:C46"/>
    <mergeCell ref="B47:C47"/>
    <mergeCell ref="B48:C48"/>
    <mergeCell ref="B26:C26"/>
    <mergeCell ref="B27:C27"/>
    <mergeCell ref="B36:C36"/>
    <mergeCell ref="B31:C31"/>
    <mergeCell ref="B29:C29"/>
    <mergeCell ref="B39:C39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18" zoomScaleNormal="100" workbookViewId="0">
      <selection activeCell="H26" sqref="H26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8" t="str">
        <f>SHELL!$A$1</f>
        <v>L1 MENS JACKET</v>
      </c>
      <c r="B1" s="265"/>
      <c r="C1" s="299"/>
      <c r="D1" s="299"/>
      <c r="E1" s="299"/>
      <c r="F1" s="260"/>
      <c r="G1" s="260"/>
      <c r="H1" s="260"/>
      <c r="I1" s="260"/>
      <c r="J1" s="260"/>
      <c r="K1" s="260"/>
      <c r="L1" s="261"/>
    </row>
    <row r="2" spans="1:19" s="3" customFormat="1" ht="15">
      <c r="A2" s="257" t="str">
        <f>SHELL!A2</f>
        <v>SEASON:</v>
      </c>
      <c r="B2" s="266"/>
      <c r="C2" s="87" t="str">
        <f>SHELL!C2</f>
        <v>WINTER 2018/2019</v>
      </c>
      <c r="D2" s="145"/>
      <c r="E2" s="266"/>
      <c r="F2" s="58" t="str">
        <f>SHELL!F2</f>
        <v>CONTRACTOR:</v>
      </c>
      <c r="G2" s="104"/>
      <c r="H2" s="85" t="str">
        <f>SHELL!H2</f>
        <v>SOLUNA</v>
      </c>
      <c r="I2" s="300"/>
      <c r="J2" s="300"/>
      <c r="K2" s="300"/>
      <c r="L2" s="301"/>
    </row>
    <row r="3" spans="1:19" s="3" customFormat="1" ht="15">
      <c r="A3" s="262" t="str">
        <f>SHELL!A3</f>
        <v>STYLE NUMBER:</v>
      </c>
      <c r="B3" s="258"/>
      <c r="C3" s="58" t="str">
        <f>SHELL!C3</f>
        <v>L1-113-18</v>
      </c>
      <c r="D3" s="105"/>
      <c r="E3" s="258"/>
      <c r="F3" s="264" t="str">
        <f>SHELL!F3</f>
        <v>DATE CREATED:</v>
      </c>
      <c r="G3" s="81"/>
      <c r="H3" s="298" t="str">
        <f>SHELL!H3</f>
        <v>FEB. 28, 2017</v>
      </c>
      <c r="I3" s="300"/>
      <c r="J3" s="300"/>
      <c r="K3" s="300"/>
      <c r="L3" s="301"/>
    </row>
    <row r="4" spans="1:19" s="3" customFormat="1" ht="15">
      <c r="A4" s="267" t="str">
        <f>SHELL!A4</f>
        <v>STYLE NAME:</v>
      </c>
      <c r="B4" s="259"/>
      <c r="C4" s="170" t="str">
        <f>SHELL!C4</f>
        <v>KENSINGTON</v>
      </c>
      <c r="D4" s="45"/>
      <c r="E4" s="259"/>
      <c r="F4" s="268" t="str">
        <f>SHELL!F4</f>
        <v>DATE REVISED:</v>
      </c>
      <c r="G4" s="269"/>
      <c r="H4" s="298"/>
      <c r="I4" s="300"/>
      <c r="J4" s="300"/>
      <c r="K4" s="300"/>
      <c r="L4" s="301"/>
    </row>
    <row r="5" spans="1:19" s="3" customFormat="1" ht="15">
      <c r="A5" s="262" t="str">
        <f>SHELL!A5</f>
        <v>WATERPROOF/BREATHABILITY:</v>
      </c>
      <c r="B5" s="270"/>
      <c r="C5" s="85" t="str">
        <f>SHELL!C5</f>
        <v>DWR</v>
      </c>
      <c r="D5" s="271"/>
      <c r="E5" s="270"/>
      <c r="F5" s="272" t="str">
        <f>SHELL!F5</f>
        <v>BLOCK:</v>
      </c>
      <c r="G5" s="273"/>
      <c r="H5" s="85" t="str">
        <f>SHELL!H5</f>
        <v>NEW</v>
      </c>
      <c r="I5" s="300"/>
      <c r="J5" s="300"/>
      <c r="K5" s="300"/>
      <c r="L5" s="301"/>
      <c r="M5" s="12"/>
      <c r="N5" s="12"/>
      <c r="O5" s="12"/>
      <c r="P5" s="12"/>
      <c r="Q5" s="39"/>
      <c r="R5" s="39"/>
      <c r="S5" s="39"/>
    </row>
    <row r="6" spans="1:19" s="3" customFormat="1" ht="15">
      <c r="A6" s="267" t="str">
        <f>SHELL!A6</f>
        <v>SEAM SEALING:</v>
      </c>
      <c r="B6" s="274"/>
      <c r="C6" s="275" t="str">
        <f>SHELL!C6</f>
        <v>NONE</v>
      </c>
      <c r="D6" s="276"/>
      <c r="E6" s="274"/>
      <c r="F6" s="87" t="str">
        <f>SHELL!F6</f>
        <v>FIT:</v>
      </c>
      <c r="G6" s="269"/>
      <c r="H6" s="58" t="str">
        <f>SHELL!H6</f>
        <v>STREET</v>
      </c>
      <c r="I6" s="302"/>
      <c r="J6" s="302"/>
      <c r="K6" s="302"/>
      <c r="L6" s="303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6" t="str">
        <f>SHELL!A7</f>
        <v>INSULATION:</v>
      </c>
      <c r="B7" s="277"/>
      <c r="C7" s="263" t="str">
        <f>SHELL!C7</f>
        <v>100G PINNECO MANTLE ALL OVER</v>
      </c>
      <c r="D7" s="113"/>
      <c r="E7" s="277"/>
      <c r="F7" s="263" t="str">
        <f>SHELL!F7</f>
        <v>TARGET FOB:</v>
      </c>
      <c r="G7" s="94"/>
      <c r="H7" s="562">
        <f>SHELL!H7</f>
        <v>0</v>
      </c>
      <c r="I7" s="563"/>
      <c r="J7" s="563"/>
      <c r="K7" s="563"/>
      <c r="L7" s="564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8"/>
      <c r="B8" s="279"/>
      <c r="C8" s="280"/>
      <c r="D8" s="281"/>
      <c r="E8" s="281"/>
      <c r="F8" s="281"/>
      <c r="G8" s="280"/>
      <c r="H8" s="280"/>
      <c r="I8" s="280"/>
      <c r="J8" s="280"/>
      <c r="K8" s="280"/>
      <c r="L8" s="280"/>
    </row>
    <row r="9" spans="1:19" s="49" customFormat="1" ht="23.1" customHeight="1">
      <c r="A9" s="282" t="s">
        <v>126</v>
      </c>
      <c r="B9" s="283" t="s">
        <v>113</v>
      </c>
      <c r="C9" s="284" t="s">
        <v>134</v>
      </c>
      <c r="D9" s="396">
        <v>42794</v>
      </c>
      <c r="E9" s="304"/>
      <c r="F9" s="304"/>
      <c r="G9" s="304"/>
      <c r="H9" s="285"/>
      <c r="I9" s="285"/>
      <c r="J9" s="285"/>
      <c r="K9" s="285"/>
      <c r="L9" s="286"/>
    </row>
    <row r="10" spans="1:19" s="49" customFormat="1" ht="23.1" customHeight="1">
      <c r="A10" s="287"/>
      <c r="B10" s="81"/>
      <c r="C10" s="85" t="s">
        <v>11</v>
      </c>
      <c r="D10" s="300"/>
      <c r="E10" s="300"/>
      <c r="F10" s="300"/>
      <c r="G10" s="301"/>
      <c r="H10" s="48"/>
      <c r="I10" s="48"/>
      <c r="J10" s="48"/>
      <c r="K10" s="48"/>
      <c r="L10" s="288"/>
    </row>
    <row r="11" spans="1:19" s="49" customFormat="1" ht="23.1" customHeight="1">
      <c r="A11" s="287"/>
      <c r="B11" s="81"/>
      <c r="C11" s="85" t="s">
        <v>116</v>
      </c>
      <c r="D11" s="300"/>
      <c r="E11" s="300"/>
      <c r="F11" s="300"/>
      <c r="G11" s="301"/>
      <c r="H11" s="48"/>
      <c r="I11" s="48"/>
      <c r="J11" s="48"/>
      <c r="K11" s="48"/>
      <c r="L11" s="288"/>
    </row>
    <row r="12" spans="1:19" s="49" customFormat="1" ht="23.1" customHeight="1">
      <c r="A12" s="287"/>
      <c r="B12" s="81"/>
      <c r="C12" s="162" t="s">
        <v>62</v>
      </c>
      <c r="D12" s="305"/>
      <c r="E12" s="305"/>
      <c r="F12" s="305"/>
      <c r="G12" s="306"/>
      <c r="H12" s="289"/>
      <c r="I12" s="289"/>
      <c r="J12" s="289"/>
      <c r="K12" s="289"/>
      <c r="L12" s="290"/>
    </row>
    <row r="13" spans="1:19" s="49" customFormat="1" ht="23.1" customHeight="1">
      <c r="A13" s="291"/>
      <c r="B13" s="104"/>
      <c r="C13" s="271" t="s">
        <v>95</v>
      </c>
      <c r="D13" s="300"/>
      <c r="E13" s="300"/>
      <c r="F13" s="300"/>
      <c r="G13" s="300"/>
      <c r="H13" s="101"/>
      <c r="I13" s="48"/>
      <c r="J13" s="48"/>
      <c r="K13" s="48"/>
      <c r="L13" s="288"/>
    </row>
    <row r="14" spans="1:19" s="49" customFormat="1" ht="23.1" customHeight="1">
      <c r="A14" s="287"/>
      <c r="B14" s="81"/>
      <c r="C14" s="170" t="s">
        <v>92</v>
      </c>
      <c r="D14" s="46"/>
      <c r="E14" s="46"/>
      <c r="F14" s="46"/>
      <c r="G14" s="307"/>
      <c r="H14" s="280"/>
      <c r="I14" s="280"/>
      <c r="J14" s="280"/>
      <c r="K14" s="280"/>
      <c r="L14" s="292"/>
    </row>
    <row r="15" spans="1:19" s="49" customFormat="1" ht="23.1" customHeight="1" thickBot="1">
      <c r="A15" s="293"/>
      <c r="B15" s="294"/>
      <c r="C15" s="565" t="s">
        <v>114</v>
      </c>
      <c r="D15" s="566"/>
      <c r="E15" s="566"/>
      <c r="F15" s="566"/>
      <c r="G15" s="566"/>
      <c r="H15" s="295"/>
      <c r="I15" s="295"/>
      <c r="J15" s="295"/>
      <c r="K15" s="295"/>
      <c r="L15" s="296"/>
    </row>
    <row r="16" spans="1:19" s="49" customFormat="1" ht="23.1" customHeight="1">
      <c r="A16" s="297"/>
      <c r="B16" s="279"/>
      <c r="C16" s="280"/>
      <c r="D16" s="280"/>
      <c r="E16" s="281"/>
      <c r="F16" s="281"/>
      <c r="G16" s="280"/>
      <c r="H16" s="280"/>
      <c r="I16" s="280"/>
      <c r="J16" s="280"/>
      <c r="K16" s="280"/>
      <c r="L16" s="280"/>
    </row>
    <row r="17" spans="1:12" s="49" customFormat="1" ht="23.1" customHeight="1">
      <c r="A17" s="97">
        <v>42794</v>
      </c>
      <c r="B17" s="110" t="s">
        <v>174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102" t="s">
        <v>175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102" t="s">
        <v>173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2" t="s">
        <v>176</v>
      </c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100"/>
      <c r="B21" s="103" t="s">
        <v>177</v>
      </c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100"/>
      <c r="B22" s="102"/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413">
        <v>42810</v>
      </c>
      <c r="B23" s="414" t="s">
        <v>227</v>
      </c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415"/>
      <c r="B24" s="416" t="s">
        <v>228</v>
      </c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415"/>
      <c r="B25" s="416" t="s">
        <v>229</v>
      </c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102"/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403">
        <v>42831</v>
      </c>
      <c r="B27" s="404" t="s">
        <v>242</v>
      </c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403"/>
      <c r="B28" s="404" t="s">
        <v>231</v>
      </c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404" t="s">
        <v>241</v>
      </c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3.1" customHeight="1">
      <c r="A30" s="100"/>
      <c r="B30" s="422" t="s">
        <v>248</v>
      </c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3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103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102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2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102"/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102"/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102"/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100"/>
      <c r="B41" s="102"/>
      <c r="C41" s="101"/>
      <c r="D41" s="101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100"/>
      <c r="B42" s="103"/>
      <c r="C42" s="101"/>
      <c r="D42" s="101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100"/>
      <c r="B43" s="102"/>
      <c r="C43" s="101"/>
      <c r="D43" s="101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97"/>
      <c r="B44" s="89"/>
      <c r="C44" s="48"/>
      <c r="D44" s="48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97"/>
      <c r="B45" s="89"/>
      <c r="C45" s="48"/>
      <c r="D45" s="48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7"/>
      <c r="B46" s="98"/>
      <c r="C46" s="48"/>
      <c r="D46" s="48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82"/>
      <c r="B47" s="89"/>
      <c r="C47" s="84"/>
      <c r="D47" s="84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97"/>
      <c r="B48" s="89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82"/>
      <c r="B49" s="89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82"/>
      <c r="B50" s="83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82"/>
      <c r="B51" s="9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82"/>
      <c r="B52" s="83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97"/>
      <c r="B53" s="110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89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7"/>
      <c r="B57" s="8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7"/>
      <c r="B58" s="89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89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89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7"/>
      <c r="B61" s="89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7"/>
      <c r="B62" s="89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7"/>
      <c r="B63" s="110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82"/>
      <c r="B64" s="83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2019-12-26T15:03:37Z</dcterms:modified>
</cp:coreProperties>
</file>