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105" yWindow="1815" windowWidth="21720" windowHeight="13620" tabRatio="672" activeTab="1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K48" i="15"/>
  <c r="E48" i="15"/>
  <c r="G48" i="15"/>
  <c r="I48" i="15"/>
  <c r="M48" i="15"/>
  <c r="O48" i="15"/>
  <c r="D48" i="15"/>
  <c r="B48" i="14"/>
  <c r="B48" i="15"/>
  <c r="E58" i="8"/>
  <c r="F58" i="8"/>
  <c r="G58" i="8"/>
  <c r="H58" i="8"/>
  <c r="I58" i="8"/>
  <c r="J58" i="8"/>
  <c r="D58" i="8"/>
  <c r="K26" i="15"/>
  <c r="O26" i="15"/>
  <c r="M26" i="15"/>
  <c r="I26" i="15"/>
  <c r="G26" i="15"/>
  <c r="E26" i="15"/>
  <c r="D26" i="15"/>
  <c r="B26" i="15"/>
  <c r="K25" i="15"/>
  <c r="O25" i="15"/>
  <c r="M25" i="15"/>
  <c r="I25" i="15"/>
  <c r="G25" i="15"/>
  <c r="E25" i="15"/>
  <c r="D25" i="15"/>
  <c r="B25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K44" i="15"/>
  <c r="O44" i="15"/>
  <c r="M44" i="15"/>
  <c r="I44" i="15"/>
  <c r="G44" i="15"/>
  <c r="E44" i="15"/>
  <c r="D44" i="15"/>
  <c r="B44" i="15"/>
  <c r="K43" i="15"/>
  <c r="O43" i="15"/>
  <c r="M43" i="15"/>
  <c r="I43" i="15"/>
  <c r="G43" i="15"/>
  <c r="E43" i="15"/>
  <c r="D43" i="15"/>
  <c r="B43" i="15"/>
  <c r="A42" i="15"/>
  <c r="A41" i="15"/>
  <c r="A34" i="15"/>
  <c r="A28" i="15"/>
  <c r="A24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7" i="15"/>
  <c r="E47" i="15"/>
  <c r="G47" i="15"/>
  <c r="I47" i="15"/>
  <c r="M47" i="15"/>
  <c r="O47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12" i="15"/>
  <c r="O12" i="15"/>
  <c r="M12" i="15"/>
  <c r="E12" i="15"/>
  <c r="G12" i="15"/>
  <c r="I12" i="15"/>
  <c r="B18" i="15"/>
  <c r="A1" i="14"/>
  <c r="D52" i="15"/>
  <c r="D49" i="15"/>
  <c r="D50" i="15"/>
  <c r="D51" i="15"/>
  <c r="D47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7" i="15"/>
  <c r="B49" i="14"/>
  <c r="B49" i="15"/>
  <c r="B50" i="14"/>
  <c r="B50" i="15"/>
  <c r="B51" i="14"/>
  <c r="B51" i="15"/>
  <c r="B52" i="14"/>
  <c r="B52" i="15"/>
  <c r="B47" i="14"/>
  <c r="B47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7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5" i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4" i="8"/>
  <c r="E24" i="8"/>
  <c r="F24" i="8"/>
  <c r="G24" i="8"/>
  <c r="H24" i="8"/>
  <c r="I24" i="8"/>
  <c r="J24" i="8"/>
  <c r="D31" i="8"/>
  <c r="E31" i="8"/>
  <c r="F31" i="8"/>
  <c r="G31" i="8"/>
  <c r="H31" i="8"/>
  <c r="I31" i="8"/>
  <c r="J31" i="8"/>
  <c r="D47" i="8"/>
  <c r="E47" i="8"/>
  <c r="F47" i="8"/>
  <c r="G47" i="8"/>
  <c r="H47" i="8"/>
  <c r="I47" i="8"/>
  <c r="J47" i="8"/>
  <c r="D66" i="8"/>
  <c r="E66" i="8"/>
  <c r="F66" i="8"/>
  <c r="G66" i="8"/>
  <c r="H66" i="8"/>
  <c r="I66" i="8"/>
  <c r="J66" i="8"/>
  <c r="E70" i="8"/>
  <c r="F70" i="8"/>
  <c r="G70" i="8"/>
  <c r="H70" i="8"/>
  <c r="I70" i="8"/>
  <c r="J70" i="8"/>
  <c r="E75" i="8"/>
  <c r="F75" i="8"/>
  <c r="G75" i="8"/>
  <c r="H75" i="8"/>
  <c r="I75" i="8"/>
  <c r="J75" i="8"/>
  <c r="E79" i="8"/>
  <c r="F79" i="8"/>
  <c r="G79" i="8"/>
  <c r="H79" i="8"/>
  <c r="I79" i="8"/>
  <c r="J79" i="8"/>
  <c r="E84" i="8"/>
  <c r="F84" i="8"/>
  <c r="G84" i="8"/>
  <c r="H84" i="8"/>
  <c r="I84" i="8"/>
  <c r="J84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<sst xmlns="http://schemas.openxmlformats.org/spreadsheetml/2006/main" count="490" uniqueCount="305">
  <si>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</si>
  <si>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</si>
  <si>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</si>
  <si>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</si>
  <si>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</si>
  <si>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</si>
  <si>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</si>
  <si>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</si>
  <si>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</si>
  <si>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</si>
  <si>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</si>
  <si>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</si>
  <si>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</si>
  <si>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</si>
  <si>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</si>
  <si>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</si>
  <si>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</si>
  <si>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</si>
  <si>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</si>
  <si>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</si>
  <si>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</si>
  <si>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</si>
  <si>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</si>
  <si>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</si>
  <si>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</si>
  <si>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</si>
  <si>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</si>
  <si>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</si>
  <si>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</si>
  <si>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</si>
  <si>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</si>
  <si>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</si>
  <si>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</si>
  <si>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</si>
  <si>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</si>
  <si>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</si>
  <si>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</si>
  <si>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</si>
  <si>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</si>
  <si>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</si>
  <si>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</si>
  <si>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</si>
  <si>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</si>
  <si>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</si>
  <si>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</si>
  <si>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</si>
  <si>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</si>
  <si>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O</t>
  </si>
  <si>
    <t>P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</si>
  <si>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</si>
  <si>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</si>
  <si>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</si>
  <si>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</si>
  <si>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</si>
  <si>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</si>
  <si>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</si>
  <si>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W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</si>
  <si>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</si>
  <si>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</si>
  <si>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</si>
  <si>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</si>
  <si>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</si>
  <si>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</si>
  <si>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</si>
  <si>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</si>
  <si>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</si>
  <si>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</si>
  <si>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</si>
  <si>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</si>
  <si>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</si>
  <si>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</si>
  <si>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</si>
  <si>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</si>
  <si>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</si>
  <si>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</si>
  <si>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</si>
  <si>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</si>
  <si>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</si>
  <si>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</si>
  <si>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</si>
  <si>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</si>
  <si>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</si>
  <si>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</si>
  <si>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</si>
  <si>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</si>
  <si>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NITRO TRIM NUMBER //  METAL SNAP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</si>
  <si>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</si>
  <si>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</si>
  <si>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</si>
  <si>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</si>
  <si>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HOOD</t>
    <phoneticPr fontId="3" type="noConversion"/>
  </si>
  <si>
    <t>SLEEVES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</si>
  <si>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</si>
  <si>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</si>
  <si>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</si>
  <si>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SOLID COATED 210T</t>
    <phoneticPr fontId="3" type="noConversion"/>
  </si>
  <si>
    <t>BRUSHED TRICOT</t>
    <phoneticPr fontId="3" type="noConversion"/>
  </si>
  <si>
    <t>CENTER FRONT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</si>
  <si>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</si>
  <si>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</si>
  <si>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</si>
  <si>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</si>
  <si>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</si>
  <si>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</si>
  <si>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</si>
  <si>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</si>
  <si>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</si>
  <si>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</si>
  <si>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</si>
  <si>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</si>
  <si>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</si>
  <si>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</si>
  <si>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</si>
  <si>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</si>
  <si>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</si>
  <si>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</si>
  <si>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</si>
  <si>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</si>
  <si>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</si>
  <si>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</si>
  <si>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</si>
  <si>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</si>
  <si>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</si>
  <si>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</si>
  <si>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</si>
  <si>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</si>
  <si>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</si>
  <si>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</si>
  <si>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</si>
  <si>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</si>
  <si>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</si>
  <si>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</si>
  <si>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</si>
  <si>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</si>
  <si>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</si>
  <si>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</si>
  <si>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</si>
  <si>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</si>
  <si>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</si>
  <si>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</si>
  <si>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</si>
  <si>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</si>
  <si>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</si>
  <si>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</si>
  <si>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</si>
  <si>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</si>
  <si>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</si>
  <si>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</si>
  <si>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</si>
  <si>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</si>
  <si>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</si>
  <si>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</si>
  <si>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</si>
  <si>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</si>
  <si>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</si>
  <si>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</si>
  <si>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</si>
  <si>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</si>
  <si>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</si>
  <si>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</si>
  <si>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SEAM SEALING:</t>
  </si>
  <si>
    <t xml:space="preserve"> #3 COIL ZIPPER</t>
  </si>
  <si>
    <t>LUK'S / 404</t>
  </si>
  <si>
    <t>LUK'S / ET04</t>
  </si>
  <si>
    <t>CUFF ON TAB</t>
  </si>
  <si>
    <t>XXX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</si>
  <si>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</si>
  <si>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</si>
  <si>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</si>
  <si>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</si>
  <si>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</si>
  <si>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</si>
  <si>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</si>
  <si>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</si>
  <si>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</si>
  <si>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</si>
  <si>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</si>
  <si>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</si>
  <si>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</si>
  <si>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</si>
  <si>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</si>
  <si>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</si>
  <si>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</si>
  <si>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</si>
  <si>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</si>
  <si>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</si>
  <si>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</si>
  <si>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GAITER LENGTH</t>
  </si>
  <si>
    <t>WRIST GAITER OPENING (1/2 MEASURE)</t>
  </si>
  <si>
    <t xml:space="preserve">TSGS </t>
  </si>
  <si>
    <t>SOLIS / SONP006-PU03</t>
  </si>
  <si>
    <t>YKK / DALH/DAG 2-WAY SEMI AUTO LOCKING</t>
  </si>
  <si>
    <r>
      <t>SILDER/PULL COLOR:</t>
    </r>
    <r>
      <rPr>
        <sz val="9"/>
        <rFont val="Arial"/>
        <family val="2"/>
      </rPr>
      <t xml:space="preserve"> TBD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</si>
  <si>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NITRO CUSTOM PULL / N14-TRIM-139</t>
  </si>
  <si>
    <t>KNK / 3738</t>
  </si>
  <si>
    <t>CENTER FRONT 1 TOP PULL ONLY</t>
  </si>
  <si>
    <t>COLOR</t>
  </si>
  <si>
    <t>1 PER SIDE = 2</t>
  </si>
  <si>
    <t>15MM METAL SNAP</t>
  </si>
  <si>
    <t>1 FEMALE, 2 MALE</t>
  </si>
  <si>
    <t>3 SETS</t>
  </si>
  <si>
    <t>METAL COLOR</t>
  </si>
  <si>
    <t>POWDER SKIRT - JACKET TO PANT CONNECTION ON TABS</t>
  </si>
  <si>
    <t>8MM METAL EYELET</t>
  </si>
  <si>
    <t>2 PER SIDE = 4</t>
  </si>
  <si>
    <t>BEAD</t>
  </si>
  <si>
    <t>KEYCLIP</t>
  </si>
  <si>
    <t>RIGHT HAND POCKET</t>
  </si>
  <si>
    <t xml:space="preserve">HEM ADJUST </t>
  </si>
  <si>
    <t>FRONT HOOD ADJUST</t>
  </si>
  <si>
    <t>BACK HOOD ADJUST</t>
  </si>
  <si>
    <t>GROSGRAIN 1/4"</t>
  </si>
  <si>
    <t>GROSGRAIN 3/8"</t>
  </si>
  <si>
    <t>POWDER SKIRT JACKET TO PANT CONNECTION TABS</t>
  </si>
  <si>
    <t xml:space="preserve">GROSGRAIN 3/4" X 1" </t>
  </si>
  <si>
    <t>POWDER SKIRT JACKET TO PANT CONNECTION TABS BEHIND SNAPS</t>
  </si>
  <si>
    <t xml:space="preserve">3 PIECES </t>
  </si>
  <si>
    <t>ELASTIC 3/4" (CB 3/4 X 4") (SIDE TABS 3/4 X 3 1/4"</t>
  </si>
  <si>
    <t>GOGGLE POCKET BINDING</t>
  </si>
  <si>
    <t>CHUN WO HO</t>
  </si>
  <si>
    <t>GOGGLE POCKET OPENING</t>
  </si>
  <si>
    <t xml:space="preserve">POWDER SKIRT GRIPPER ELASTIC </t>
  </si>
  <si>
    <t>NITRO Embossed 
petersham tape 
(E1342816 20mm)
CHUN WO HO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</si>
  <si>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</si>
  <si>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</si>
  <si>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</si>
  <si>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</si>
  <si>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</si>
  <si>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</si>
  <si>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</si>
  <si>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</si>
  <si>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</si>
  <si>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MAIN LABEL</t>
  </si>
  <si>
    <t>LEFT HAND POCKET ZIPPER</t>
  </si>
  <si>
    <t>NITRO MENS JACKET</t>
  </si>
  <si>
    <t>BRUSHED TECH MESH</t>
  </si>
  <si>
    <t>NECK FACING</t>
  </si>
  <si>
    <t>NON INSULATED</t>
  </si>
  <si>
    <t>POWER STRETCH MESH</t>
  </si>
  <si>
    <t>GOGGLE POCKET</t>
  </si>
  <si>
    <t>LYCRA</t>
  </si>
  <si>
    <t>HEM, CHEST POCKET FLAP, HAND POCKET FLAPS</t>
  </si>
  <si>
    <t>JOEY CORD KEEP 3MM</t>
  </si>
  <si>
    <t>WOOJIN/ W863</t>
  </si>
  <si>
    <t>LINING CENTER FRONT CHEST</t>
  </si>
  <si>
    <t>BLACK</t>
  </si>
  <si>
    <t>LINING MEDIA POCKET CORD EXIT</t>
  </si>
  <si>
    <t>ELASTINE TAPE (USED IN 1" X1 1/2" WELT)</t>
  </si>
  <si>
    <t>REGULAR</t>
  </si>
  <si>
    <t>30 / 2</t>
  </si>
  <si>
    <t>100 / 2</t>
  </si>
  <si>
    <t>SLEEVE CUFF HEIGHT</t>
  </si>
  <si>
    <t>SLEEVE CUFF TAB LENGTH</t>
  </si>
  <si>
    <t>HAND POCKET FLAP LENGTH</t>
  </si>
  <si>
    <t>N18-101</t>
  </si>
  <si>
    <t>GLADES</t>
  </si>
  <si>
    <t>Hyperbola / SC670-6 3L micro-rip, w/printed tricot</t>
  </si>
  <si>
    <t>FULLY SEAM SEALED</t>
  </si>
  <si>
    <t>FULLY TAPED</t>
  </si>
  <si>
    <t>HAND POCKETS HORIZONTAL</t>
  </si>
  <si>
    <t>NOT LINED</t>
  </si>
  <si>
    <t>SHELL</t>
  </si>
  <si>
    <t>LOWER BODY</t>
  </si>
  <si>
    <t>POWDER SKIRT</t>
  </si>
  <si>
    <t>3L NO LINING</t>
  </si>
  <si>
    <t>#3 AquaGuard Coil Zipper with matte transparent film (5CNT10)</t>
  </si>
  <si>
    <t>HIDDEN AT HEM</t>
  </si>
  <si>
    <t>1 SET</t>
  </si>
  <si>
    <t xml:space="preserve">METAL EYELETS 11MM </t>
  </si>
  <si>
    <t>LUK'S / ET89</t>
  </si>
  <si>
    <t>ATTACH BACK HOOD CORD LOCK</t>
    <phoneticPr fontId="10" type="noConversion"/>
  </si>
  <si>
    <t>HAND POCKET FLAP WIDTH AT NARROWEST</t>
  </si>
  <si>
    <t>HAND POCKET FLAP WIDTH AT WIDEST</t>
  </si>
  <si>
    <t>1st PROTO REQUEST:</t>
  </si>
  <si>
    <t>&gt;SEE PDF FILE FOR ADDITONAL DESIGN DETAILS</t>
  </si>
  <si>
    <t>BONDING FILM</t>
  </si>
  <si>
    <t>HOOD BRIM</t>
  </si>
  <si>
    <t>CENTER FRONT PLACKET</t>
  </si>
  <si>
    <t>BACK HOOD ADJUST WELT</t>
  </si>
  <si>
    <t>CUFF TABS</t>
  </si>
  <si>
    <t>HAND POCKET FLAPS</t>
  </si>
  <si>
    <t xml:space="preserve">SOLID 210T </t>
    <phoneticPr fontId="3" type="noConversion"/>
  </si>
  <si>
    <t>SOLIS / SONP006-1</t>
  </si>
  <si>
    <t>UPPER OF SLEEVE GAITER</t>
  </si>
  <si>
    <t>3 LAYER SEAM TAPE</t>
  </si>
  <si>
    <t>&gt;NOTE THAT THIS STYLE IS 3 LAYER CONSTRUCTION - NOT LINED.</t>
  </si>
  <si>
    <t>&gt;NOTE THAT PLACKETS AND POCKET FLAPS ARE BONDED FINISH</t>
  </si>
  <si>
    <t>&gt;NOT THAT CENTER FRONT ZIPPER IS ANGLED</t>
  </si>
  <si>
    <t>&gt;NOTE THAT UNDERARM ZIPPERS HAVE MESH IN THE OPENING, EVEN THOUGH NO LINING IN JACKET</t>
  </si>
  <si>
    <t>&gt;NOTE THAT CUFFS ARE SHAPED</t>
  </si>
  <si>
    <t>&gt;NOTE THAT THERE IS A STRETCH SLEEVE GAITER WITH THUMBHOLE IN THE SLEEVE EVEN THOUGH IT IS NOT LINED.</t>
  </si>
  <si>
    <t>"S"</t>
  </si>
  <si>
    <t>"C1"</t>
  </si>
  <si>
    <t>ZIPPER GARAGES</t>
  </si>
  <si>
    <r>
      <rPr>
        <sz val="9"/>
        <color indexed="10"/>
        <rFont val="Arial"/>
        <family val="2"/>
      </rPr>
      <t xml:space="preserve">INSET </t>
    </r>
    <r>
      <rPr>
        <sz val="9"/>
        <rFont val="Arial"/>
        <family val="2"/>
      </rPr>
      <t>CUFF ON BODY</t>
    </r>
  </si>
  <si>
    <t>&gt;CF COLLAR HEIGHT MEASUREMENT IS INCREASED TO 6"</t>
  </si>
  <si>
    <t>&gt;HOOD AND HEM CONSTRUCTIONS UPDATED SEE PDF HIGHLIGHTED IN RED</t>
  </si>
  <si>
    <t>ALL ZIPPERS UPDATED TO USE YKK</t>
  </si>
  <si>
    <t>&gt;HAND POCKET BAGS ADDED</t>
  </si>
  <si>
    <t>YKK /  1-WAY DFW SHORT NON LOCKING</t>
  </si>
  <si>
    <t>#5 VISLON AQUAGUARD MATTE FILM (5VT9)</t>
  </si>
  <si>
    <r>
      <rPr>
        <sz val="9"/>
        <color indexed="10"/>
        <rFont val="Arial"/>
        <family val="2"/>
      </rPr>
      <t>#5</t>
    </r>
    <r>
      <rPr>
        <sz val="9"/>
        <rFont val="Arial"/>
        <family val="2"/>
      </rPr>
      <t xml:space="preserve"> VISLON AQUAGUARD MATTE FILM (5VT9)</t>
    </r>
  </si>
  <si>
    <t>&gt;CHEST POCKET AND ZIPPER ADDED</t>
  </si>
  <si>
    <t>&gt;SLEEVE POCKET ZIPPER REVISED FROM #3 TO #5</t>
  </si>
  <si>
    <t>CHEST POCKET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</si>
</sst>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2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5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9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2" fillId="0" borderId="67" xfId="0" applyNumberFormat="1" applyFont="1" applyFill="1" applyBorder="1" applyAlignment="1">
      <alignment horizontal="center"/>
    </xf>
    <xf numFmtId="12" fontId="43" fillId="0" borderId="22" xfId="0" applyNumberFormat="1" applyFont="1" applyFill="1" applyBorder="1" applyAlignment="1">
      <alignment horizontal="center"/>
    </xf>
    <xf numFmtId="12" fontId="43" fillId="0" borderId="21" xfId="0" applyNumberFormat="1" applyFont="1" applyFill="1" applyBorder="1" applyAlignment="1">
      <alignment horizontal="center"/>
    </xf>
    <xf numFmtId="12" fontId="42" fillId="0" borderId="9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3" fillId="0" borderId="11" xfId="0" applyNumberFormat="1" applyFont="1" applyFill="1" applyBorder="1" applyAlignment="1">
      <alignment horizontal="center"/>
    </xf>
    <xf numFmtId="12" fontId="44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2" fillId="0" borderId="25" xfId="0" applyNumberFormat="1" applyFont="1" applyFill="1" applyBorder="1" applyAlignment="1">
      <alignment horizontal="center"/>
    </xf>
    <xf numFmtId="12" fontId="43" fillId="0" borderId="49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3" fillId="0" borderId="12" xfId="0" applyNumberFormat="1" applyFont="1" applyFill="1" applyBorder="1" applyAlignment="1">
      <alignment horizontal="center"/>
    </xf>
    <xf numFmtId="12" fontId="42" fillId="0" borderId="2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43" xfId="0" applyNumberFormat="1" applyFont="1" applyFill="1" applyBorder="1" applyAlignment="1">
      <alignment horizontal="center"/>
    </xf>
    <xf numFmtId="12" fontId="43" fillId="0" borderId="3" xfId="0" applyNumberFormat="1" applyFont="1" applyFill="1" applyBorder="1" applyAlignment="1">
      <alignment horizontal="center"/>
    </xf>
    <xf numFmtId="12" fontId="42" fillId="0" borderId="48" xfId="0" applyNumberFormat="1" applyFont="1" applyFill="1" applyBorder="1" applyAlignment="1">
      <alignment horizontal="center"/>
    </xf>
    <xf numFmtId="12" fontId="43" fillId="0" borderId="48" xfId="0" applyNumberFormat="1" applyFont="1" applyFill="1" applyBorder="1" applyAlignment="1">
      <alignment horizontal="center"/>
    </xf>
    <xf numFmtId="12" fontId="42" fillId="0" borderId="37" xfId="0" applyNumberFormat="1" applyFont="1" applyFill="1" applyBorder="1" applyAlignment="1">
      <alignment horizontal="center"/>
    </xf>
    <xf numFmtId="12" fontId="43" fillId="0" borderId="45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3" fillId="0" borderId="46" xfId="0" applyNumberFormat="1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/>
    </xf>
    <xf numFmtId="12" fontId="42" fillId="0" borderId="20" xfId="0" applyNumberFormat="1" applyFont="1" applyBorder="1" applyAlignment="1">
      <alignment horizontal="center"/>
    </xf>
    <xf numFmtId="12" fontId="42" fillId="0" borderId="13" xfId="0" applyNumberFormat="1" applyFont="1" applyBorder="1" applyAlignment="1">
      <alignment horizontal="center"/>
    </xf>
    <xf numFmtId="12" fontId="42" fillId="0" borderId="36" xfId="0" applyNumberFormat="1" applyFont="1" applyBorder="1" applyAlignment="1">
      <alignment horizontal="center"/>
    </xf>
    <xf numFmtId="12" fontId="42" fillId="0" borderId="47" xfId="0" applyNumberFormat="1" applyFont="1" applyBorder="1" applyAlignment="1">
      <alignment horizontal="center"/>
    </xf>
    <xf numFmtId="12" fontId="42" fillId="0" borderId="68" xfId="0" applyNumberFormat="1" applyFont="1" applyBorder="1" applyAlignment="1">
      <alignment horizontal="center"/>
    </xf>
    <xf numFmtId="0" fontId="42" fillId="0" borderId="17" xfId="0" applyFont="1" applyBorder="1" applyAlignment="1">
      <alignment horizontal="center" textRotation="90" wrapText="1"/>
    </xf>
    <xf numFmtId="0" fontId="5" fillId="0" borderId="48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5" fillId="0" borderId="34" xfId="0" applyNumberFormat="1" applyFont="1" applyFill="1" applyBorder="1" applyAlignment="1">
      <alignment horizontal="center"/>
    </xf>
    <xf numFmtId="12" fontId="45" fillId="0" borderId="10" xfId="0" applyNumberFormat="1" applyFont="1" applyFill="1" applyBorder="1" applyAlignment="1">
      <alignment horizontal="center"/>
    </xf>
    <xf numFmtId="12" fontId="45" fillId="0" borderId="27" xfId="0" applyNumberFormat="1" applyFont="1" applyFill="1" applyBorder="1" applyAlignment="1">
      <alignment horizontal="center"/>
    </xf>
    <xf numFmtId="12" fontId="45" fillId="0" borderId="26" xfId="0" applyNumberFormat="1" applyFont="1" applyFill="1" applyBorder="1" applyAlignment="1">
      <alignment horizontal="center"/>
    </xf>
    <xf numFmtId="12" fontId="45" fillId="0" borderId="39" xfId="0" applyNumberFormat="1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46" fillId="0" borderId="3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0" fontId="5" fillId="0" borderId="43" xfId="0" applyFont="1" applyBorder="1" applyAlignment="1">
      <alignment horizontal="left" wrapText="1"/>
    </xf>
    <xf numFmtId="49" fontId="46" fillId="0" borderId="3" xfId="0" applyNumberFormat="1" applyFont="1" applyFill="1" applyBorder="1" applyAlignment="1">
      <alignment horizontal="left" vertical="center"/>
    </xf>
    <xf numFmtId="12" fontId="42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0" fontId="43" fillId="0" borderId="49" xfId="0" applyFont="1" applyFill="1" applyBorder="1" applyAlignment="1">
      <alignment horizontal="center"/>
    </xf>
    <xf numFmtId="0" fontId="43" fillId="0" borderId="1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0" fontId="47" fillId="0" borderId="10" xfId="0" applyFont="1" applyFill="1" applyBorder="1" applyAlignment="1"/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wrapText="1"/>
    </xf>
    <xf numFmtId="0" fontId="48" fillId="0" borderId="3" xfId="0" applyFont="1" applyBorder="1" applyAlignment="1">
      <alignment horizontal="left" wrapText="1"/>
    </xf>
    <xf numFmtId="0" fontId="48" fillId="0" borderId="2" xfId="0" applyFont="1" applyBorder="1" applyAlignment="1">
      <alignment horizontal="left" wrapText="1"/>
    </xf>
    <xf numFmtId="0" fontId="48" fillId="0" borderId="3" xfId="0" applyFont="1" applyFill="1" applyBorder="1" applyAlignment="1">
      <alignment horizontal="left" wrapText="1"/>
    </xf>
    <xf numFmtId="12" fontId="45" fillId="0" borderId="9" xfId="0" applyNumberFormat="1" applyFont="1" applyFill="1" applyBorder="1" applyAlignment="1">
      <alignment horizontal="center"/>
    </xf>
    <xf numFmtId="201" fontId="49" fillId="0" borderId="2" xfId="0" applyNumberFormat="1" applyFont="1" applyFill="1" applyBorder="1" applyAlignment="1">
      <alignment horizontal="center"/>
    </xf>
    <xf numFmtId="0" fontId="49" fillId="0" borderId="10" xfId="0" applyFont="1" applyFill="1" applyBorder="1" applyAlignment="1"/>
    <xf numFmtId="0" fontId="49" fillId="0" borderId="5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wrapText="1"/>
    </xf>
    <xf numFmtId="201" fontId="50" fillId="0" borderId="2" xfId="0" applyNumberFormat="1" applyFont="1" applyFill="1" applyBorder="1" applyAlignment="1">
      <alignment horizontal="center"/>
    </xf>
    <xf numFmtId="0" fontId="50" fillId="0" borderId="10" xfId="0" applyFont="1" applyFill="1" applyBorder="1" applyAlignment="1"/>
    <xf numFmtId="0" fontId="46" fillId="0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46" fillId="4" borderId="2" xfId="0" applyFont="1" applyFill="1" applyBorder="1" applyAlignment="1">
      <alignment horizontal="left" wrapText="1"/>
    </xf>
    <xf numFmtId="0" fontId="9" fillId="0" borderId="48" xfId="0" applyFont="1" applyBorder="1" applyAlignment="1">
      <alignment horizontal="center"/>
    </xf>
    <xf numFmtId="0" fontId="6" fillId="0" borderId="48" xfId="0" applyFont="1" applyBorder="1" applyAlignment="1">
      <alignment horizontal="center" vertical="center"/>
    </xf>
    <xf numFmtId="12" fontId="18" fillId="4" borderId="9" xfId="0" applyNumberFormat="1" applyFont="1" applyFill="1" applyBorder="1" applyAlignment="1">
      <alignment horizontal="left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4" borderId="6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2" fontId="16" fillId="4" borderId="16" xfId="0" applyNumberFormat="1" applyFont="1" applyFill="1" applyBorder="1" applyAlignment="1">
      <alignment horizontal="center"/>
    </xf>
    <xf numFmtId="12" fontId="16" fillId="4" borderId="17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12" fontId="42" fillId="4" borderId="13" xfId="0" applyNumberFormat="1" applyFont="1" applyFill="1" applyBorder="1" applyAlignment="1">
      <alignment horizontal="center"/>
    </xf>
    <xf numFmtId="12" fontId="42" fillId="4" borderId="43" xfId="0" applyNumberFormat="1" applyFont="1" applyFill="1" applyBorder="1" applyAlignment="1">
      <alignment horizontal="center"/>
    </xf>
    <xf numFmtId="12" fontId="43" fillId="4" borderId="3" xfId="0" applyNumberFormat="1" applyFont="1" applyFill="1" applyBorder="1" applyAlignment="1">
      <alignment horizontal="center"/>
    </xf>
    <xf numFmtId="12" fontId="45" fillId="4" borderId="26" xfId="0" applyNumberFormat="1" applyFont="1" applyFill="1" applyBorder="1" applyAlignment="1">
      <alignment horizontal="center"/>
    </xf>
    <xf numFmtId="12" fontId="42" fillId="4" borderId="48" xfId="0" applyNumberFormat="1" applyFont="1" applyFill="1" applyBorder="1" applyAlignment="1">
      <alignment horizontal="center"/>
    </xf>
    <xf numFmtId="12" fontId="43" fillId="4" borderId="48" xfId="0" applyNumberFormat="1" applyFont="1" applyFill="1" applyBorder="1" applyAlignment="1">
      <alignment horizontal="center"/>
    </xf>
    <xf numFmtId="12" fontId="6" fillId="4" borderId="3" xfId="0" applyNumberFormat="1" applyFont="1" applyFill="1" applyBorder="1" applyAlignment="1">
      <alignment horizontal="center"/>
    </xf>
    <xf numFmtId="12" fontId="6" fillId="4" borderId="48" xfId="0" applyNumberFormat="1" applyFont="1" applyFill="1" applyBorder="1" applyAlignment="1">
      <alignment horizontal="center"/>
    </xf>
    <xf numFmtId="12" fontId="9" fillId="4" borderId="47" xfId="0" applyNumberFormat="1" applyFont="1" applyFill="1" applyBorder="1" applyAlignment="1">
      <alignment horizontal="center"/>
    </xf>
    <xf numFmtId="0" fontId="23" fillId="0" borderId="34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23" fillId="4" borderId="10" xfId="0" applyNumberFormat="1" applyFont="1" applyFill="1" applyBorder="1" applyAlignment="1">
      <alignment horizontal="left"/>
    </xf>
    <xf numFmtId="198" fontId="23" fillId="4" borderId="5" xfId="0" applyNumberFormat="1" applyFont="1" applyFill="1" applyBorder="1" applyAlignment="1">
      <alignment horizontal="left"/>
    </xf>
    <xf numFmtId="198" fontId="23" fillId="4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4" borderId="10" xfId="0" applyNumberFormat="1" applyFont="1" applyFill="1" applyBorder="1" applyAlignment="1">
      <alignment horizontal="left" vertical="center"/>
    </xf>
    <xf numFmtId="198" fontId="28" fillId="4" borderId="5" xfId="0" applyNumberFormat="1" applyFont="1" applyFill="1" applyBorder="1" applyAlignment="1">
      <alignment horizontal="left" vertical="center"/>
    </xf>
    <xf numFmtId="198" fontId="28" fillId="4" borderId="57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71" xfId="0" applyFont="1" applyBorder="1" applyAlignment="1">
      <alignment horizontal="left"/>
    </xf>
    <xf numFmtId="0" fontId="0" fillId="0" borderId="71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198" fontId="23" fillId="0" borderId="26" xfId="0" applyNumberFormat="1" applyFont="1" applyBorder="1" applyAlignment="1">
      <alignment horizontal="left" vertical="center"/>
    </xf>
    <xf numFmtId="198" fontId="0" fillId="0" borderId="71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71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71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201" fontId="4" fillId="0" borderId="33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6" xfId="0" applyFont="1" applyFill="1" applyBorder="1" applyAlignment="1"/>
    <xf numFmtId="0" fontId="0" fillId="0" borderId="71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7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6" xfId="0" applyFont="1" applyFill="1" applyBorder="1" applyAlignment="1">
      <alignment horizontal="left" wrapText="1"/>
    </xf>
    <xf numFmtId="0" fontId="3" fillId="0" borderId="71" xfId="0" applyFont="1" applyFill="1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7" xfId="0" applyFont="1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5" fillId="0" borderId="4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5" fillId="0" borderId="69" xfId="0" applyFont="1" applyBorder="1" applyAlignment="1">
      <alignment horizontal="left" wrapText="1"/>
    </xf>
    <xf numFmtId="0" fontId="0" fillId="0" borderId="70" xfId="0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6" fillId="4" borderId="10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left" wrapText="1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9" fillId="0" borderId="5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6" fillId="0" borderId="49" xfId="0" applyFont="1" applyBorder="1" applyAlignment="1">
      <alignment horizontal="left"/>
    </xf>
    <xf numFmtId="0" fontId="36" fillId="0" borderId="49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0" fontId="6" fillId="0" borderId="67" xfId="0" applyFont="1" applyBorder="1" applyAlignment="1">
      <alignment horizontal="left"/>
    </xf>
    <xf numFmtId="0" fontId="6" fillId="0" borderId="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7</xdr:row>
      <xdr:rowOff>219075</xdr:rowOff>
    </xdr:from>
    <xdr:to>
      <xdr:col>10</xdr:col>
      <xdr:colOff>9525</xdr:colOff>
      <xdr:row>7</xdr:row>
      <xdr:rowOff>4953000</xdr:rowOff>
    </xdr:to>
    <xdr:pic>
      <xdr:nvPicPr>
        <xdr:cNvPr id="2289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0"/>
          <a:ext cx="11563350" cy="473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9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91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9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showRuler="0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234</v>
      </c>
      <c r="B1" s="117"/>
      <c r="C1" s="115"/>
      <c r="D1" s="115"/>
      <c r="E1" s="115"/>
      <c r="F1" s="145"/>
      <c r="G1" s="147"/>
      <c r="H1" s="146" t="s">
        <v>169</v>
      </c>
      <c r="I1" s="115"/>
      <c r="J1" s="116"/>
    </row>
    <row r="2" spans="1:10" s="9" customFormat="1" ht="16.5">
      <c r="A2" s="451" t="s">
        <v>136</v>
      </c>
      <c r="B2" s="452"/>
      <c r="C2" s="159" t="s">
        <v>116</v>
      </c>
      <c r="D2" s="151"/>
      <c r="E2" s="152"/>
      <c r="F2" s="436" t="s">
        <v>71</v>
      </c>
      <c r="G2" s="457"/>
      <c r="H2" s="436"/>
      <c r="I2" s="437"/>
      <c r="J2" s="438"/>
    </row>
    <row r="3" spans="1:10" s="9" customFormat="1" ht="16.5">
      <c r="A3" s="453" t="s">
        <v>123</v>
      </c>
      <c r="B3" s="454"/>
      <c r="C3" s="86" t="s">
        <v>254</v>
      </c>
      <c r="D3" s="143"/>
      <c r="E3" s="153"/>
      <c r="F3" s="439" t="s">
        <v>72</v>
      </c>
      <c r="G3" s="458"/>
      <c r="H3" s="448">
        <v>42815</v>
      </c>
      <c r="I3" s="449"/>
      <c r="J3" s="450"/>
    </row>
    <row r="4" spans="1:10" s="9" customFormat="1" ht="18" customHeight="1">
      <c r="A4" s="453" t="s">
        <v>124</v>
      </c>
      <c r="B4" s="454"/>
      <c r="C4" s="160" t="s">
        <v>255</v>
      </c>
      <c r="D4" s="150"/>
      <c r="E4" s="154"/>
      <c r="F4" s="439" t="s">
        <v>147</v>
      </c>
      <c r="G4" s="458"/>
      <c r="H4" s="445">
        <v>42844</v>
      </c>
      <c r="I4" s="446"/>
      <c r="J4" s="447"/>
    </row>
    <row r="5" spans="1:10" s="9" customFormat="1" ht="17.100000000000001" customHeight="1">
      <c r="A5" s="453" t="s">
        <v>125</v>
      </c>
      <c r="B5" s="454"/>
      <c r="C5" s="161" t="s">
        <v>264</v>
      </c>
      <c r="D5" s="89"/>
      <c r="E5" s="155"/>
      <c r="F5" s="439" t="s">
        <v>146</v>
      </c>
      <c r="G5" s="458"/>
      <c r="H5" s="442"/>
      <c r="I5" s="443"/>
      <c r="J5" s="444"/>
    </row>
    <row r="6" spans="1:10" s="9" customFormat="1" ht="16.5">
      <c r="A6" s="453" t="s">
        <v>160</v>
      </c>
      <c r="B6" s="454"/>
      <c r="C6" s="86" t="s">
        <v>257</v>
      </c>
      <c r="D6" s="143"/>
      <c r="E6" s="153"/>
      <c r="F6" s="439" t="s">
        <v>148</v>
      </c>
      <c r="G6" s="458"/>
      <c r="H6" s="439" t="s">
        <v>248</v>
      </c>
      <c r="I6" s="440"/>
      <c r="J6" s="441"/>
    </row>
    <row r="7" spans="1:10" s="9" customFormat="1" ht="17.25" thickBot="1">
      <c r="A7" s="455" t="s">
        <v>126</v>
      </c>
      <c r="B7" s="456"/>
      <c r="C7" s="111" t="s">
        <v>237</v>
      </c>
      <c r="D7" s="118"/>
      <c r="E7" s="156"/>
      <c r="F7" s="459" t="s">
        <v>111</v>
      </c>
      <c r="G7" s="460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17</v>
      </c>
      <c r="F9" s="53"/>
      <c r="G9" s="53"/>
      <c r="H9" s="53"/>
      <c r="I9" s="53"/>
      <c r="J9" s="54"/>
    </row>
    <row r="10" spans="1:10" s="14" customFormat="1" ht="24.75" thickBot="1">
      <c r="A10" s="124" t="s">
        <v>65</v>
      </c>
      <c r="B10" s="125" t="s">
        <v>105</v>
      </c>
      <c r="C10" s="125" t="s">
        <v>66</v>
      </c>
      <c r="D10" s="125" t="s">
        <v>139</v>
      </c>
      <c r="E10" s="126" t="s">
        <v>117</v>
      </c>
      <c r="F10" s="126" t="s">
        <v>118</v>
      </c>
      <c r="G10" s="126" t="s">
        <v>119</v>
      </c>
      <c r="H10" s="126" t="s">
        <v>120</v>
      </c>
      <c r="I10" s="126" t="s">
        <v>121</v>
      </c>
      <c r="J10" s="126"/>
    </row>
    <row r="11" spans="1:10" s="14" customFormat="1" ht="35.1" customHeight="1">
      <c r="A11" s="120"/>
      <c r="B11" s="120" t="s">
        <v>256</v>
      </c>
      <c r="C11" s="120" t="s">
        <v>291</v>
      </c>
      <c r="D11" s="121"/>
      <c r="E11" s="120"/>
      <c r="F11" s="120"/>
      <c r="G11" s="120"/>
      <c r="H11" s="120"/>
      <c r="I11" s="120"/>
      <c r="J11" s="120"/>
    </row>
    <row r="12" spans="1:10" s="14" customFormat="1" ht="35.1" customHeight="1">
      <c r="A12" s="120"/>
      <c r="B12" s="120"/>
      <c r="C12" s="120" t="s">
        <v>292</v>
      </c>
      <c r="D12" s="121"/>
      <c r="E12" s="120"/>
      <c r="F12" s="120"/>
      <c r="G12" s="120"/>
      <c r="H12" s="120"/>
      <c r="I12" s="120"/>
      <c r="J12" s="120"/>
    </row>
    <row r="13" spans="1:10" s="14" customFormat="1">
      <c r="A13" s="120"/>
      <c r="B13" s="120"/>
      <c r="C13" s="120"/>
      <c r="D13" s="121"/>
      <c r="E13" s="120"/>
      <c r="F13" s="120"/>
      <c r="G13" s="120"/>
      <c r="H13" s="120"/>
      <c r="I13" s="120"/>
      <c r="J13" s="120"/>
    </row>
    <row r="14" spans="1:10" s="14" customFormat="1" ht="12.75" thickBot="1">
      <c r="A14" s="44"/>
      <c r="B14" s="44"/>
      <c r="C14" s="44"/>
      <c r="D14" s="44"/>
      <c r="E14" s="44"/>
      <c r="F14" s="127"/>
      <c r="G14" s="44"/>
      <c r="H14" s="44"/>
      <c r="I14" s="44"/>
      <c r="J14" s="128"/>
    </row>
    <row r="15" spans="1:10" s="14" customFormat="1" ht="24.75" thickBot="1">
      <c r="A15" s="124" t="s">
        <v>33</v>
      </c>
      <c r="B15" s="125" t="str">
        <f>B10</f>
        <v>SUPPLIER/ REFERENCE NUMBER</v>
      </c>
      <c r="C15" s="125" t="str">
        <f>C10</f>
        <v xml:space="preserve">LOCATION </v>
      </c>
      <c r="D15" s="125" t="str">
        <f>D10</f>
        <v>CONTENT</v>
      </c>
      <c r="E15" s="125" t="str">
        <f t="shared" ref="E15:J15" si="0">E10</f>
        <v>COLORWAY 1</v>
      </c>
      <c r="F15" s="125" t="str">
        <f t="shared" si="0"/>
        <v>COLORWAY 2</v>
      </c>
      <c r="G15" s="125" t="str">
        <f t="shared" si="0"/>
        <v>COLORWAY 3</v>
      </c>
      <c r="H15" s="125" t="str">
        <f t="shared" si="0"/>
        <v>COLORWAY 4</v>
      </c>
      <c r="I15" s="125" t="str">
        <f t="shared" si="0"/>
        <v>COLORWAY 5</v>
      </c>
      <c r="J15" s="129">
        <f t="shared" si="0"/>
        <v>0</v>
      </c>
    </row>
    <row r="16" spans="1:10" s="14" customFormat="1">
      <c r="A16" s="120" t="s">
        <v>237</v>
      </c>
      <c r="B16" s="119"/>
      <c r="C16" s="119"/>
      <c r="D16" s="121"/>
      <c r="E16" s="120"/>
      <c r="F16" s="120"/>
      <c r="G16" s="120"/>
      <c r="H16" s="120"/>
      <c r="I16" s="120"/>
      <c r="J16" s="130"/>
    </row>
    <row r="17" spans="1:10" s="14" customFormat="1" ht="12.75" thickBot="1">
      <c r="A17" s="44"/>
      <c r="B17" s="44"/>
      <c r="C17" s="44"/>
      <c r="D17" s="172"/>
      <c r="E17" s="44"/>
      <c r="F17" s="44"/>
      <c r="G17" s="44"/>
      <c r="H17" s="44"/>
      <c r="I17" s="44"/>
      <c r="J17" s="173"/>
    </row>
    <row r="18" spans="1:10" ht="24.75" thickBot="1">
      <c r="A18" s="124" t="s">
        <v>20</v>
      </c>
      <c r="B18" s="125" t="str">
        <f>B10</f>
        <v>SUPPLIER/ REFERENCE NUMBER</v>
      </c>
      <c r="C18" s="125" t="str">
        <f>C10</f>
        <v xml:space="preserve">LOCATION </v>
      </c>
      <c r="D18" s="125" t="str">
        <f>D10</f>
        <v>CONTENT</v>
      </c>
      <c r="E18" s="126" t="str">
        <f t="shared" ref="E18:J18" si="1">E10</f>
        <v>COLORWAY 1</v>
      </c>
      <c r="F18" s="126" t="str">
        <f t="shared" si="1"/>
        <v>COLORWAY 2</v>
      </c>
      <c r="G18" s="126" t="str">
        <f t="shared" si="1"/>
        <v>COLORWAY 3</v>
      </c>
      <c r="H18" s="126" t="str">
        <f t="shared" si="1"/>
        <v>COLORWAY 4</v>
      </c>
      <c r="I18" s="126" t="str">
        <f t="shared" si="1"/>
        <v>COLORWAY 5</v>
      </c>
      <c r="J18" s="134">
        <f t="shared" si="1"/>
        <v>0</v>
      </c>
    </row>
    <row r="19" spans="1:10" ht="26.1" customHeight="1">
      <c r="A19" s="120" t="s">
        <v>284</v>
      </c>
      <c r="B19" s="120" t="s">
        <v>189</v>
      </c>
      <c r="C19" s="119" t="s">
        <v>258</v>
      </c>
      <c r="D19" s="122"/>
      <c r="E19" s="119" t="s">
        <v>258</v>
      </c>
      <c r="F19" s="120"/>
      <c r="G19" s="120"/>
      <c r="H19" s="120"/>
      <c r="I19" s="120"/>
      <c r="J19" s="120"/>
    </row>
    <row r="20" spans="1:10" ht="12.75" thickBot="1">
      <c r="A20" s="2"/>
      <c r="B20" s="131"/>
      <c r="C20" s="7"/>
      <c r="D20" s="131"/>
      <c r="E20" s="2"/>
      <c r="F20" s="2"/>
      <c r="G20" s="132"/>
      <c r="H20" s="2"/>
      <c r="I20" s="2"/>
      <c r="J20" s="133"/>
    </row>
    <row r="21" spans="1:10" s="14" customFormat="1" ht="24.75" thickBot="1">
      <c r="A21" s="124" t="s">
        <v>70</v>
      </c>
      <c r="B21" s="125" t="str">
        <f>B10</f>
        <v>SUPPLIER/ REFERENCE NUMBER</v>
      </c>
      <c r="C21" s="125" t="str">
        <f>C10</f>
        <v xml:space="preserve">LOCATION </v>
      </c>
      <c r="D21" s="125" t="str">
        <f>D10</f>
        <v>CONTENT</v>
      </c>
      <c r="E21" s="126" t="str">
        <f t="shared" ref="E21:J21" si="2">E10</f>
        <v>COLORWAY 1</v>
      </c>
      <c r="F21" s="126" t="str">
        <f t="shared" si="2"/>
        <v>COLORWAY 2</v>
      </c>
      <c r="G21" s="126" t="str">
        <f t="shared" si="2"/>
        <v>COLORWAY 3</v>
      </c>
      <c r="H21" s="126" t="str">
        <f t="shared" si="2"/>
        <v>COLORWAY 4</v>
      </c>
      <c r="I21" s="126" t="str">
        <f t="shared" si="2"/>
        <v>COLORWAY 5</v>
      </c>
      <c r="J21" s="134">
        <f t="shared" si="2"/>
        <v>0</v>
      </c>
    </row>
    <row r="22" spans="1:10" s="14" customFormat="1">
      <c r="A22" s="120" t="s">
        <v>260</v>
      </c>
      <c r="B22" s="119"/>
      <c r="C22" s="120" t="s">
        <v>90</v>
      </c>
      <c r="D22" s="121"/>
      <c r="E22" s="120"/>
      <c r="F22" s="120"/>
      <c r="G22" s="120"/>
      <c r="H22" s="120"/>
      <c r="I22" s="120"/>
      <c r="J22" s="120"/>
    </row>
    <row r="23" spans="1:10" s="14" customFormat="1" ht="21.95" customHeight="1">
      <c r="A23" s="120" t="s">
        <v>260</v>
      </c>
      <c r="B23" s="119"/>
      <c r="C23" s="119" t="s">
        <v>19</v>
      </c>
      <c r="D23" s="168"/>
      <c r="E23" s="119"/>
      <c r="F23" s="119"/>
      <c r="G23" s="119"/>
      <c r="H23" s="119"/>
      <c r="I23" s="119"/>
      <c r="J23" s="119"/>
    </row>
    <row r="24" spans="1:10" s="14" customFormat="1" ht="21.95" customHeight="1">
      <c r="A24" s="120" t="s">
        <v>260</v>
      </c>
      <c r="B24" s="119"/>
      <c r="C24" s="119" t="s">
        <v>91</v>
      </c>
      <c r="D24" s="168"/>
      <c r="E24" s="119"/>
      <c r="F24" s="119"/>
      <c r="G24" s="119"/>
      <c r="H24" s="119"/>
      <c r="I24" s="119"/>
      <c r="J24" s="119"/>
    </row>
    <row r="25" spans="1:10" s="14" customFormat="1" ht="30" customHeight="1">
      <c r="A25" s="119" t="s">
        <v>261</v>
      </c>
      <c r="B25" s="119"/>
      <c r="C25" s="119" t="s">
        <v>69</v>
      </c>
      <c r="D25" s="168"/>
      <c r="E25" s="119"/>
      <c r="F25" s="119"/>
      <c r="G25" s="119"/>
      <c r="H25" s="119"/>
      <c r="I25" s="119"/>
      <c r="J25" s="119"/>
    </row>
    <row r="26" spans="1:10" s="14" customFormat="1" ht="30" customHeight="1">
      <c r="A26" s="120" t="s">
        <v>260</v>
      </c>
      <c r="B26" s="385"/>
      <c r="C26" s="119" t="s">
        <v>262</v>
      </c>
      <c r="D26" s="168"/>
      <c r="E26" s="119"/>
      <c r="F26" s="119"/>
      <c r="G26" s="119"/>
      <c r="H26" s="119"/>
      <c r="I26" s="119"/>
      <c r="J26" s="119"/>
    </row>
    <row r="27" spans="1:10" s="14" customFormat="1" ht="27.95" customHeight="1">
      <c r="A27" s="119" t="s">
        <v>95</v>
      </c>
      <c r="B27" s="385" t="s">
        <v>190</v>
      </c>
      <c r="C27" s="119" t="s">
        <v>263</v>
      </c>
      <c r="D27" s="168" t="s">
        <v>156</v>
      </c>
      <c r="E27" s="119" t="s">
        <v>122</v>
      </c>
      <c r="F27" s="119"/>
      <c r="G27" s="119"/>
      <c r="H27" s="119"/>
      <c r="I27" s="119"/>
      <c r="J27" s="119"/>
    </row>
    <row r="28" spans="1:10" s="14" customFormat="1">
      <c r="A28" s="119" t="s">
        <v>261</v>
      </c>
      <c r="B28" s="119" t="s">
        <v>68</v>
      </c>
      <c r="C28" s="119" t="s">
        <v>92</v>
      </c>
      <c r="D28" s="168" t="s">
        <v>109</v>
      </c>
      <c r="E28" s="119" t="s">
        <v>122</v>
      </c>
      <c r="F28" s="119"/>
      <c r="G28" s="119"/>
      <c r="H28" s="119"/>
      <c r="I28" s="119"/>
      <c r="J28" s="119"/>
    </row>
    <row r="29" spans="1:10" s="14" customFormat="1">
      <c r="A29" s="119" t="s">
        <v>96</v>
      </c>
      <c r="B29" s="119" t="s">
        <v>68</v>
      </c>
      <c r="C29" s="119" t="s">
        <v>93</v>
      </c>
      <c r="D29" s="168" t="s">
        <v>109</v>
      </c>
      <c r="E29" s="119" t="s">
        <v>122</v>
      </c>
      <c r="F29" s="119"/>
      <c r="G29" s="119"/>
      <c r="H29" s="119"/>
      <c r="I29" s="119"/>
      <c r="J29" s="119"/>
    </row>
    <row r="30" spans="1:10" s="14" customFormat="1">
      <c r="A30" s="119" t="s">
        <v>235</v>
      </c>
      <c r="B30" s="119" t="s">
        <v>68</v>
      </c>
      <c r="C30" s="119" t="s">
        <v>236</v>
      </c>
      <c r="D30" s="168" t="s">
        <v>109</v>
      </c>
      <c r="E30" s="119" t="s">
        <v>67</v>
      </c>
      <c r="F30" s="119"/>
      <c r="G30" s="119"/>
      <c r="H30" s="119"/>
      <c r="I30" s="119"/>
      <c r="J30" s="119"/>
    </row>
    <row r="31" spans="1:10" s="14" customFormat="1" ht="24">
      <c r="A31" s="119" t="s">
        <v>238</v>
      </c>
      <c r="B31" s="119" t="s">
        <v>68</v>
      </c>
      <c r="C31" s="119" t="s">
        <v>94</v>
      </c>
      <c r="D31" s="168" t="s">
        <v>109</v>
      </c>
      <c r="E31" s="119" t="s">
        <v>122</v>
      </c>
      <c r="F31" s="119"/>
      <c r="G31" s="119"/>
      <c r="H31" s="119"/>
      <c r="I31" s="119"/>
      <c r="J31" s="119"/>
    </row>
    <row r="32" spans="1:10" s="14" customFormat="1" ht="24">
      <c r="A32" s="119" t="s">
        <v>238</v>
      </c>
      <c r="B32" s="119" t="s">
        <v>68</v>
      </c>
      <c r="C32" s="119" t="s">
        <v>239</v>
      </c>
      <c r="D32" s="168" t="s">
        <v>109</v>
      </c>
      <c r="E32" s="119" t="s">
        <v>122</v>
      </c>
      <c r="F32" s="119"/>
      <c r="G32" s="119"/>
      <c r="H32" s="119"/>
      <c r="I32" s="119"/>
      <c r="J32" s="119"/>
    </row>
    <row r="33" spans="1:17">
      <c r="A33" s="119" t="s">
        <v>240</v>
      </c>
      <c r="B33" s="119" t="s">
        <v>68</v>
      </c>
      <c r="C33" s="119" t="s">
        <v>127</v>
      </c>
      <c r="D33" s="168" t="s">
        <v>139</v>
      </c>
      <c r="E33" s="119" t="s">
        <v>122</v>
      </c>
      <c r="F33" s="119"/>
      <c r="G33" s="119"/>
      <c r="H33" s="119"/>
      <c r="I33" s="119"/>
      <c r="J33" s="119"/>
      <c r="L33" s="14"/>
      <c r="M33" s="14"/>
      <c r="N33" s="14"/>
      <c r="O33" s="14"/>
      <c r="P33" s="14"/>
      <c r="Q33" s="14"/>
    </row>
    <row r="34" spans="1:17" ht="24">
      <c r="A34" s="119" t="s">
        <v>281</v>
      </c>
      <c r="B34" s="119" t="s">
        <v>282</v>
      </c>
      <c r="C34" s="119" t="s">
        <v>283</v>
      </c>
      <c r="D34" s="168" t="s">
        <v>139</v>
      </c>
      <c r="E34" s="119" t="s">
        <v>67</v>
      </c>
      <c r="F34" s="119"/>
      <c r="G34" s="119"/>
      <c r="H34" s="119"/>
      <c r="I34" s="119"/>
      <c r="J34" s="119"/>
    </row>
    <row r="35" spans="1:17">
      <c r="A35" s="1"/>
      <c r="B35" s="18"/>
      <c r="C35" s="17"/>
      <c r="D35" s="18"/>
      <c r="E35" s="26"/>
      <c r="F35" s="1"/>
      <c r="G35" s="1"/>
      <c r="H35" s="1"/>
      <c r="I35" s="1"/>
      <c r="J35" s="56"/>
    </row>
    <row r="36" spans="1:17">
      <c r="A36" s="1"/>
      <c r="B36" s="18"/>
      <c r="C36" s="17"/>
      <c r="D36" s="18"/>
      <c r="E36" s="26"/>
      <c r="F36" s="1"/>
      <c r="G36" s="1"/>
      <c r="H36" s="1"/>
      <c r="I36" s="1"/>
      <c r="J36" s="56"/>
    </row>
    <row r="37" spans="1:17">
      <c r="B37" s="18"/>
      <c r="C37" s="17"/>
      <c r="D37" s="18"/>
      <c r="E37" s="26"/>
    </row>
    <row r="38" spans="1:17">
      <c r="B38" s="18"/>
      <c r="C38" s="17"/>
      <c r="D38" s="18"/>
      <c r="E38" s="26"/>
    </row>
    <row r="39" spans="1:17">
      <c r="B39" s="18"/>
      <c r="C39" s="17"/>
      <c r="D39" s="18"/>
      <c r="E39" s="26"/>
    </row>
    <row r="40" spans="1:17">
      <c r="B40" s="18"/>
      <c r="C40" s="17"/>
      <c r="D40" s="18"/>
      <c r="E40" s="26"/>
    </row>
    <row r="41" spans="1:17">
      <c r="B41" s="18"/>
      <c r="C41" s="17"/>
      <c r="D41" s="18"/>
      <c r="E41" s="26"/>
    </row>
    <row r="42" spans="1:17">
      <c r="B42" s="18"/>
      <c r="C42" s="17"/>
      <c r="D42" s="18"/>
      <c r="E42" s="26"/>
    </row>
    <row r="43" spans="1:17">
      <c r="B43" s="18"/>
      <c r="C43" s="17"/>
      <c r="D43" s="18"/>
      <c r="E43" s="26"/>
    </row>
    <row r="44" spans="1:17">
      <c r="B44" s="18"/>
      <c r="C44" s="17"/>
      <c r="D44" s="18"/>
      <c r="E44" s="26"/>
    </row>
    <row r="45" spans="1:17">
      <c r="B45" s="18"/>
      <c r="C45" s="17"/>
      <c r="D45" s="18"/>
      <c r="E45" s="26"/>
    </row>
    <row r="46" spans="1:17">
      <c r="B46" s="18"/>
      <c r="C46" s="17"/>
      <c r="D46" s="18"/>
      <c r="E46" s="26"/>
    </row>
    <row r="47" spans="1:17">
      <c r="B47" s="18"/>
      <c r="C47" s="17"/>
      <c r="D47" s="18"/>
      <c r="E47" s="26"/>
    </row>
    <row r="48" spans="1:17">
      <c r="B48" s="18"/>
      <c r="C48" s="17"/>
      <c r="D48" s="18"/>
      <c r="E48" s="26"/>
    </row>
    <row r="49" spans="2:5">
      <c r="B49" s="18"/>
      <c r="C49" s="17"/>
      <c r="D49" s="18"/>
      <c r="E49" s="26"/>
    </row>
    <row r="50" spans="2:5">
      <c r="E50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showGridLines="0" tabSelected="1" showRuler="0" zoomScaleNormal="100" workbookViewId="0">
      <selection activeCell="G11" sqref="G1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61" t="str">
        <f>SHELL!$A$1</f>
        <v>NITRO MENS JACKET</v>
      </c>
      <c r="B1" s="462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63" t="str">
        <f>SHELL!A2</f>
        <v>SEASON:</v>
      </c>
      <c r="B2" s="464"/>
      <c r="C2" s="158" t="str">
        <f>SHELL!C2</f>
        <v>WINTER 2018/2019</v>
      </c>
      <c r="D2" s="157"/>
      <c r="E2" s="157"/>
      <c r="F2" s="436" t="str">
        <f>SHELL!F2</f>
        <v>CONTRACTOR:</v>
      </c>
      <c r="G2" s="467"/>
      <c r="H2" s="471">
        <f>SHELL!H2</f>
        <v>0</v>
      </c>
      <c r="I2" s="472"/>
      <c r="J2" s="473"/>
    </row>
    <row r="3" spans="1:10" s="26" customFormat="1" ht="16.5">
      <c r="A3" s="465" t="str">
        <f>SHELL!A3</f>
        <v>STYLE NUMBER:</v>
      </c>
      <c r="B3" s="466"/>
      <c r="C3" s="58" t="str">
        <f>SHELL!C3</f>
        <v>N18-101</v>
      </c>
      <c r="D3" s="105"/>
      <c r="E3" s="105"/>
      <c r="F3" s="468" t="str">
        <f>SHELL!F3</f>
        <v>DATE CREATED:</v>
      </c>
      <c r="G3" s="469"/>
      <c r="H3" s="474">
        <f>SHELL!H3</f>
        <v>42815</v>
      </c>
      <c r="I3" s="475"/>
      <c r="J3" s="476"/>
    </row>
    <row r="4" spans="1:10" s="26" customFormat="1" ht="16.5">
      <c r="A4" s="465" t="str">
        <f>SHELL!A4</f>
        <v>STYLE NAME:</v>
      </c>
      <c r="B4" s="466"/>
      <c r="C4" s="58" t="str">
        <f>SHELL!C4</f>
        <v>GLADES</v>
      </c>
      <c r="D4" s="105"/>
      <c r="E4" s="105"/>
      <c r="F4" s="439" t="str">
        <f>SHELL!F4</f>
        <v>DATE REVISED:</v>
      </c>
      <c r="G4" s="470"/>
      <c r="H4" s="477">
        <f>SHELL!$H$4</f>
        <v>42844</v>
      </c>
      <c r="I4" s="478"/>
      <c r="J4" s="479"/>
    </row>
    <row r="5" spans="1:10" s="26" customFormat="1" ht="18.95" customHeight="1">
      <c r="A5" s="465" t="str">
        <f>SHELL!A5</f>
        <v>WATERPROOF/BREATHABILITY:</v>
      </c>
      <c r="B5" s="466"/>
      <c r="C5" s="58" t="str">
        <f>SHELL!C5</f>
        <v>3L NO LINING</v>
      </c>
      <c r="D5" s="105"/>
      <c r="E5" s="105"/>
      <c r="F5" s="468" t="str">
        <f>SHELL!F5</f>
        <v>BLOCK:</v>
      </c>
      <c r="G5" s="469"/>
      <c r="H5" s="480">
        <f>SHELL!H5</f>
        <v>0</v>
      </c>
      <c r="I5" s="481"/>
      <c r="J5" s="482"/>
    </row>
    <row r="6" spans="1:10" s="26" customFormat="1" ht="16.5">
      <c r="A6" s="465" t="str">
        <f>SHELL!A6</f>
        <v>SEAM SEALING:</v>
      </c>
      <c r="B6" s="466"/>
      <c r="C6" s="58" t="str">
        <f>SHELL!C6</f>
        <v>FULLY SEAM SEALED</v>
      </c>
      <c r="D6" s="105"/>
      <c r="E6" s="105"/>
      <c r="F6" s="439" t="str">
        <f>SHELL!F6</f>
        <v>FIT:</v>
      </c>
      <c r="G6" s="470"/>
      <c r="H6" s="485" t="str">
        <f>SHELL!H6</f>
        <v>REGULAR</v>
      </c>
      <c r="I6" s="486"/>
      <c r="J6" s="487"/>
    </row>
    <row r="7" spans="1:10" s="26" customFormat="1" ht="17.25" thickBot="1">
      <c r="A7" s="455" t="str">
        <f>SHELL!A7</f>
        <v>INSULATION:</v>
      </c>
      <c r="B7" s="484"/>
      <c r="C7" s="111" t="str">
        <f>SHELL!C7</f>
        <v>NON INSULATED</v>
      </c>
      <c r="D7" s="118"/>
      <c r="E7" s="118"/>
      <c r="F7" s="459" t="str">
        <f>SHELL!F7</f>
        <v>TARGET FOB:</v>
      </c>
      <c r="G7" s="483"/>
      <c r="H7" s="488">
        <f>SHELL!H7</f>
        <v>0</v>
      </c>
      <c r="I7" s="489"/>
      <c r="J7" s="490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63</v>
      </c>
      <c r="B9" s="125" t="s">
        <v>105</v>
      </c>
      <c r="C9" s="125" t="s">
        <v>104</v>
      </c>
      <c r="D9" s="125" t="s">
        <v>62</v>
      </c>
      <c r="E9" s="125" t="str">
        <f>SHELL!E10</f>
        <v>COLORWAY 1</v>
      </c>
      <c r="F9" s="125" t="str">
        <f>SHELL!F10</f>
        <v>COLORWAY 2</v>
      </c>
      <c r="G9" s="125" t="str">
        <f>SHELL!G10</f>
        <v>COLORWAY 3</v>
      </c>
      <c r="H9" s="125" t="str">
        <f>SHELL!H10</f>
        <v>COLORWAY 4</v>
      </c>
      <c r="I9" s="125" t="str">
        <f>SHELL!I10</f>
        <v>COLORWAY 5</v>
      </c>
      <c r="J9" s="129">
        <f>SHELL!J10</f>
        <v>0</v>
      </c>
    </row>
    <row r="10" spans="1:10" s="14" customFormat="1" ht="36">
      <c r="A10" s="120" t="s">
        <v>158</v>
      </c>
      <c r="B10" s="119" t="s">
        <v>191</v>
      </c>
      <c r="C10" s="119" t="s">
        <v>97</v>
      </c>
      <c r="D10" s="119">
        <v>1</v>
      </c>
      <c r="E10" s="136" t="s">
        <v>192</v>
      </c>
      <c r="F10" s="136"/>
      <c r="G10" s="136"/>
      <c r="H10" s="136"/>
      <c r="I10" s="136"/>
      <c r="J10" s="119"/>
    </row>
    <row r="11" spans="1:10" s="14" customFormat="1" ht="36">
      <c r="A11" s="413" t="s">
        <v>300</v>
      </c>
      <c r="B11" s="414" t="s">
        <v>299</v>
      </c>
      <c r="C11" s="409" t="s">
        <v>304</v>
      </c>
      <c r="D11" s="119">
        <v>1</v>
      </c>
      <c r="E11" s="136" t="s">
        <v>192</v>
      </c>
      <c r="F11" s="136"/>
      <c r="G11" s="136"/>
      <c r="H11" s="136"/>
      <c r="I11" s="136"/>
      <c r="J11" s="119"/>
    </row>
    <row r="12" spans="1:10" s="14" customFormat="1" ht="36">
      <c r="A12" s="413" t="s">
        <v>301</v>
      </c>
      <c r="B12" s="412" t="s">
        <v>299</v>
      </c>
      <c r="C12" s="119" t="s">
        <v>74</v>
      </c>
      <c r="D12" s="119">
        <v>1</v>
      </c>
      <c r="E12" s="136" t="s">
        <v>192</v>
      </c>
      <c r="F12" s="136"/>
      <c r="G12" s="136"/>
      <c r="H12" s="136"/>
      <c r="I12" s="136"/>
      <c r="J12" s="119"/>
    </row>
    <row r="13" spans="1:10" s="14" customFormat="1" ht="36">
      <c r="A13" s="120" t="s">
        <v>265</v>
      </c>
      <c r="B13" s="412" t="s">
        <v>299</v>
      </c>
      <c r="C13" s="119" t="s">
        <v>98</v>
      </c>
      <c r="D13" s="119" t="s">
        <v>114</v>
      </c>
      <c r="E13" s="136" t="s">
        <v>192</v>
      </c>
      <c r="F13" s="136"/>
      <c r="G13" s="136"/>
      <c r="H13" s="136"/>
      <c r="I13" s="136"/>
      <c r="J13" s="119"/>
    </row>
    <row r="14" spans="1:10" s="14" customFormat="1" ht="36">
      <c r="A14" s="120" t="s">
        <v>157</v>
      </c>
      <c r="B14" s="412" t="s">
        <v>299</v>
      </c>
      <c r="C14" s="119" t="s">
        <v>259</v>
      </c>
      <c r="D14" s="119" t="s">
        <v>99</v>
      </c>
      <c r="E14" s="136" t="s">
        <v>192</v>
      </c>
      <c r="F14" s="136"/>
      <c r="G14" s="136"/>
      <c r="H14" s="136"/>
      <c r="I14" s="136"/>
      <c r="J14" s="119"/>
    </row>
    <row r="15" spans="1:10" s="14" customFormat="1" ht="36">
      <c r="A15" s="120" t="s">
        <v>161</v>
      </c>
      <c r="B15" s="412" t="s">
        <v>299</v>
      </c>
      <c r="C15" s="119" t="s">
        <v>100</v>
      </c>
      <c r="D15" s="119">
        <v>1</v>
      </c>
      <c r="E15" s="136" t="s">
        <v>192</v>
      </c>
      <c r="F15" s="136"/>
      <c r="G15" s="136"/>
      <c r="H15" s="136"/>
      <c r="I15" s="136"/>
      <c r="J15" s="119"/>
    </row>
    <row r="16" spans="1:10" s="14" customFormat="1" ht="12.75" thickBot="1">
      <c r="A16" s="17"/>
      <c r="B16" s="43"/>
      <c r="C16" s="43"/>
      <c r="D16" s="43"/>
      <c r="E16" s="95"/>
      <c r="F16" s="17"/>
      <c r="G16" s="43"/>
      <c r="H16" s="17"/>
      <c r="I16" s="17"/>
      <c r="J16" s="17"/>
    </row>
    <row r="17" spans="1:10" s="14" customFormat="1" ht="24">
      <c r="A17" s="174" t="s">
        <v>106</v>
      </c>
      <c r="B17" s="175" t="s">
        <v>105</v>
      </c>
      <c r="C17" s="175" t="s">
        <v>104</v>
      </c>
      <c r="D17" s="175" t="str">
        <f>D9</f>
        <v>AMOUNT</v>
      </c>
      <c r="E17" s="175" t="str">
        <f>SHELL!E10</f>
        <v>COLORWAY 1</v>
      </c>
      <c r="F17" s="175" t="str">
        <f>SHELL!F10</f>
        <v>COLORWAY 2</v>
      </c>
      <c r="G17" s="175" t="str">
        <f>SHELL!G10</f>
        <v>COLORWAY 3</v>
      </c>
      <c r="H17" s="175" t="str">
        <f>SHELL!H10</f>
        <v>COLORWAY 4</v>
      </c>
      <c r="I17" s="175" t="str">
        <f>SHELL!I10</f>
        <v>COLORWAY 5</v>
      </c>
      <c r="J17" s="176">
        <f>SHELL!J10</f>
        <v>0</v>
      </c>
    </row>
    <row r="18" spans="1:10" s="14" customFormat="1" ht="24">
      <c r="A18" s="119" t="s">
        <v>193</v>
      </c>
      <c r="B18" s="119" t="s">
        <v>194</v>
      </c>
      <c r="C18" s="119" t="s">
        <v>195</v>
      </c>
      <c r="D18" s="119">
        <v>1</v>
      </c>
      <c r="E18" s="119" t="s">
        <v>196</v>
      </c>
      <c r="F18" s="119"/>
      <c r="G18" s="119"/>
      <c r="H18" s="119"/>
      <c r="I18" s="119"/>
      <c r="J18" s="177"/>
    </row>
    <row r="19" spans="1:10" s="14" customFormat="1" ht="24">
      <c r="A19" s="119" t="s">
        <v>193</v>
      </c>
      <c r="B19" s="119" t="s">
        <v>194</v>
      </c>
      <c r="C19" s="119" t="s">
        <v>74</v>
      </c>
      <c r="D19" s="119">
        <v>1</v>
      </c>
      <c r="E19" s="119" t="s">
        <v>196</v>
      </c>
      <c r="F19" s="119"/>
      <c r="G19" s="119"/>
      <c r="H19" s="119"/>
      <c r="I19" s="119"/>
      <c r="J19" s="177"/>
    </row>
    <row r="20" spans="1:10" s="14" customFormat="1" ht="24">
      <c r="A20" s="119" t="s">
        <v>193</v>
      </c>
      <c r="B20" s="119" t="s">
        <v>194</v>
      </c>
      <c r="C20" s="119" t="s">
        <v>98</v>
      </c>
      <c r="D20" s="119" t="s">
        <v>99</v>
      </c>
      <c r="E20" s="119" t="s">
        <v>196</v>
      </c>
      <c r="F20" s="119"/>
      <c r="G20" s="119"/>
      <c r="H20" s="119"/>
      <c r="I20" s="119"/>
      <c r="J20" s="177"/>
    </row>
    <row r="21" spans="1:10" s="14" customFormat="1" ht="24">
      <c r="A21" s="119" t="s">
        <v>193</v>
      </c>
      <c r="B21" s="119" t="s">
        <v>194</v>
      </c>
      <c r="C21" s="119" t="s">
        <v>259</v>
      </c>
      <c r="D21" s="119" t="s">
        <v>99</v>
      </c>
      <c r="E21" s="119" t="s">
        <v>196</v>
      </c>
      <c r="F21" s="119"/>
      <c r="G21" s="119"/>
      <c r="H21" s="119"/>
      <c r="I21" s="119"/>
      <c r="J21" s="177"/>
    </row>
    <row r="22" spans="1:10" s="14" customFormat="1" ht="24">
      <c r="A22" s="119" t="s">
        <v>193</v>
      </c>
      <c r="B22" s="119" t="s">
        <v>194</v>
      </c>
      <c r="C22" s="119" t="s">
        <v>100</v>
      </c>
      <c r="D22" s="119">
        <v>1</v>
      </c>
      <c r="E22" s="119" t="s">
        <v>196</v>
      </c>
      <c r="F22" s="119"/>
      <c r="G22" s="119"/>
      <c r="H22" s="119"/>
      <c r="I22" s="119"/>
      <c r="J22" s="177"/>
    </row>
    <row r="23" spans="1:10" s="14" customFormat="1" ht="12.75" thickBot="1">
      <c r="A23" s="17"/>
      <c r="B23" s="43"/>
      <c r="C23" s="43"/>
      <c r="D23" s="43"/>
      <c r="E23" s="95"/>
      <c r="F23" s="17"/>
      <c r="G23" s="43"/>
      <c r="H23" s="17"/>
      <c r="I23" s="17"/>
      <c r="J23" s="17"/>
    </row>
    <row r="24" spans="1:10" s="14" customFormat="1" ht="24.75" thickBot="1">
      <c r="A24" s="135" t="s">
        <v>107</v>
      </c>
      <c r="B24" s="125" t="s">
        <v>105</v>
      </c>
      <c r="C24" s="125" t="s">
        <v>104</v>
      </c>
      <c r="D24" s="125" t="str">
        <f>D9</f>
        <v>AMOUNT</v>
      </c>
      <c r="E24" s="126" t="str">
        <f>SHELL!E10</f>
        <v>COLORWAY 1</v>
      </c>
      <c r="F24" s="126" t="str">
        <f>SHELL!F10</f>
        <v>COLORWAY 2</v>
      </c>
      <c r="G24" s="126" t="str">
        <f>SHELL!G10</f>
        <v>COLORWAY 3</v>
      </c>
      <c r="H24" s="126" t="str">
        <f>SHELL!H10</f>
        <v>COLORWAY 4</v>
      </c>
      <c r="I24" s="126" t="str">
        <f>SHELL!I10</f>
        <v>COLORWAY 5</v>
      </c>
      <c r="J24" s="55">
        <f>SHELL!J10</f>
        <v>0</v>
      </c>
    </row>
    <row r="25" spans="1:10" s="14" customFormat="1" ht="24">
      <c r="A25" s="120" t="s">
        <v>85</v>
      </c>
      <c r="B25" s="108" t="s">
        <v>102</v>
      </c>
      <c r="C25" s="120" t="s">
        <v>84</v>
      </c>
      <c r="D25" s="123">
        <v>1</v>
      </c>
      <c r="E25" s="139" t="s">
        <v>101</v>
      </c>
      <c r="F25" s="120"/>
      <c r="G25" s="120"/>
      <c r="H25" s="120"/>
      <c r="I25" s="120"/>
      <c r="J25" s="87"/>
    </row>
    <row r="26" spans="1:10" s="14" customFormat="1" ht="24">
      <c r="A26" s="120" t="s">
        <v>85</v>
      </c>
      <c r="B26" s="120"/>
      <c r="C26" s="120" t="s">
        <v>241</v>
      </c>
      <c r="D26" s="119">
        <v>3</v>
      </c>
      <c r="E26" s="120"/>
      <c r="F26" s="120"/>
      <c r="G26" s="120"/>
      <c r="H26" s="120"/>
      <c r="I26" s="120"/>
      <c r="J26" s="87"/>
    </row>
    <row r="27" spans="1:10" s="14" customFormat="1" ht="48">
      <c r="A27" s="120" t="s">
        <v>221</v>
      </c>
      <c r="B27" s="108" t="s">
        <v>222</v>
      </c>
      <c r="C27" s="120" t="s">
        <v>221</v>
      </c>
      <c r="D27" s="137">
        <v>1</v>
      </c>
      <c r="E27" s="139" t="s">
        <v>89</v>
      </c>
      <c r="F27" s="120"/>
      <c r="G27" s="120"/>
      <c r="H27" s="120"/>
      <c r="I27" s="120"/>
      <c r="J27" s="87"/>
    </row>
    <row r="28" spans="1:10" s="14" customFormat="1">
      <c r="A28" s="109" t="s">
        <v>218</v>
      </c>
      <c r="B28" s="108" t="s">
        <v>219</v>
      </c>
      <c r="C28" s="120" t="s">
        <v>220</v>
      </c>
      <c r="D28" s="119">
        <v>1</v>
      </c>
      <c r="E28" s="139" t="s">
        <v>89</v>
      </c>
      <c r="F28" s="119"/>
      <c r="G28" s="119"/>
      <c r="H28" s="119"/>
      <c r="I28" s="119"/>
      <c r="J28" s="85"/>
    </row>
    <row r="29" spans="1:10" s="14" customFormat="1">
      <c r="A29" s="109" t="s">
        <v>242</v>
      </c>
      <c r="B29" s="108" t="s">
        <v>243</v>
      </c>
      <c r="C29" s="120" t="s">
        <v>244</v>
      </c>
      <c r="D29" s="119">
        <v>1</v>
      </c>
      <c r="E29" s="139" t="s">
        <v>245</v>
      </c>
      <c r="F29" s="119"/>
      <c r="G29" s="119"/>
      <c r="H29" s="119"/>
      <c r="I29" s="119"/>
      <c r="J29" s="85"/>
    </row>
    <row r="30" spans="1:10" s="14" customFormat="1" ht="12.75" thickBot="1">
      <c r="A30" s="17"/>
      <c r="B30" s="17"/>
      <c r="C30" s="90"/>
      <c r="D30" s="43"/>
      <c r="E30" s="17"/>
      <c r="F30" s="17"/>
      <c r="G30" s="17"/>
      <c r="H30" s="17"/>
      <c r="I30" s="17"/>
      <c r="J30" s="17"/>
    </row>
    <row r="31" spans="1:10" s="14" customFormat="1" ht="24.75" thickBot="1">
      <c r="A31" s="135" t="s">
        <v>103</v>
      </c>
      <c r="B31" s="125" t="s">
        <v>105</v>
      </c>
      <c r="C31" s="125" t="s">
        <v>104</v>
      </c>
      <c r="D31" s="125" t="str">
        <f>D9</f>
        <v>AMOUNT</v>
      </c>
      <c r="E31" s="20" t="str">
        <f>SHELL!E10</f>
        <v>COLORWAY 1</v>
      </c>
      <c r="F31" s="20" t="str">
        <f>SHELL!F10</f>
        <v>COLORWAY 2</v>
      </c>
      <c r="G31" s="20" t="str">
        <f>SHELL!G10</f>
        <v>COLORWAY 3</v>
      </c>
      <c r="H31" s="20" t="str">
        <f>SHELL!H10</f>
        <v>COLORWAY 4</v>
      </c>
      <c r="I31" s="20" t="str">
        <f>SHELL!I10</f>
        <v>COLORWAY 5</v>
      </c>
      <c r="J31" s="38">
        <f>SHELL!J10</f>
        <v>0</v>
      </c>
    </row>
    <row r="32" spans="1:10" s="14" customFormat="1">
      <c r="A32" s="120" t="s">
        <v>198</v>
      </c>
      <c r="B32" s="108" t="s">
        <v>162</v>
      </c>
      <c r="C32" s="120" t="s">
        <v>266</v>
      </c>
      <c r="D32" s="119" t="s">
        <v>267</v>
      </c>
      <c r="E32" s="120" t="s">
        <v>83</v>
      </c>
      <c r="F32" s="120"/>
      <c r="G32" s="120"/>
      <c r="H32" s="120"/>
      <c r="I32" s="120"/>
      <c r="J32" s="400"/>
    </row>
    <row r="33" spans="1:10" s="14" customFormat="1" ht="24">
      <c r="A33" s="120" t="s">
        <v>198</v>
      </c>
      <c r="B33" s="108" t="s">
        <v>162</v>
      </c>
      <c r="C33" s="120" t="s">
        <v>87</v>
      </c>
      <c r="D33" s="119" t="s">
        <v>88</v>
      </c>
      <c r="E33" s="120" t="s">
        <v>83</v>
      </c>
      <c r="F33" s="120"/>
      <c r="G33" s="120"/>
      <c r="H33" s="120"/>
      <c r="I33" s="120"/>
      <c r="J33" s="120"/>
    </row>
    <row r="34" spans="1:10" s="14" customFormat="1" ht="24">
      <c r="A34" s="120" t="s">
        <v>198</v>
      </c>
      <c r="B34" s="108" t="s">
        <v>162</v>
      </c>
      <c r="C34" s="120" t="s">
        <v>86</v>
      </c>
      <c r="D34" s="119" t="s">
        <v>199</v>
      </c>
      <c r="E34" s="120" t="s">
        <v>83</v>
      </c>
      <c r="F34" s="120"/>
      <c r="G34" s="120"/>
      <c r="H34" s="120"/>
      <c r="I34" s="120"/>
      <c r="J34" s="138"/>
    </row>
    <row r="35" spans="1:10" s="14" customFormat="1" ht="24">
      <c r="A35" s="120" t="s">
        <v>198</v>
      </c>
      <c r="B35" s="386" t="s">
        <v>162</v>
      </c>
      <c r="C35" s="387" t="s">
        <v>202</v>
      </c>
      <c r="D35" s="386" t="s">
        <v>200</v>
      </c>
      <c r="E35" s="387" t="s">
        <v>201</v>
      </c>
      <c r="F35" s="120"/>
      <c r="G35" s="120"/>
      <c r="H35" s="120"/>
      <c r="I35" s="120"/>
      <c r="J35" s="138"/>
    </row>
    <row r="36" spans="1:10" s="14" customFormat="1">
      <c r="A36" s="120" t="s">
        <v>203</v>
      </c>
      <c r="B36" s="108" t="s">
        <v>163</v>
      </c>
      <c r="C36" s="120" t="s">
        <v>209</v>
      </c>
      <c r="D36" s="119" t="s">
        <v>204</v>
      </c>
      <c r="E36" s="120" t="s">
        <v>83</v>
      </c>
      <c r="F36" s="120"/>
      <c r="G36" s="120"/>
      <c r="H36" s="120"/>
      <c r="I36" s="120"/>
      <c r="J36" s="138"/>
    </row>
    <row r="37" spans="1:10" s="14" customFormat="1">
      <c r="A37" s="120" t="s">
        <v>14</v>
      </c>
      <c r="B37" s="108"/>
      <c r="C37" s="120" t="s">
        <v>209</v>
      </c>
      <c r="D37" s="119" t="s">
        <v>197</v>
      </c>
      <c r="E37" s="139" t="s">
        <v>89</v>
      </c>
      <c r="F37" s="120"/>
      <c r="G37" s="120"/>
      <c r="H37" s="120"/>
      <c r="I37" s="120"/>
      <c r="J37" s="138"/>
    </row>
    <row r="38" spans="1:10" s="14" customFormat="1">
      <c r="A38" s="120" t="s">
        <v>205</v>
      </c>
      <c r="B38" s="108"/>
      <c r="C38" s="120" t="s">
        <v>209</v>
      </c>
      <c r="D38" s="119" t="s">
        <v>197</v>
      </c>
      <c r="E38" s="139" t="s">
        <v>89</v>
      </c>
      <c r="F38" s="120"/>
      <c r="G38" s="120"/>
      <c r="H38" s="120"/>
      <c r="I38" s="120"/>
      <c r="J38" s="138"/>
    </row>
    <row r="39" spans="1:10" s="14" customFormat="1">
      <c r="A39" s="120" t="s">
        <v>203</v>
      </c>
      <c r="B39" s="108" t="s">
        <v>163</v>
      </c>
      <c r="C39" s="120" t="s">
        <v>208</v>
      </c>
      <c r="D39" s="119" t="s">
        <v>204</v>
      </c>
      <c r="E39" s="120" t="s">
        <v>83</v>
      </c>
      <c r="F39" s="120"/>
      <c r="G39" s="120"/>
      <c r="H39" s="120"/>
      <c r="I39" s="120"/>
      <c r="J39" s="138"/>
    </row>
    <row r="40" spans="1:10" s="14" customFormat="1">
      <c r="A40" s="120" t="s">
        <v>14</v>
      </c>
      <c r="B40" s="108"/>
      <c r="C40" s="120" t="s">
        <v>208</v>
      </c>
      <c r="D40" s="119" t="s">
        <v>197</v>
      </c>
      <c r="E40" s="139" t="s">
        <v>89</v>
      </c>
      <c r="F40" s="120"/>
      <c r="G40" s="120"/>
      <c r="H40" s="120"/>
      <c r="I40" s="120"/>
      <c r="J40" s="138"/>
    </row>
    <row r="41" spans="1:10" s="14" customFormat="1">
      <c r="A41" s="120" t="s">
        <v>205</v>
      </c>
      <c r="B41" s="108"/>
      <c r="C41" s="120" t="s">
        <v>208</v>
      </c>
      <c r="D41" s="119" t="s">
        <v>197</v>
      </c>
      <c r="E41" s="139" t="s">
        <v>89</v>
      </c>
      <c r="F41" s="120"/>
      <c r="G41" s="120"/>
      <c r="H41" s="120"/>
      <c r="I41" s="120"/>
      <c r="J41" s="138"/>
    </row>
    <row r="42" spans="1:10" s="14" customFormat="1">
      <c r="A42" s="120" t="s">
        <v>268</v>
      </c>
      <c r="B42" s="108" t="s">
        <v>269</v>
      </c>
      <c r="C42" s="120" t="s">
        <v>210</v>
      </c>
      <c r="D42" s="119">
        <v>1</v>
      </c>
      <c r="E42" s="120" t="s">
        <v>83</v>
      </c>
      <c r="F42" s="120"/>
      <c r="G42" s="120"/>
      <c r="H42" s="120"/>
      <c r="I42" s="120"/>
      <c r="J42" s="138"/>
    </row>
    <row r="43" spans="1:10" s="14" customFormat="1">
      <c r="A43" s="120" t="s">
        <v>14</v>
      </c>
      <c r="B43" s="108"/>
      <c r="C43" s="120" t="s">
        <v>210</v>
      </c>
      <c r="D43" s="119">
        <v>1</v>
      </c>
      <c r="E43" s="139" t="s">
        <v>89</v>
      </c>
      <c r="F43" s="120"/>
      <c r="G43" s="120"/>
      <c r="H43" s="120"/>
      <c r="I43" s="120"/>
      <c r="J43" s="138"/>
    </row>
    <row r="44" spans="1:10" s="14" customFormat="1">
      <c r="A44" s="120" t="s">
        <v>205</v>
      </c>
      <c r="B44" s="108"/>
      <c r="C44" s="120" t="s">
        <v>210</v>
      </c>
      <c r="D44" s="119">
        <v>1</v>
      </c>
      <c r="E44" s="139" t="s">
        <v>89</v>
      </c>
      <c r="F44" s="120"/>
      <c r="G44" s="120"/>
      <c r="H44" s="120"/>
      <c r="I44" s="120"/>
      <c r="J44" s="138"/>
    </row>
    <row r="45" spans="1:10" s="14" customFormat="1">
      <c r="A45" s="120" t="s">
        <v>206</v>
      </c>
      <c r="B45" s="108"/>
      <c r="C45" s="120" t="s">
        <v>207</v>
      </c>
      <c r="D45" s="119">
        <v>1</v>
      </c>
      <c r="E45" s="139" t="s">
        <v>89</v>
      </c>
      <c r="F45" s="120"/>
      <c r="G45" s="120"/>
      <c r="H45" s="120"/>
      <c r="I45" s="120"/>
      <c r="J45" s="138"/>
    </row>
    <row r="46" spans="1:10" s="14" customFormat="1" ht="12.75" thickBot="1">
      <c r="A46" s="17"/>
      <c r="B46" s="17"/>
      <c r="C46" s="90"/>
      <c r="D46" s="43"/>
      <c r="E46" s="17"/>
      <c r="F46" s="17"/>
      <c r="G46" s="17"/>
      <c r="H46" s="17"/>
      <c r="I46" s="17"/>
      <c r="J46" s="17"/>
    </row>
    <row r="47" spans="1:10" s="14" customFormat="1" ht="24.75" thickBot="1">
      <c r="A47" s="135" t="s">
        <v>108</v>
      </c>
      <c r="B47" s="125" t="s">
        <v>105</v>
      </c>
      <c r="C47" s="125" t="s">
        <v>104</v>
      </c>
      <c r="D47" s="125" t="str">
        <f>D9</f>
        <v>AMOUNT</v>
      </c>
      <c r="E47" s="126" t="str">
        <f>SHELL!E10</f>
        <v>COLORWAY 1</v>
      </c>
      <c r="F47" s="126" t="str">
        <f>SHELL!F10</f>
        <v>COLORWAY 2</v>
      </c>
      <c r="G47" s="126" t="str">
        <f>SHELL!G10</f>
        <v>COLORWAY 3</v>
      </c>
      <c r="H47" s="126" t="str">
        <f>SHELL!H10</f>
        <v>COLORWAY 4</v>
      </c>
      <c r="I47" s="126" t="str">
        <f>SHELL!I10</f>
        <v>COLORWAY 5</v>
      </c>
      <c r="J47" s="134">
        <f>SHELL!J10</f>
        <v>0</v>
      </c>
    </row>
    <row r="48" spans="1:10" s="14" customFormat="1" ht="24">
      <c r="A48" s="109" t="s">
        <v>211</v>
      </c>
      <c r="B48" s="108" t="s">
        <v>165</v>
      </c>
      <c r="C48" s="120" t="s">
        <v>5</v>
      </c>
      <c r="D48" s="119" t="s">
        <v>112</v>
      </c>
      <c r="E48" s="139" t="s">
        <v>101</v>
      </c>
      <c r="F48" s="139"/>
      <c r="G48" s="139"/>
      <c r="H48" s="139"/>
      <c r="I48" s="139"/>
      <c r="J48" s="139"/>
    </row>
    <row r="49" spans="1:10" s="14" customFormat="1">
      <c r="A49" s="109" t="s">
        <v>212</v>
      </c>
      <c r="B49" s="108" t="s">
        <v>102</v>
      </c>
      <c r="C49" s="120" t="s">
        <v>6</v>
      </c>
      <c r="D49" s="119" t="s">
        <v>145</v>
      </c>
      <c r="E49" s="139" t="s">
        <v>101</v>
      </c>
      <c r="F49" s="139"/>
      <c r="G49" s="139"/>
      <c r="H49" s="139"/>
      <c r="I49" s="139"/>
      <c r="J49" s="139"/>
    </row>
    <row r="50" spans="1:10" s="14" customFormat="1" ht="24">
      <c r="A50" s="109" t="s">
        <v>212</v>
      </c>
      <c r="B50" s="108" t="s">
        <v>102</v>
      </c>
      <c r="C50" s="120" t="s">
        <v>270</v>
      </c>
      <c r="D50" s="119">
        <v>1</v>
      </c>
      <c r="E50" s="139" t="s">
        <v>89</v>
      </c>
      <c r="F50" s="139"/>
      <c r="G50" s="139"/>
      <c r="H50" s="139"/>
      <c r="I50" s="139"/>
      <c r="J50" s="139"/>
    </row>
    <row r="51" spans="1:10" s="14" customFormat="1" ht="24">
      <c r="A51" s="109" t="s">
        <v>211</v>
      </c>
      <c r="B51" s="108" t="s">
        <v>102</v>
      </c>
      <c r="C51" s="120" t="s">
        <v>7</v>
      </c>
      <c r="D51" s="119">
        <v>1</v>
      </c>
      <c r="E51" s="139" t="s">
        <v>101</v>
      </c>
      <c r="F51" s="139"/>
      <c r="G51" s="139"/>
      <c r="H51" s="139"/>
      <c r="I51" s="139"/>
      <c r="J51" s="139"/>
    </row>
    <row r="52" spans="1:10" s="14" customFormat="1" ht="36">
      <c r="A52" s="109" t="s">
        <v>214</v>
      </c>
      <c r="B52" s="108" t="s">
        <v>102</v>
      </c>
      <c r="C52" s="120" t="s">
        <v>215</v>
      </c>
      <c r="D52" s="119">
        <v>1</v>
      </c>
      <c r="E52" s="139" t="s">
        <v>101</v>
      </c>
      <c r="F52" s="139"/>
      <c r="G52" s="139"/>
      <c r="H52" s="139"/>
      <c r="I52" s="139"/>
      <c r="J52" s="139"/>
    </row>
    <row r="53" spans="1:10" s="14" customFormat="1" ht="24">
      <c r="A53" s="109" t="s">
        <v>217</v>
      </c>
      <c r="B53" s="108" t="s">
        <v>102</v>
      </c>
      <c r="C53" s="120" t="s">
        <v>213</v>
      </c>
      <c r="D53" s="119" t="s">
        <v>216</v>
      </c>
      <c r="E53" s="139" t="s">
        <v>101</v>
      </c>
      <c r="F53" s="139"/>
      <c r="G53" s="139"/>
      <c r="H53" s="139"/>
      <c r="I53" s="139"/>
      <c r="J53" s="139"/>
    </row>
    <row r="54" spans="1:10" s="14" customFormat="1">
      <c r="A54" s="109" t="s">
        <v>75</v>
      </c>
      <c r="B54" s="108" t="s">
        <v>102</v>
      </c>
      <c r="C54" s="120" t="s">
        <v>76</v>
      </c>
      <c r="D54" s="119">
        <v>1</v>
      </c>
      <c r="E54" s="139" t="s">
        <v>101</v>
      </c>
      <c r="F54" s="139"/>
      <c r="G54" s="139"/>
      <c r="H54" s="139"/>
      <c r="I54" s="139"/>
      <c r="J54" s="139"/>
    </row>
    <row r="55" spans="1:10" s="14" customFormat="1">
      <c r="A55" s="109" t="s">
        <v>75</v>
      </c>
      <c r="B55" s="108" t="s">
        <v>102</v>
      </c>
      <c r="C55" s="120" t="s">
        <v>77</v>
      </c>
      <c r="D55" s="119">
        <v>1</v>
      </c>
      <c r="E55" s="139" t="s">
        <v>101</v>
      </c>
      <c r="F55" s="139"/>
      <c r="G55" s="139"/>
      <c r="H55" s="139"/>
      <c r="I55" s="139"/>
      <c r="J55" s="139"/>
    </row>
    <row r="56" spans="1:10" s="14" customFormat="1" ht="24">
      <c r="A56" s="109" t="s">
        <v>247</v>
      </c>
      <c r="B56" s="108" t="s">
        <v>102</v>
      </c>
      <c r="C56" s="120" t="s">
        <v>246</v>
      </c>
      <c r="D56" s="119">
        <v>1</v>
      </c>
      <c r="E56" s="139" t="s">
        <v>89</v>
      </c>
      <c r="F56" s="139"/>
      <c r="G56" s="139"/>
      <c r="H56" s="139"/>
      <c r="I56" s="139"/>
      <c r="J56" s="139"/>
    </row>
    <row r="57" spans="1:10" s="14" customFormat="1" ht="12.75" thickBot="1">
      <c r="A57" s="7"/>
      <c r="B57" s="7"/>
      <c r="C57" s="44"/>
      <c r="D57" s="44"/>
      <c r="E57" s="401"/>
      <c r="F57" s="401"/>
      <c r="G57" s="401"/>
      <c r="H57" s="401"/>
      <c r="I57" s="401"/>
      <c r="J57" s="401"/>
    </row>
    <row r="58" spans="1:10" s="14" customFormat="1" ht="24.75" thickBot="1">
      <c r="A58" s="135" t="s">
        <v>275</v>
      </c>
      <c r="B58" s="125" t="s">
        <v>105</v>
      </c>
      <c r="C58" s="125" t="s">
        <v>104</v>
      </c>
      <c r="D58" s="125">
        <f>D22</f>
        <v>1</v>
      </c>
      <c r="E58" s="126" t="str">
        <f>SHELL!E10</f>
        <v>COLORWAY 1</v>
      </c>
      <c r="F58" s="126" t="str">
        <f>SHELL!F10</f>
        <v>COLORWAY 2</v>
      </c>
      <c r="G58" s="126" t="str">
        <f>SHELL!G10</f>
        <v>COLORWAY 3</v>
      </c>
      <c r="H58" s="126" t="str">
        <f>SHELL!H10</f>
        <v>COLORWAY 4</v>
      </c>
      <c r="I58" s="126" t="str">
        <f>SHELL!I10</f>
        <v>COLORWAY 5</v>
      </c>
      <c r="J58" s="134">
        <f>SHELL!J10</f>
        <v>0</v>
      </c>
    </row>
    <row r="59" spans="1:10" s="14" customFormat="1">
      <c r="A59" s="109" t="s">
        <v>275</v>
      </c>
      <c r="B59" s="108" t="s">
        <v>165</v>
      </c>
      <c r="C59" s="120" t="s">
        <v>276</v>
      </c>
      <c r="D59" s="119">
        <v>1</v>
      </c>
      <c r="E59" s="139"/>
      <c r="F59" s="139"/>
      <c r="G59" s="139"/>
      <c r="H59" s="139"/>
      <c r="I59" s="139"/>
      <c r="J59" s="139"/>
    </row>
    <row r="60" spans="1:10" s="14" customFormat="1">
      <c r="A60" s="109" t="s">
        <v>275</v>
      </c>
      <c r="B60" s="108"/>
      <c r="C60" s="120" t="s">
        <v>278</v>
      </c>
      <c r="D60" s="119">
        <v>1</v>
      </c>
      <c r="E60" s="139"/>
      <c r="F60" s="139"/>
      <c r="G60" s="139"/>
      <c r="H60" s="139"/>
      <c r="I60" s="139"/>
      <c r="J60" s="139"/>
    </row>
    <row r="61" spans="1:10" s="14" customFormat="1">
      <c r="A61" s="109" t="s">
        <v>275</v>
      </c>
      <c r="B61" s="108" t="s">
        <v>102</v>
      </c>
      <c r="C61" s="120" t="s">
        <v>277</v>
      </c>
      <c r="D61" s="119">
        <v>1</v>
      </c>
      <c r="E61" s="139"/>
      <c r="F61" s="139"/>
      <c r="G61" s="139"/>
      <c r="H61" s="139"/>
      <c r="I61" s="139"/>
      <c r="J61" s="139"/>
    </row>
    <row r="62" spans="1:10" s="14" customFormat="1">
      <c r="A62" s="109" t="s">
        <v>275</v>
      </c>
      <c r="B62" s="108" t="s">
        <v>102</v>
      </c>
      <c r="C62" s="120" t="s">
        <v>279</v>
      </c>
      <c r="D62" s="119" t="s">
        <v>99</v>
      </c>
      <c r="E62" s="139"/>
      <c r="F62" s="139"/>
      <c r="G62" s="139"/>
      <c r="H62" s="139"/>
      <c r="I62" s="139"/>
      <c r="J62" s="139"/>
    </row>
    <row r="63" spans="1:10" s="14" customFormat="1">
      <c r="A63" s="109" t="s">
        <v>275</v>
      </c>
      <c r="B63" s="108" t="s">
        <v>102</v>
      </c>
      <c r="C63" s="120" t="s">
        <v>280</v>
      </c>
      <c r="D63" s="119" t="s">
        <v>99</v>
      </c>
      <c r="E63" s="139"/>
      <c r="F63" s="139"/>
      <c r="G63" s="139"/>
      <c r="H63" s="139"/>
      <c r="I63" s="139"/>
      <c r="J63" s="139"/>
    </row>
    <row r="64" spans="1:10" s="14" customFormat="1">
      <c r="A64" s="402" t="s">
        <v>275</v>
      </c>
      <c r="B64" s="403" t="s">
        <v>102</v>
      </c>
      <c r="C64" s="404" t="s">
        <v>293</v>
      </c>
      <c r="D64" s="119"/>
      <c r="E64" s="139"/>
      <c r="F64" s="139"/>
      <c r="G64" s="139"/>
      <c r="H64" s="139"/>
      <c r="I64" s="139"/>
      <c r="J64" s="139"/>
    </row>
    <row r="65" spans="1:10" s="14" customFormat="1" ht="12.75" thickBot="1">
      <c r="A65" s="7"/>
      <c r="B65" s="7"/>
      <c r="C65" s="44"/>
      <c r="D65" s="44"/>
      <c r="E65" s="401"/>
      <c r="F65" s="401"/>
      <c r="G65" s="401"/>
      <c r="H65" s="401"/>
      <c r="I65" s="401"/>
      <c r="J65" s="401"/>
    </row>
    <row r="66" spans="1:10" s="14" customFormat="1" ht="24.75" thickBot="1">
      <c r="A66" s="135" t="s">
        <v>115</v>
      </c>
      <c r="B66" s="125" t="s">
        <v>105</v>
      </c>
      <c r="C66" s="125" t="s">
        <v>104</v>
      </c>
      <c r="D66" s="125" t="str">
        <f>D17</f>
        <v>AMOUNT</v>
      </c>
      <c r="E66" s="125" t="str">
        <f>SHELL!E10</f>
        <v>COLORWAY 1</v>
      </c>
      <c r="F66" s="125" t="str">
        <f>SHELL!F10</f>
        <v>COLORWAY 2</v>
      </c>
      <c r="G66" s="125" t="str">
        <f>SHELL!G10</f>
        <v>COLORWAY 3</v>
      </c>
      <c r="H66" s="125" t="str">
        <f>SHELL!H10</f>
        <v>COLORWAY 4</v>
      </c>
      <c r="I66" s="125" t="str">
        <f>SHELL!I10</f>
        <v>COLORWAY 5</v>
      </c>
      <c r="J66" s="125">
        <f>SHELL!J10</f>
        <v>0</v>
      </c>
    </row>
    <row r="67" spans="1:10" s="14" customFormat="1" ht="24">
      <c r="A67" s="307" t="s">
        <v>223</v>
      </c>
      <c r="B67" s="119" t="s">
        <v>224</v>
      </c>
      <c r="C67" s="119" t="s">
        <v>294</v>
      </c>
      <c r="D67" s="119" t="s">
        <v>99</v>
      </c>
      <c r="E67" s="119" t="s">
        <v>73</v>
      </c>
      <c r="F67" s="119"/>
      <c r="G67" s="119"/>
      <c r="H67" s="119"/>
      <c r="I67" s="119"/>
      <c r="J67" s="119"/>
    </row>
    <row r="68" spans="1:10" s="14" customFormat="1" ht="24">
      <c r="A68" s="307" t="s">
        <v>225</v>
      </c>
      <c r="B68" s="119" t="s">
        <v>226</v>
      </c>
      <c r="C68" s="119" t="s">
        <v>164</v>
      </c>
      <c r="D68" s="119" t="s">
        <v>99</v>
      </c>
      <c r="E68" s="119" t="s">
        <v>73</v>
      </c>
      <c r="F68" s="119"/>
      <c r="G68" s="119"/>
      <c r="H68" s="119"/>
      <c r="I68" s="119"/>
      <c r="J68" s="119"/>
    </row>
    <row r="69" spans="1:10" s="14" customFormat="1" ht="12.75" thickBot="1">
      <c r="A69" s="43"/>
      <c r="B69" s="43"/>
      <c r="C69" s="43"/>
      <c r="D69" s="43"/>
      <c r="E69" s="43"/>
      <c r="F69" s="43"/>
      <c r="G69" s="43"/>
      <c r="H69" s="43"/>
      <c r="I69" s="43"/>
      <c r="J69" s="43"/>
    </row>
    <row r="70" spans="1:10" s="14" customFormat="1" ht="12.75" thickBot="1">
      <c r="A70" s="140" t="s">
        <v>59</v>
      </c>
      <c r="B70" s="141" t="s">
        <v>60</v>
      </c>
      <c r="C70" s="141" t="s">
        <v>26</v>
      </c>
      <c r="D70" s="141" t="s">
        <v>27</v>
      </c>
      <c r="E70" s="141" t="str">
        <f>SHELL!E10</f>
        <v>COLORWAY 1</v>
      </c>
      <c r="F70" s="141" t="str">
        <f>SHELL!F10</f>
        <v>COLORWAY 2</v>
      </c>
      <c r="G70" s="141" t="str">
        <f>SHELL!G10</f>
        <v>COLORWAY 3</v>
      </c>
      <c r="H70" s="141" t="str">
        <f>SHELL!H10</f>
        <v>COLORWAY 4</v>
      </c>
      <c r="I70" s="141" t="str">
        <f>SHELL!I10</f>
        <v>COLORWAY 5</v>
      </c>
      <c r="J70" s="92">
        <f>SHELL!J10</f>
        <v>0</v>
      </c>
    </row>
    <row r="71" spans="1:10" s="14" customFormat="1">
      <c r="A71" s="120" t="s">
        <v>227</v>
      </c>
      <c r="B71" s="120" t="s">
        <v>228</v>
      </c>
      <c r="C71" s="388" t="s">
        <v>249</v>
      </c>
      <c r="D71" s="123"/>
      <c r="E71" s="119" t="s">
        <v>73</v>
      </c>
      <c r="F71" s="123"/>
      <c r="G71" s="123"/>
      <c r="H71" s="123"/>
      <c r="I71" s="123"/>
      <c r="J71" s="123"/>
    </row>
    <row r="72" spans="1:10" s="14" customFormat="1">
      <c r="A72" s="119" t="s">
        <v>229</v>
      </c>
      <c r="B72" s="120" t="s">
        <v>230</v>
      </c>
      <c r="C72" s="388" t="s">
        <v>249</v>
      </c>
      <c r="D72" s="137"/>
      <c r="E72" s="119" t="s">
        <v>73</v>
      </c>
      <c r="F72" s="137"/>
      <c r="G72" s="137"/>
      <c r="H72" s="137"/>
      <c r="I72" s="137"/>
      <c r="J72" s="137"/>
    </row>
    <row r="73" spans="1:10" s="14" customFormat="1">
      <c r="A73" s="119" t="s">
        <v>231</v>
      </c>
      <c r="B73" s="119"/>
      <c r="C73" s="388" t="s">
        <v>250</v>
      </c>
      <c r="D73" s="123"/>
      <c r="E73" s="119" t="s">
        <v>73</v>
      </c>
      <c r="F73" s="123"/>
      <c r="G73" s="123"/>
      <c r="H73" s="123"/>
      <c r="I73" s="123"/>
      <c r="J73" s="123"/>
    </row>
    <row r="74" spans="1:10" s="14" customFormat="1" ht="12.75" thickBot="1">
      <c r="A74" s="91"/>
      <c r="B74" s="91"/>
      <c r="C74" s="91"/>
      <c r="D74" s="91"/>
      <c r="E74" s="91"/>
      <c r="F74" s="91"/>
      <c r="G74" s="91"/>
      <c r="H74" s="91"/>
      <c r="I74" s="91"/>
      <c r="J74" s="91"/>
    </row>
    <row r="75" spans="1:10" s="14" customFormat="1" ht="24.75" thickBot="1">
      <c r="A75" s="140" t="s">
        <v>78</v>
      </c>
      <c r="B75" s="125" t="s">
        <v>105</v>
      </c>
      <c r="C75" s="125" t="s">
        <v>104</v>
      </c>
      <c r="D75" s="141" t="s">
        <v>27</v>
      </c>
      <c r="E75" s="141" t="str">
        <f>SHELL!E10</f>
        <v>COLORWAY 1</v>
      </c>
      <c r="F75" s="141" t="str">
        <f>SHELL!F10</f>
        <v>COLORWAY 2</v>
      </c>
      <c r="G75" s="141" t="str">
        <f>SHELL!G10</f>
        <v>COLORWAY 3</v>
      </c>
      <c r="H75" s="141" t="str">
        <f>SHELL!H10</f>
        <v>COLORWAY 4</v>
      </c>
      <c r="I75" s="141" t="str">
        <f>SHELL!I10</f>
        <v>COLORWAY 5</v>
      </c>
      <c r="J75" s="141">
        <f>SHELL!J10</f>
        <v>0</v>
      </c>
    </row>
    <row r="76" spans="1:10" s="14" customFormat="1" ht="24">
      <c r="A76" s="108" t="s">
        <v>232</v>
      </c>
      <c r="B76" s="108"/>
      <c r="C76" s="108" t="s">
        <v>79</v>
      </c>
      <c r="D76" s="107">
        <v>1</v>
      </c>
      <c r="E76" s="108"/>
      <c r="F76" s="35"/>
      <c r="G76" s="35"/>
      <c r="H76" s="35"/>
      <c r="I76" s="35"/>
      <c r="J76" s="35"/>
    </row>
    <row r="77" spans="1:10" s="14" customFormat="1">
      <c r="A77" s="108"/>
      <c r="B77" s="108"/>
      <c r="C77" s="108"/>
      <c r="D77" s="137"/>
      <c r="E77" s="108"/>
      <c r="F77" s="35"/>
      <c r="G77" s="35"/>
      <c r="H77" s="35"/>
      <c r="I77" s="35"/>
      <c r="J77" s="35"/>
    </row>
    <row r="78" spans="1:10" ht="12.75" thickBot="1"/>
    <row r="79" spans="1:10" s="14" customFormat="1" ht="24.75" thickBot="1">
      <c r="A79" s="140" t="s">
        <v>128</v>
      </c>
      <c r="B79" s="125" t="s">
        <v>105</v>
      </c>
      <c r="C79" s="125" t="s">
        <v>104</v>
      </c>
      <c r="D79" s="141" t="s">
        <v>27</v>
      </c>
      <c r="E79" s="141" t="str">
        <f>SHELL!E10</f>
        <v>COLORWAY 1</v>
      </c>
      <c r="F79" s="141" t="str">
        <f>SHELL!F10</f>
        <v>COLORWAY 2</v>
      </c>
      <c r="G79" s="141" t="str">
        <f>SHELL!G10</f>
        <v>COLORWAY 3</v>
      </c>
      <c r="H79" s="141" t="str">
        <f>SHELL!H10</f>
        <v>COLORWAY 4</v>
      </c>
      <c r="I79" s="141" t="str">
        <f>SHELL!I10</f>
        <v>COLORWAY 5</v>
      </c>
      <c r="J79" s="141">
        <f>SHELL!J10</f>
        <v>0</v>
      </c>
    </row>
    <row r="80" spans="1:10" s="14" customFormat="1">
      <c r="A80" s="108" t="s">
        <v>135</v>
      </c>
      <c r="B80" s="108"/>
      <c r="C80" s="108" t="s">
        <v>233</v>
      </c>
      <c r="D80" s="107">
        <v>1</v>
      </c>
      <c r="E80" s="108"/>
      <c r="F80" s="108"/>
      <c r="G80" s="108"/>
      <c r="H80" s="108"/>
      <c r="I80" s="108"/>
      <c r="J80" s="108"/>
    </row>
    <row r="81" spans="1:10" s="14" customFormat="1">
      <c r="A81" s="108"/>
      <c r="B81" s="108"/>
      <c r="C81" s="108"/>
      <c r="D81" s="137"/>
      <c r="E81" s="108"/>
      <c r="F81" s="108"/>
      <c r="G81" s="108"/>
      <c r="H81" s="108"/>
      <c r="I81" s="108"/>
      <c r="J81" s="108"/>
    </row>
    <row r="82" spans="1:10" s="14" customFormat="1">
      <c r="A82" s="108"/>
      <c r="B82" s="108"/>
      <c r="C82" s="108"/>
      <c r="D82" s="137"/>
      <c r="E82" s="108"/>
      <c r="F82" s="108"/>
      <c r="G82" s="108"/>
      <c r="H82" s="108"/>
      <c r="I82" s="108"/>
      <c r="J82" s="108"/>
    </row>
    <row r="83" spans="1:10" ht="12.75" thickBot="1"/>
    <row r="84" spans="1:10" s="14" customFormat="1" ht="24.75" thickBot="1">
      <c r="A84" s="140" t="s">
        <v>129</v>
      </c>
      <c r="B84" s="125" t="s">
        <v>105</v>
      </c>
      <c r="C84" s="125" t="s">
        <v>104</v>
      </c>
      <c r="D84" s="141" t="s">
        <v>27</v>
      </c>
      <c r="E84" s="141" t="str">
        <f>SHELL!E10</f>
        <v>COLORWAY 1</v>
      </c>
      <c r="F84" s="141" t="str">
        <f>SHELL!F10</f>
        <v>COLORWAY 2</v>
      </c>
      <c r="G84" s="141" t="str">
        <f>SHELL!G10</f>
        <v>COLORWAY 3</v>
      </c>
      <c r="H84" s="141" t="str">
        <f>SHELL!H10</f>
        <v>COLORWAY 4</v>
      </c>
      <c r="I84" s="141" t="str">
        <f>SHELL!I10</f>
        <v>COLORWAY 5</v>
      </c>
      <c r="J84" s="141">
        <f>SHELL!J10</f>
        <v>0</v>
      </c>
    </row>
    <row r="85" spans="1:10" s="14" customFormat="1">
      <c r="A85" s="108" t="s">
        <v>130</v>
      </c>
      <c r="B85" s="108" t="s">
        <v>133</v>
      </c>
      <c r="C85" s="108" t="s">
        <v>134</v>
      </c>
      <c r="D85" s="107">
        <v>1</v>
      </c>
      <c r="E85" s="108"/>
      <c r="F85" s="108"/>
      <c r="G85" s="108"/>
      <c r="H85" s="108"/>
      <c r="I85" s="108"/>
      <c r="J85" s="108"/>
    </row>
    <row r="86" spans="1:10" s="14" customFormat="1">
      <c r="A86" s="108" t="s">
        <v>131</v>
      </c>
      <c r="B86" s="108" t="s">
        <v>133</v>
      </c>
      <c r="C86" s="108" t="s">
        <v>134</v>
      </c>
      <c r="D86" s="137">
        <v>1</v>
      </c>
      <c r="E86" s="108"/>
      <c r="F86" s="108"/>
      <c r="G86" s="108"/>
      <c r="H86" s="108"/>
      <c r="I86" s="108"/>
      <c r="J86" s="108"/>
    </row>
    <row r="87" spans="1:10" s="14" customFormat="1">
      <c r="A87" s="108" t="s">
        <v>132</v>
      </c>
      <c r="B87" s="108" t="s">
        <v>133</v>
      </c>
      <c r="C87" s="108" t="s">
        <v>134</v>
      </c>
      <c r="D87" s="137">
        <v>1</v>
      </c>
      <c r="E87" s="119"/>
      <c r="F87" s="108"/>
      <c r="G87" s="108"/>
      <c r="H87" s="108"/>
      <c r="I87" s="108"/>
      <c r="J87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7"/>
  <sheetViews>
    <sheetView showGridLines="0" showRuler="0" view="pageLayout" topLeftCell="A27" zoomScaleNormal="100" workbookViewId="0">
      <selection activeCell="B48" sqref="B48:T48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NITRO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8</v>
      </c>
      <c r="B2" s="105"/>
      <c r="C2" s="191"/>
      <c r="D2" s="491" t="str">
        <f>SHELL!C2</f>
        <v>WINTER 2018/2019</v>
      </c>
      <c r="E2" s="492"/>
      <c r="F2" s="492"/>
      <c r="G2" s="492"/>
      <c r="H2" s="492"/>
      <c r="I2" s="493"/>
      <c r="J2" s="494" t="str">
        <f>SHELL!F2</f>
        <v>CONTRACTOR:</v>
      </c>
      <c r="K2" s="492"/>
      <c r="L2" s="492"/>
      <c r="M2" s="492"/>
      <c r="N2" s="492"/>
      <c r="O2" s="493"/>
      <c r="P2" s="498">
        <f>SHELL!H2</f>
        <v>0</v>
      </c>
      <c r="Q2" s="499"/>
      <c r="R2" s="499"/>
      <c r="S2" s="499"/>
      <c r="T2" s="500"/>
      <c r="U2" s="42"/>
      <c r="V2" s="39"/>
      <c r="W2" s="41"/>
    </row>
    <row r="3" spans="1:32">
      <c r="A3" s="169" t="s">
        <v>9</v>
      </c>
      <c r="B3" s="106"/>
      <c r="C3" s="192"/>
      <c r="D3" s="491" t="str">
        <f>SHELL!C3</f>
        <v>N18-101</v>
      </c>
      <c r="E3" s="492"/>
      <c r="F3" s="492"/>
      <c r="G3" s="492"/>
      <c r="H3" s="492"/>
      <c r="I3" s="493"/>
      <c r="J3" s="494" t="str">
        <f>SHELL!F3</f>
        <v>DATE CREATED:</v>
      </c>
      <c r="K3" s="492"/>
      <c r="L3" s="492"/>
      <c r="M3" s="492"/>
      <c r="N3" s="492"/>
      <c r="O3" s="493"/>
      <c r="P3" s="495">
        <f>SHELL!H3</f>
        <v>42815</v>
      </c>
      <c r="Q3" s="496"/>
      <c r="R3" s="496"/>
      <c r="S3" s="496"/>
      <c r="T3" s="497"/>
      <c r="U3" s="42"/>
      <c r="V3" s="40"/>
      <c r="W3" s="41"/>
    </row>
    <row r="4" spans="1:32" ht="15" customHeight="1">
      <c r="A4" s="86" t="s">
        <v>10</v>
      </c>
      <c r="B4" s="58"/>
      <c r="C4" s="191"/>
      <c r="D4" s="491" t="str">
        <f>SHELL!C4</f>
        <v>GLADES</v>
      </c>
      <c r="E4" s="492"/>
      <c r="F4" s="492"/>
      <c r="G4" s="492"/>
      <c r="H4" s="492"/>
      <c r="I4" s="493"/>
      <c r="J4" s="494" t="str">
        <f>SHELL!F4</f>
        <v>DATE REVISED:</v>
      </c>
      <c r="K4" s="492"/>
      <c r="L4" s="492"/>
      <c r="M4" s="492"/>
      <c r="N4" s="492"/>
      <c r="O4" s="493"/>
      <c r="P4" s="495">
        <f>SHELL!H4</f>
        <v>42844</v>
      </c>
      <c r="Q4" s="496"/>
      <c r="R4" s="496"/>
      <c r="S4" s="496"/>
      <c r="T4" s="497"/>
      <c r="U4" s="42"/>
      <c r="V4" s="39"/>
      <c r="W4" s="41"/>
    </row>
    <row r="5" spans="1:32" ht="18" customHeight="1">
      <c r="A5" s="86" t="s">
        <v>11</v>
      </c>
      <c r="B5" s="58"/>
      <c r="C5" s="191"/>
      <c r="D5" s="491" t="str">
        <f>SHELL!C5</f>
        <v>3L NO LINING</v>
      </c>
      <c r="E5" s="492"/>
      <c r="F5" s="492"/>
      <c r="G5" s="492"/>
      <c r="H5" s="492"/>
      <c r="I5" s="493"/>
      <c r="J5" s="494" t="str">
        <f>SHELL!F5</f>
        <v>BLOCK:</v>
      </c>
      <c r="K5" s="492"/>
      <c r="L5" s="492"/>
      <c r="M5" s="492"/>
      <c r="N5" s="492"/>
      <c r="O5" s="493"/>
      <c r="P5" s="498">
        <f>SHELL!H5</f>
        <v>0</v>
      </c>
      <c r="Q5" s="499"/>
      <c r="R5" s="499"/>
      <c r="S5" s="499"/>
      <c r="T5" s="500"/>
      <c r="U5" s="42"/>
      <c r="V5" s="39"/>
      <c r="W5" s="41"/>
    </row>
    <row r="6" spans="1:32" ht="18" customHeight="1">
      <c r="A6" s="58" t="s">
        <v>12</v>
      </c>
      <c r="B6" s="58"/>
      <c r="C6" s="191"/>
      <c r="D6" s="491" t="str">
        <f>SHELL!C6</f>
        <v>FULLY SEAM SEALED</v>
      </c>
      <c r="E6" s="492"/>
      <c r="F6" s="492"/>
      <c r="G6" s="492"/>
      <c r="H6" s="492"/>
      <c r="I6" s="493"/>
      <c r="J6" s="494" t="str">
        <f>SHELL!F6</f>
        <v>FIT:</v>
      </c>
      <c r="K6" s="492"/>
      <c r="L6" s="492"/>
      <c r="M6" s="492"/>
      <c r="N6" s="492"/>
      <c r="O6" s="493"/>
      <c r="P6" s="498" t="str">
        <f>SHELL!H6</f>
        <v>REGULAR</v>
      </c>
      <c r="Q6" s="499"/>
      <c r="R6" s="499"/>
      <c r="S6" s="499"/>
      <c r="T6" s="500"/>
      <c r="U6" s="42"/>
      <c r="V6" s="39"/>
      <c r="W6" s="41"/>
    </row>
    <row r="7" spans="1:32" s="13" customFormat="1">
      <c r="A7" s="106" t="s">
        <v>13</v>
      </c>
      <c r="B7" s="58"/>
      <c r="C7" s="191"/>
      <c r="D7" s="491" t="str">
        <f>SHELL!C7</f>
        <v>NON INSULATED</v>
      </c>
      <c r="E7" s="492"/>
      <c r="F7" s="492"/>
      <c r="G7" s="492"/>
      <c r="H7" s="492"/>
      <c r="I7" s="493"/>
      <c r="J7" s="494" t="str">
        <f>SHELL!F7</f>
        <v>TARGET FOB:</v>
      </c>
      <c r="K7" s="492"/>
      <c r="L7" s="492"/>
      <c r="M7" s="492"/>
      <c r="N7" s="492"/>
      <c r="O7" s="493"/>
      <c r="P7" s="501">
        <f>SHELL!H7</f>
        <v>0</v>
      </c>
      <c r="Q7" s="502"/>
      <c r="R7" s="502"/>
      <c r="S7" s="502"/>
      <c r="T7" s="503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1"/>
      <c r="F9" s="68" t="s">
        <v>150</v>
      </c>
      <c r="G9" s="69"/>
      <c r="H9" s="70"/>
      <c r="I9" s="68" t="s">
        <v>151</v>
      </c>
      <c r="J9" s="69"/>
      <c r="K9" s="70"/>
      <c r="L9" s="68" t="s">
        <v>152</v>
      </c>
      <c r="M9" s="69"/>
      <c r="N9" s="70"/>
      <c r="O9" s="68" t="s">
        <v>153</v>
      </c>
      <c r="P9" s="69"/>
      <c r="Q9" s="70"/>
      <c r="R9" s="68" t="s">
        <v>21</v>
      </c>
      <c r="S9" s="69"/>
      <c r="T9" s="72" t="s">
        <v>30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64</v>
      </c>
      <c r="F10" s="504"/>
      <c r="G10" s="505"/>
      <c r="H10" s="67" t="s">
        <v>80</v>
      </c>
      <c r="I10" s="504"/>
      <c r="J10" s="505"/>
      <c r="K10" s="67" t="s">
        <v>64</v>
      </c>
      <c r="L10" s="504"/>
      <c r="M10" s="505"/>
      <c r="N10" s="67" t="s">
        <v>64</v>
      </c>
      <c r="O10" s="504"/>
      <c r="P10" s="505"/>
      <c r="Q10" s="67" t="s">
        <v>64</v>
      </c>
      <c r="R10" s="504"/>
      <c r="S10" s="505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24</v>
      </c>
      <c r="E11" s="73" t="s">
        <v>155</v>
      </c>
      <c r="F11" s="374" t="s">
        <v>28</v>
      </c>
      <c r="G11" s="75" t="s">
        <v>23</v>
      </c>
      <c r="H11" s="73" t="s">
        <v>22</v>
      </c>
      <c r="I11" s="74" t="s">
        <v>28</v>
      </c>
      <c r="J11" s="75" t="s">
        <v>23</v>
      </c>
      <c r="K11" s="73" t="s">
        <v>22</v>
      </c>
      <c r="L11" s="74" t="s">
        <v>28</v>
      </c>
      <c r="M11" s="75" t="s">
        <v>23</v>
      </c>
      <c r="N11" s="73" t="s">
        <v>22</v>
      </c>
      <c r="O11" s="74" t="s">
        <v>28</v>
      </c>
      <c r="P11" s="75" t="s">
        <v>23</v>
      </c>
      <c r="Q11" s="73" t="s">
        <v>22</v>
      </c>
      <c r="R11" s="74" t="s">
        <v>28</v>
      </c>
      <c r="S11" s="75" t="s">
        <v>23</v>
      </c>
      <c r="T11" s="76" t="s">
        <v>25</v>
      </c>
    </row>
    <row r="12" spans="1:32" ht="17.100000000000001" customHeight="1">
      <c r="A12" s="241" t="s">
        <v>142</v>
      </c>
      <c r="B12" s="508" t="s">
        <v>81</v>
      </c>
      <c r="C12" s="509"/>
      <c r="D12" s="369">
        <v>0.25</v>
      </c>
      <c r="E12" s="345">
        <v>27</v>
      </c>
      <c r="F12" s="346"/>
      <c r="G12" s="379"/>
      <c r="H12" s="347"/>
      <c r="I12" s="346"/>
      <c r="J12" s="379"/>
      <c r="K12" s="347"/>
      <c r="L12" s="346"/>
      <c r="M12" s="379"/>
      <c r="N12" s="347"/>
      <c r="O12" s="79"/>
      <c r="P12" s="379"/>
      <c r="Q12" s="78"/>
      <c r="R12" s="79"/>
      <c r="S12" s="379"/>
      <c r="T12" s="77"/>
    </row>
    <row r="13" spans="1:32" ht="17.100000000000001" customHeight="1">
      <c r="A13" s="242" t="s">
        <v>143</v>
      </c>
      <c r="B13" s="510" t="s">
        <v>82</v>
      </c>
      <c r="C13" s="511"/>
      <c r="D13" s="370">
        <v>0.25</v>
      </c>
      <c r="E13" s="348">
        <v>32.5</v>
      </c>
      <c r="F13" s="349"/>
      <c r="G13" s="380"/>
      <c r="H13" s="350"/>
      <c r="I13" s="349"/>
      <c r="J13" s="380"/>
      <c r="K13" s="350"/>
      <c r="L13" s="349"/>
      <c r="M13" s="380"/>
      <c r="N13" s="350"/>
      <c r="O13" s="60"/>
      <c r="P13" s="380"/>
      <c r="Q13" s="59"/>
      <c r="R13" s="60"/>
      <c r="S13" s="380"/>
      <c r="T13" s="64"/>
    </row>
    <row r="14" spans="1:32" ht="17.100000000000001" customHeight="1">
      <c r="A14" s="243" t="s">
        <v>144</v>
      </c>
      <c r="B14" s="512" t="s">
        <v>4</v>
      </c>
      <c r="C14" s="513"/>
      <c r="D14" s="370">
        <v>0.25</v>
      </c>
      <c r="E14" s="348">
        <v>19.5</v>
      </c>
      <c r="F14" s="351"/>
      <c r="G14" s="380"/>
      <c r="H14" s="350"/>
      <c r="I14" s="351"/>
      <c r="J14" s="380"/>
      <c r="K14" s="350"/>
      <c r="L14" s="351"/>
      <c r="M14" s="380"/>
      <c r="N14" s="350"/>
      <c r="O14" s="94"/>
      <c r="P14" s="380"/>
      <c r="Q14" s="59"/>
      <c r="R14" s="94"/>
      <c r="S14" s="380"/>
      <c r="T14" s="64"/>
    </row>
    <row r="15" spans="1:32" ht="17.100000000000001" customHeight="1">
      <c r="A15" s="375" t="s">
        <v>42</v>
      </c>
      <c r="B15" s="514" t="s">
        <v>185</v>
      </c>
      <c r="C15" s="515"/>
      <c r="D15" s="370">
        <v>0.25</v>
      </c>
      <c r="E15" s="348"/>
      <c r="F15" s="351"/>
      <c r="G15" s="380"/>
      <c r="H15" s="350"/>
      <c r="I15" s="351"/>
      <c r="J15" s="380"/>
      <c r="K15" s="350"/>
      <c r="L15" s="351"/>
      <c r="M15" s="380"/>
      <c r="N15" s="350"/>
      <c r="O15" s="94"/>
      <c r="P15" s="380"/>
      <c r="Q15" s="59"/>
      <c r="R15" s="94"/>
      <c r="S15" s="380"/>
      <c r="T15" s="64"/>
    </row>
    <row r="16" spans="1:32" ht="17.100000000000001" customHeight="1">
      <c r="A16" s="376" t="s">
        <v>43</v>
      </c>
      <c r="B16" s="514" t="s">
        <v>186</v>
      </c>
      <c r="C16" s="515"/>
      <c r="D16" s="370">
        <v>0.25</v>
      </c>
      <c r="E16" s="348"/>
      <c r="F16" s="351"/>
      <c r="G16" s="380"/>
      <c r="H16" s="350"/>
      <c r="I16" s="351"/>
      <c r="J16" s="380"/>
      <c r="K16" s="350"/>
      <c r="L16" s="351"/>
      <c r="M16" s="380"/>
      <c r="N16" s="350"/>
      <c r="O16" s="94"/>
      <c r="P16" s="380"/>
      <c r="Q16" s="59"/>
      <c r="R16" s="94"/>
      <c r="S16" s="380"/>
      <c r="T16" s="64"/>
    </row>
    <row r="17" spans="1:20" ht="17.100000000000001" customHeight="1">
      <c r="A17" s="377" t="s">
        <v>44</v>
      </c>
      <c r="B17" s="516" t="s">
        <v>34</v>
      </c>
      <c r="C17" s="517"/>
      <c r="D17" s="370">
        <v>0.25</v>
      </c>
      <c r="E17" s="348">
        <v>25</v>
      </c>
      <c r="F17" s="351"/>
      <c r="G17" s="380"/>
      <c r="H17" s="352"/>
      <c r="I17" s="351"/>
      <c r="J17" s="380"/>
      <c r="K17" s="350"/>
      <c r="L17" s="351"/>
      <c r="M17" s="380"/>
      <c r="N17" s="350"/>
      <c r="O17" s="94"/>
      <c r="P17" s="380"/>
      <c r="Q17" s="59"/>
      <c r="R17" s="94"/>
      <c r="S17" s="380"/>
      <c r="T17" s="64"/>
    </row>
    <row r="18" spans="1:20" ht="26.1" customHeight="1">
      <c r="A18" s="242" t="s">
        <v>45</v>
      </c>
      <c r="B18" s="518" t="s">
        <v>167</v>
      </c>
      <c r="C18" s="519"/>
      <c r="D18" s="370">
        <v>0.25</v>
      </c>
      <c r="E18" s="348">
        <v>24.25</v>
      </c>
      <c r="F18" s="349"/>
      <c r="G18" s="380"/>
      <c r="H18" s="352"/>
      <c r="I18" s="349"/>
      <c r="J18" s="380"/>
      <c r="K18" s="350"/>
      <c r="L18" s="349"/>
      <c r="M18" s="380"/>
      <c r="N18" s="350"/>
      <c r="O18" s="60"/>
      <c r="P18" s="380"/>
      <c r="Q18" s="59"/>
      <c r="R18" s="60"/>
      <c r="S18" s="380"/>
      <c r="T18" s="64"/>
    </row>
    <row r="19" spans="1:20" ht="17.100000000000001" customHeight="1" thickBot="1">
      <c r="A19" s="244" t="s">
        <v>46</v>
      </c>
      <c r="B19" s="532" t="s">
        <v>35</v>
      </c>
      <c r="C19" s="533"/>
      <c r="D19" s="371">
        <v>0.25</v>
      </c>
      <c r="E19" s="353">
        <v>23.75</v>
      </c>
      <c r="F19" s="354"/>
      <c r="G19" s="381"/>
      <c r="H19" s="355"/>
      <c r="I19" s="354"/>
      <c r="J19" s="381"/>
      <c r="K19" s="356"/>
      <c r="L19" s="354"/>
      <c r="M19" s="381"/>
      <c r="N19" s="356"/>
      <c r="O19" s="245"/>
      <c r="P19" s="381"/>
      <c r="Q19" s="62"/>
      <c r="R19" s="245"/>
      <c r="S19" s="381"/>
      <c r="T19" s="162"/>
    </row>
    <row r="20" spans="1:20" ht="17.100000000000001" customHeight="1">
      <c r="A20" s="243" t="s">
        <v>57</v>
      </c>
      <c r="B20" s="506" t="s">
        <v>166</v>
      </c>
      <c r="C20" s="507"/>
      <c r="D20" s="370">
        <v>0.125</v>
      </c>
      <c r="E20" s="348">
        <v>10.75</v>
      </c>
      <c r="F20" s="349"/>
      <c r="G20" s="380"/>
      <c r="H20" s="350"/>
      <c r="I20" s="349"/>
      <c r="J20" s="380"/>
      <c r="K20" s="350"/>
      <c r="L20" s="349"/>
      <c r="M20" s="380"/>
      <c r="N20" s="350"/>
      <c r="O20" s="60"/>
      <c r="P20" s="380"/>
      <c r="Q20" s="59"/>
      <c r="R20" s="60"/>
      <c r="S20" s="380"/>
      <c r="T20" s="64"/>
    </row>
    <row r="21" spans="1:20" ht="17.100000000000001" customHeight="1">
      <c r="A21" s="243" t="s">
        <v>58</v>
      </c>
      <c r="B21" s="506" t="s">
        <v>36</v>
      </c>
      <c r="C21" s="507"/>
      <c r="D21" s="370">
        <v>0.125</v>
      </c>
      <c r="E21" s="348">
        <v>10</v>
      </c>
      <c r="F21" s="358"/>
      <c r="G21" s="380"/>
      <c r="H21" s="350"/>
      <c r="I21" s="349"/>
      <c r="J21" s="380"/>
      <c r="K21" s="350"/>
      <c r="L21" s="349"/>
      <c r="M21" s="380"/>
      <c r="N21" s="350"/>
      <c r="O21" s="60"/>
      <c r="P21" s="380"/>
      <c r="Q21" s="59"/>
      <c r="R21" s="60"/>
      <c r="S21" s="380"/>
      <c r="T21" s="64"/>
    </row>
    <row r="22" spans="1:20" ht="17.100000000000001" customHeight="1">
      <c r="A22" s="243" t="s">
        <v>31</v>
      </c>
      <c r="B22" s="506" t="s">
        <v>168</v>
      </c>
      <c r="C22" s="507"/>
      <c r="D22" s="370">
        <v>0.125</v>
      </c>
      <c r="E22" s="348">
        <v>7.75</v>
      </c>
      <c r="F22" s="349"/>
      <c r="G22" s="380"/>
      <c r="H22" s="350"/>
      <c r="I22" s="349"/>
      <c r="J22" s="380"/>
      <c r="K22" s="350"/>
      <c r="L22" s="349"/>
      <c r="M22" s="380"/>
      <c r="N22" s="350"/>
      <c r="O22" s="60"/>
      <c r="P22" s="380"/>
      <c r="Q22" s="59"/>
      <c r="R22" s="60"/>
      <c r="S22" s="380"/>
      <c r="T22" s="64"/>
    </row>
    <row r="23" spans="1:20" ht="17.100000000000001" customHeight="1">
      <c r="A23" s="243" t="s">
        <v>32</v>
      </c>
      <c r="B23" s="506" t="s">
        <v>37</v>
      </c>
      <c r="C23" s="507"/>
      <c r="D23" s="370">
        <v>0.125</v>
      </c>
      <c r="E23" s="348">
        <v>6.5</v>
      </c>
      <c r="F23" s="349"/>
      <c r="G23" s="380"/>
      <c r="H23" s="350"/>
      <c r="I23" s="349"/>
      <c r="J23" s="380"/>
      <c r="K23" s="350"/>
      <c r="L23" s="349"/>
      <c r="M23" s="380"/>
      <c r="N23" s="352"/>
      <c r="O23" s="60"/>
      <c r="P23" s="380"/>
      <c r="Q23" s="59"/>
      <c r="R23" s="60"/>
      <c r="S23" s="380"/>
      <c r="T23" s="64"/>
    </row>
    <row r="24" spans="1:20" ht="17.100000000000001" customHeight="1">
      <c r="A24" s="243" t="s">
        <v>16</v>
      </c>
      <c r="B24" s="506" t="s">
        <v>38</v>
      </c>
      <c r="C24" s="507"/>
      <c r="D24" s="370">
        <v>0.125</v>
      </c>
      <c r="E24" s="348"/>
      <c r="F24" s="349"/>
      <c r="G24" s="380"/>
      <c r="H24" s="350"/>
      <c r="I24" s="349"/>
      <c r="J24" s="380"/>
      <c r="K24" s="350"/>
      <c r="L24" s="349"/>
      <c r="M24" s="380"/>
      <c r="N24" s="352"/>
      <c r="O24" s="60"/>
      <c r="P24" s="380"/>
      <c r="Q24" s="59"/>
      <c r="R24" s="60"/>
      <c r="S24" s="380"/>
      <c r="T24" s="64"/>
    </row>
    <row r="25" spans="1:20" ht="17.100000000000001" customHeight="1">
      <c r="A25" s="243"/>
      <c r="B25" s="506" t="s">
        <v>187</v>
      </c>
      <c r="C25" s="507"/>
      <c r="D25" s="370">
        <v>0.125</v>
      </c>
      <c r="E25" s="348">
        <v>4.25</v>
      </c>
      <c r="F25" s="349"/>
      <c r="G25" s="380"/>
      <c r="H25" s="350"/>
      <c r="I25" s="349"/>
      <c r="J25" s="380"/>
      <c r="K25" s="350"/>
      <c r="L25" s="349"/>
      <c r="M25" s="380"/>
      <c r="N25" s="352"/>
      <c r="O25" s="60"/>
      <c r="P25" s="380"/>
      <c r="Q25" s="59"/>
      <c r="R25" s="60"/>
      <c r="S25" s="380"/>
      <c r="T25" s="64"/>
    </row>
    <row r="26" spans="1:20" ht="17.100000000000001" customHeight="1">
      <c r="A26" s="243"/>
      <c r="B26" s="506" t="s">
        <v>188</v>
      </c>
      <c r="C26" s="507"/>
      <c r="D26" s="370">
        <v>0.125</v>
      </c>
      <c r="E26" s="348">
        <v>4</v>
      </c>
      <c r="F26" s="349"/>
      <c r="G26" s="380"/>
      <c r="H26" s="350"/>
      <c r="I26" s="349"/>
      <c r="J26" s="380"/>
      <c r="K26" s="350"/>
      <c r="L26" s="349"/>
      <c r="M26" s="380"/>
      <c r="N26" s="352"/>
      <c r="O26" s="60"/>
      <c r="P26" s="380"/>
      <c r="Q26" s="59"/>
      <c r="R26" s="60"/>
      <c r="S26" s="380"/>
      <c r="T26" s="64"/>
    </row>
    <row r="27" spans="1:20" ht="17.100000000000001" customHeight="1">
      <c r="A27" s="243" t="s">
        <v>47</v>
      </c>
      <c r="B27" s="510" t="s">
        <v>251</v>
      </c>
      <c r="C27" s="511"/>
      <c r="D27" s="370">
        <v>0.125</v>
      </c>
      <c r="E27" s="348">
        <v>1.75</v>
      </c>
      <c r="F27" s="349"/>
      <c r="G27" s="380"/>
      <c r="H27" s="350"/>
      <c r="I27" s="349"/>
      <c r="J27" s="380"/>
      <c r="K27" s="350"/>
      <c r="L27" s="349"/>
      <c r="M27" s="380"/>
      <c r="N27" s="350"/>
      <c r="O27" s="60"/>
      <c r="P27" s="380"/>
      <c r="Q27" s="59"/>
      <c r="R27" s="60"/>
      <c r="S27" s="380"/>
      <c r="T27" s="64"/>
    </row>
    <row r="28" spans="1:20" ht="17.100000000000001" customHeight="1" thickBot="1">
      <c r="A28" s="246" t="s">
        <v>48</v>
      </c>
      <c r="B28" s="520" t="s">
        <v>252</v>
      </c>
      <c r="C28" s="521"/>
      <c r="D28" s="371">
        <v>0.125</v>
      </c>
      <c r="E28" s="353">
        <v>4</v>
      </c>
      <c r="F28" s="354"/>
      <c r="G28" s="381"/>
      <c r="H28" s="356"/>
      <c r="I28" s="354"/>
      <c r="J28" s="381"/>
      <c r="K28" s="356"/>
      <c r="L28" s="354"/>
      <c r="M28" s="381"/>
      <c r="N28" s="356"/>
      <c r="O28" s="245"/>
      <c r="P28" s="381"/>
      <c r="Q28" s="62"/>
      <c r="R28" s="245"/>
      <c r="S28" s="381"/>
      <c r="T28" s="162"/>
    </row>
    <row r="29" spans="1:20" ht="17.100000000000001" customHeight="1">
      <c r="A29" s="247" t="s">
        <v>49</v>
      </c>
      <c r="B29" s="528" t="s">
        <v>176</v>
      </c>
      <c r="C29" s="529"/>
      <c r="D29" s="369">
        <v>0.25</v>
      </c>
      <c r="E29" s="345">
        <v>39</v>
      </c>
      <c r="F29" s="346"/>
      <c r="G29" s="379"/>
      <c r="H29" s="357"/>
      <c r="I29" s="346"/>
      <c r="J29" s="379"/>
      <c r="K29" s="347"/>
      <c r="L29" s="346"/>
      <c r="M29" s="379"/>
      <c r="N29" s="357"/>
      <c r="O29" s="79"/>
      <c r="P29" s="379"/>
      <c r="Q29" s="78"/>
      <c r="R29" s="79"/>
      <c r="S29" s="379"/>
      <c r="T29" s="77"/>
    </row>
    <row r="30" spans="1:20" ht="17.100000000000001" customHeight="1">
      <c r="A30" s="243" t="s">
        <v>51</v>
      </c>
      <c r="B30" s="530" t="s">
        <v>177</v>
      </c>
      <c r="C30" s="531"/>
      <c r="D30" s="370">
        <v>0.125</v>
      </c>
      <c r="E30" s="348">
        <v>9.75</v>
      </c>
      <c r="F30" s="349"/>
      <c r="G30" s="380"/>
      <c r="H30" s="350"/>
      <c r="I30" s="349"/>
      <c r="J30" s="380"/>
      <c r="K30" s="350"/>
      <c r="L30" s="349"/>
      <c r="M30" s="380"/>
      <c r="N30" s="350"/>
      <c r="O30" s="60"/>
      <c r="P30" s="380"/>
      <c r="Q30" s="59"/>
      <c r="R30" s="60"/>
      <c r="S30" s="380"/>
      <c r="T30" s="64"/>
    </row>
    <row r="31" spans="1:20" ht="17.100000000000001" customHeight="1">
      <c r="A31" s="243" t="s">
        <v>154</v>
      </c>
      <c r="B31" s="530" t="s">
        <v>39</v>
      </c>
      <c r="C31" s="531"/>
      <c r="D31" s="370">
        <v>0.125</v>
      </c>
      <c r="E31" s="348">
        <v>4.75</v>
      </c>
      <c r="F31" s="349"/>
      <c r="G31" s="380"/>
      <c r="H31" s="350"/>
      <c r="I31" s="349"/>
      <c r="J31" s="380"/>
      <c r="K31" s="350"/>
      <c r="L31" s="349"/>
      <c r="M31" s="380"/>
      <c r="N31" s="350"/>
      <c r="O31" s="60"/>
      <c r="P31" s="380"/>
      <c r="Q31" s="59"/>
      <c r="R31" s="60"/>
      <c r="S31" s="380"/>
      <c r="T31" s="64"/>
    </row>
    <row r="32" spans="1:20" ht="17.100000000000001" customHeight="1">
      <c r="A32" s="243" t="s">
        <v>52</v>
      </c>
      <c r="B32" s="530" t="s">
        <v>40</v>
      </c>
      <c r="C32" s="531"/>
      <c r="D32" s="370">
        <v>0.125</v>
      </c>
      <c r="E32" s="348">
        <v>1</v>
      </c>
      <c r="F32" s="349"/>
      <c r="G32" s="380"/>
      <c r="H32" s="350"/>
      <c r="I32" s="349"/>
      <c r="J32" s="380"/>
      <c r="K32" s="350"/>
      <c r="L32" s="349"/>
      <c r="M32" s="380"/>
      <c r="N32" s="350"/>
      <c r="O32" s="60"/>
      <c r="P32" s="380"/>
      <c r="Q32" s="59"/>
      <c r="R32" s="60"/>
      <c r="S32" s="380"/>
      <c r="T32" s="64"/>
    </row>
    <row r="33" spans="1:20" ht="17.100000000000001" customHeight="1">
      <c r="A33" s="243" t="s">
        <v>54</v>
      </c>
      <c r="B33" s="524" t="s">
        <v>50</v>
      </c>
      <c r="C33" s="525"/>
      <c r="D33" s="370">
        <v>0.125</v>
      </c>
      <c r="E33" s="405">
        <v>6</v>
      </c>
      <c r="F33" s="349"/>
      <c r="G33" s="380"/>
      <c r="H33" s="350"/>
      <c r="I33" s="349"/>
      <c r="J33" s="380"/>
      <c r="K33" s="350"/>
      <c r="L33" s="349"/>
      <c r="M33" s="380"/>
      <c r="N33" s="352"/>
      <c r="O33" s="60"/>
      <c r="P33" s="380"/>
      <c r="Q33" s="59"/>
      <c r="R33" s="60"/>
      <c r="S33" s="380"/>
      <c r="T33" s="64"/>
    </row>
    <row r="34" spans="1:20" ht="17.100000000000001" customHeight="1">
      <c r="A34" s="243" t="s">
        <v>56</v>
      </c>
      <c r="B34" s="524" t="s">
        <v>41</v>
      </c>
      <c r="C34" s="525"/>
      <c r="D34" s="370">
        <v>0.125</v>
      </c>
      <c r="E34" s="348"/>
      <c r="F34" s="358"/>
      <c r="G34" s="380"/>
      <c r="H34" s="350"/>
      <c r="I34" s="349"/>
      <c r="J34" s="380"/>
      <c r="K34" s="350"/>
      <c r="L34" s="349"/>
      <c r="M34" s="380"/>
      <c r="N34" s="352"/>
      <c r="O34" s="60"/>
      <c r="P34" s="380"/>
      <c r="Q34" s="59"/>
      <c r="R34" s="60"/>
      <c r="S34" s="380"/>
      <c r="T34" s="64"/>
    </row>
    <row r="35" spans="1:20" ht="17.100000000000001" customHeight="1">
      <c r="A35" s="243" t="s">
        <v>137</v>
      </c>
      <c r="B35" s="524" t="s">
        <v>53</v>
      </c>
      <c r="C35" s="525"/>
      <c r="D35" s="370">
        <v>0.25</v>
      </c>
      <c r="E35" s="348">
        <v>29.5</v>
      </c>
      <c r="F35" s="349"/>
      <c r="G35" s="380"/>
      <c r="H35" s="352"/>
      <c r="I35" s="349"/>
      <c r="J35" s="380"/>
      <c r="K35" s="350"/>
      <c r="L35" s="349"/>
      <c r="M35" s="380"/>
      <c r="N35" s="352"/>
      <c r="O35" s="60"/>
      <c r="P35" s="380"/>
      <c r="Q35" s="59"/>
      <c r="R35" s="60"/>
      <c r="S35" s="380"/>
      <c r="T35" s="64"/>
    </row>
    <row r="36" spans="1:20" ht="17.100000000000001" customHeight="1">
      <c r="A36" s="243" t="s">
        <v>170</v>
      </c>
      <c r="B36" s="524" t="s">
        <v>55</v>
      </c>
      <c r="C36" s="525"/>
      <c r="D36" s="370">
        <v>0.125</v>
      </c>
      <c r="E36" s="348">
        <v>16</v>
      </c>
      <c r="F36" s="349"/>
      <c r="G36" s="380"/>
      <c r="H36" s="352"/>
      <c r="I36" s="349"/>
      <c r="J36" s="380"/>
      <c r="K36" s="350"/>
      <c r="L36" s="349"/>
      <c r="M36" s="380"/>
      <c r="N36" s="352"/>
      <c r="O36" s="60"/>
      <c r="P36" s="380"/>
      <c r="Q36" s="59"/>
      <c r="R36" s="60"/>
      <c r="S36" s="380"/>
      <c r="T36" s="64"/>
    </row>
    <row r="37" spans="1:20" ht="17.100000000000001" customHeight="1">
      <c r="A37" s="243" t="s">
        <v>171</v>
      </c>
      <c r="B37" s="524" t="s">
        <v>180</v>
      </c>
      <c r="C37" s="525"/>
      <c r="D37" s="370">
        <v>0.125</v>
      </c>
      <c r="E37" s="348">
        <v>10.5</v>
      </c>
      <c r="F37" s="349"/>
      <c r="G37" s="380"/>
      <c r="H37" s="352"/>
      <c r="I37" s="349"/>
      <c r="J37" s="380"/>
      <c r="K37" s="350"/>
      <c r="L37" s="349"/>
      <c r="M37" s="380"/>
      <c r="N37" s="352"/>
      <c r="O37" s="60"/>
      <c r="P37" s="380"/>
      <c r="Q37" s="59"/>
      <c r="R37" s="60"/>
      <c r="S37" s="380"/>
      <c r="T37" s="64"/>
    </row>
    <row r="38" spans="1:20" ht="17.100000000000001" customHeight="1" thickBot="1">
      <c r="A38" s="244" t="s">
        <v>172</v>
      </c>
      <c r="B38" s="539" t="s">
        <v>0</v>
      </c>
      <c r="C38" s="540"/>
      <c r="D38" s="371">
        <v>0.25</v>
      </c>
      <c r="E38" s="353">
        <v>23.5</v>
      </c>
      <c r="F38" s="354"/>
      <c r="G38" s="381"/>
      <c r="H38" s="355"/>
      <c r="I38" s="354"/>
      <c r="J38" s="381"/>
      <c r="K38" s="356"/>
      <c r="L38" s="354"/>
      <c r="M38" s="381"/>
      <c r="N38" s="355"/>
      <c r="O38" s="245"/>
      <c r="P38" s="381"/>
      <c r="Q38" s="62"/>
      <c r="R38" s="245"/>
      <c r="S38" s="381"/>
      <c r="T38" s="162"/>
    </row>
    <row r="39" spans="1:20" ht="18" customHeight="1">
      <c r="A39" s="378" t="s">
        <v>173</v>
      </c>
      <c r="B39" s="526" t="s">
        <v>178</v>
      </c>
      <c r="C39" s="527"/>
      <c r="D39" s="372">
        <v>0.5</v>
      </c>
      <c r="E39" s="359">
        <v>39.5</v>
      </c>
      <c r="F39" s="360"/>
      <c r="G39" s="382"/>
      <c r="H39" s="361"/>
      <c r="I39" s="360"/>
      <c r="J39" s="382"/>
      <c r="K39" s="362"/>
      <c r="L39" s="360"/>
      <c r="M39" s="382"/>
      <c r="N39" s="361"/>
      <c r="O39" s="239"/>
      <c r="P39" s="382"/>
      <c r="Q39" s="240"/>
      <c r="R39" s="239"/>
      <c r="S39" s="382"/>
      <c r="T39" s="238"/>
    </row>
    <row r="40" spans="1:20" ht="17.100000000000001" customHeight="1">
      <c r="A40" s="184" t="s">
        <v>179</v>
      </c>
      <c r="B40" s="518" t="s">
        <v>182</v>
      </c>
      <c r="C40" s="519"/>
      <c r="D40" s="370">
        <v>0.5</v>
      </c>
      <c r="E40" s="352">
        <v>33</v>
      </c>
      <c r="F40" s="349"/>
      <c r="G40" s="380"/>
      <c r="H40" s="352"/>
      <c r="I40" s="349"/>
      <c r="J40" s="380"/>
      <c r="K40" s="350"/>
      <c r="L40" s="349"/>
      <c r="M40" s="380"/>
      <c r="N40" s="352"/>
      <c r="O40" s="60"/>
      <c r="P40" s="380"/>
      <c r="Q40" s="59"/>
      <c r="R40" s="60"/>
      <c r="S40" s="380"/>
      <c r="T40" s="64"/>
    </row>
    <row r="41" spans="1:20" ht="17.100000000000001" customHeight="1">
      <c r="A41" s="184" t="s">
        <v>174</v>
      </c>
      <c r="B41" s="518" t="s">
        <v>183</v>
      </c>
      <c r="C41" s="519"/>
      <c r="D41" s="373">
        <v>0.5</v>
      </c>
      <c r="E41" s="352">
        <v>45</v>
      </c>
      <c r="F41" s="349"/>
      <c r="G41" s="380"/>
      <c r="H41" s="352"/>
      <c r="I41" s="349"/>
      <c r="J41" s="380"/>
      <c r="K41" s="350"/>
      <c r="L41" s="349"/>
      <c r="M41" s="380"/>
      <c r="N41" s="352"/>
      <c r="O41" s="60"/>
      <c r="P41" s="380"/>
      <c r="Q41" s="59"/>
      <c r="R41" s="60"/>
      <c r="S41" s="380"/>
      <c r="T41" s="64"/>
    </row>
    <row r="42" spans="1:20" ht="18.95" customHeight="1" thickBot="1">
      <c r="A42" s="384" t="s">
        <v>175</v>
      </c>
      <c r="B42" s="536" t="s">
        <v>181</v>
      </c>
      <c r="C42" s="537"/>
      <c r="D42" s="371">
        <v>0.25</v>
      </c>
      <c r="E42" s="353">
        <v>6.25</v>
      </c>
      <c r="F42" s="354"/>
      <c r="G42" s="381"/>
      <c r="H42" s="355"/>
      <c r="I42" s="354"/>
      <c r="J42" s="381"/>
      <c r="K42" s="356"/>
      <c r="L42" s="354"/>
      <c r="M42" s="381"/>
      <c r="N42" s="355"/>
      <c r="O42" s="245"/>
      <c r="P42" s="381"/>
      <c r="Q42" s="62"/>
      <c r="R42" s="245"/>
      <c r="S42" s="381"/>
      <c r="T42" s="162"/>
    </row>
    <row r="43" spans="1:20" ht="18" customHeight="1">
      <c r="A43" s="378"/>
      <c r="B43" s="518" t="s">
        <v>253</v>
      </c>
      <c r="C43" s="519"/>
      <c r="D43" s="372">
        <v>0.125</v>
      </c>
      <c r="E43" s="359">
        <v>8</v>
      </c>
      <c r="F43" s="360"/>
      <c r="G43" s="382"/>
      <c r="H43" s="361"/>
      <c r="I43" s="360"/>
      <c r="J43" s="382"/>
      <c r="K43" s="362"/>
      <c r="L43" s="360"/>
      <c r="M43" s="382"/>
      <c r="N43" s="361"/>
      <c r="O43" s="239"/>
      <c r="P43" s="382"/>
      <c r="Q43" s="240"/>
      <c r="R43" s="239"/>
      <c r="S43" s="382"/>
      <c r="T43" s="238"/>
    </row>
    <row r="44" spans="1:20" ht="17.100000000000001" customHeight="1">
      <c r="A44" s="184"/>
      <c r="B44" s="518" t="s">
        <v>272</v>
      </c>
      <c r="C44" s="519"/>
      <c r="D44" s="370">
        <v>0.125</v>
      </c>
      <c r="E44" s="352">
        <v>2</v>
      </c>
      <c r="F44" s="349"/>
      <c r="G44" s="380"/>
      <c r="H44" s="352"/>
      <c r="I44" s="349"/>
      <c r="J44" s="380"/>
      <c r="K44" s="350"/>
      <c r="L44" s="349"/>
      <c r="M44" s="380"/>
      <c r="N44" s="352"/>
      <c r="O44" s="60"/>
      <c r="P44" s="380"/>
      <c r="Q44" s="59"/>
      <c r="R44" s="60"/>
      <c r="S44" s="380"/>
      <c r="T44" s="64"/>
    </row>
    <row r="45" spans="1:20" ht="17.100000000000001" customHeight="1">
      <c r="A45" s="184"/>
      <c r="B45" s="518" t="s">
        <v>271</v>
      </c>
      <c r="C45" s="519"/>
      <c r="D45" s="373">
        <v>0.125</v>
      </c>
      <c r="E45" s="352">
        <v>1.125</v>
      </c>
      <c r="F45" s="349"/>
      <c r="G45" s="380"/>
      <c r="H45" s="352"/>
      <c r="I45" s="349"/>
      <c r="J45" s="380"/>
      <c r="K45" s="350"/>
      <c r="L45" s="349"/>
      <c r="M45" s="380"/>
      <c r="N45" s="352"/>
      <c r="O45" s="60"/>
      <c r="P45" s="380"/>
      <c r="Q45" s="59"/>
      <c r="R45" s="60"/>
      <c r="S45" s="380"/>
      <c r="T45" s="64"/>
    </row>
    <row r="46" spans="1:20" ht="18.95" customHeight="1" thickBot="1">
      <c r="A46" s="184"/>
      <c r="B46" s="542"/>
      <c r="C46" s="543"/>
      <c r="D46" s="371">
        <v>0.125</v>
      </c>
      <c r="E46" s="363"/>
      <c r="F46" s="364"/>
      <c r="G46" s="383"/>
      <c r="H46" s="365"/>
      <c r="I46" s="364"/>
      <c r="J46" s="383"/>
      <c r="K46" s="366"/>
      <c r="L46" s="364"/>
      <c r="M46" s="383"/>
      <c r="N46" s="365"/>
      <c r="O46" s="236"/>
      <c r="P46" s="383"/>
      <c r="Q46" s="237"/>
      <c r="R46" s="236"/>
      <c r="S46" s="383"/>
      <c r="T46" s="235"/>
    </row>
    <row r="47" spans="1:20" ht="17.100000000000001" customHeight="1">
      <c r="A47" s="234" t="s">
        <v>63</v>
      </c>
      <c r="B47" s="522" t="str">
        <f>TRIMS!C10</f>
        <v>CENTER FRONT</v>
      </c>
      <c r="C47" s="523"/>
      <c r="D47" s="389">
        <v>0.25</v>
      </c>
      <c r="E47" s="345">
        <v>32.75</v>
      </c>
      <c r="F47" s="346"/>
      <c r="G47" s="379"/>
      <c r="H47" s="357"/>
      <c r="I47" s="346"/>
      <c r="J47" s="379"/>
      <c r="K47" s="347"/>
      <c r="L47" s="346"/>
      <c r="M47" s="379"/>
      <c r="N47" s="347"/>
      <c r="O47" s="79"/>
      <c r="P47" s="379"/>
      <c r="Q47" s="78"/>
      <c r="R47" s="79"/>
      <c r="S47" s="379"/>
      <c r="T47" s="77"/>
    </row>
    <row r="48" spans="1:20" ht="24.95" customHeight="1">
      <c r="A48" s="415"/>
      <c r="B48" s="425" t="str">
        <f>TRIMS!$C$11</f>
        <v>CHEST POCKET VERTICAL</v>
      </c>
      <c r="C48" s="426"/>
      <c r="D48" s="427">
        <v>0.125</v>
      </c>
      <c r="E48" s="428"/>
      <c r="F48" s="429"/>
      <c r="G48" s="430"/>
      <c r="H48" s="431"/>
      <c r="I48" s="429"/>
      <c r="J48" s="430"/>
      <c r="K48" s="432"/>
      <c r="L48" s="429"/>
      <c r="M48" s="430"/>
      <c r="N48" s="432"/>
      <c r="O48" s="433"/>
      <c r="P48" s="430"/>
      <c r="Q48" s="434"/>
      <c r="R48" s="433"/>
      <c r="S48" s="430"/>
      <c r="T48" s="435"/>
    </row>
    <row r="49" spans="1:20" customFormat="1" ht="15" customHeight="1">
      <c r="A49" s="65"/>
      <c r="B49" s="544" t="str">
        <f>TRIMS!C12</f>
        <v>SLEEVE POCKET</v>
      </c>
      <c r="C49" s="545"/>
      <c r="D49" s="370">
        <v>0.125</v>
      </c>
      <c r="E49" s="348">
        <v>4.75</v>
      </c>
      <c r="F49" s="367"/>
      <c r="G49" s="380"/>
      <c r="H49" s="352"/>
      <c r="I49" s="349"/>
      <c r="J49" s="380"/>
      <c r="K49" s="350"/>
      <c r="L49" s="367"/>
      <c r="M49" s="380"/>
      <c r="N49" s="350"/>
      <c r="O49" s="61"/>
      <c r="P49" s="380"/>
      <c r="Q49" s="59"/>
      <c r="R49" s="61"/>
      <c r="S49" s="380"/>
      <c r="T49" s="64"/>
    </row>
    <row r="50" spans="1:20" customFormat="1" ht="15" customHeight="1">
      <c r="A50" s="65"/>
      <c r="B50" s="544" t="str">
        <f>TRIMS!C13</f>
        <v>UNDERARM VENTS</v>
      </c>
      <c r="C50" s="545"/>
      <c r="D50" s="370">
        <v>0.25</v>
      </c>
      <c r="E50" s="348">
        <v>12</v>
      </c>
      <c r="F50" s="367"/>
      <c r="G50" s="380"/>
      <c r="H50" s="350"/>
      <c r="I50" s="367"/>
      <c r="J50" s="380"/>
      <c r="K50" s="350"/>
      <c r="L50" s="367"/>
      <c r="M50" s="380"/>
      <c r="N50" s="368"/>
      <c r="O50" s="61"/>
      <c r="P50" s="380"/>
      <c r="Q50" s="59"/>
      <c r="R50" s="61"/>
      <c r="S50" s="380"/>
      <c r="T50" s="64"/>
    </row>
    <row r="51" spans="1:20" customFormat="1" ht="15.95" customHeight="1">
      <c r="A51" s="65"/>
      <c r="B51" s="544" t="str">
        <f>TRIMS!C14</f>
        <v>HAND POCKETS HORIZONTAL</v>
      </c>
      <c r="C51" s="545"/>
      <c r="D51" s="370">
        <v>0.125</v>
      </c>
      <c r="E51" s="348">
        <v>7</v>
      </c>
      <c r="F51" s="367"/>
      <c r="G51" s="380"/>
      <c r="H51" s="350"/>
      <c r="I51" s="367"/>
      <c r="J51" s="380"/>
      <c r="K51" s="350"/>
      <c r="L51" s="367"/>
      <c r="M51" s="380"/>
      <c r="N51" s="368"/>
      <c r="O51" s="61"/>
      <c r="P51" s="380"/>
      <c r="Q51" s="59"/>
      <c r="R51" s="61"/>
      <c r="S51" s="380"/>
      <c r="T51" s="233"/>
    </row>
    <row r="52" spans="1:20" customFormat="1" ht="17.25" thickBot="1">
      <c r="A52" s="390"/>
      <c r="B52" s="536" t="str">
        <f>TRIMS!C15</f>
        <v>LINING POCKET VERTICAL</v>
      </c>
      <c r="C52" s="538"/>
      <c r="D52" s="371">
        <v>0.125</v>
      </c>
      <c r="E52" s="353">
        <v>6.5</v>
      </c>
      <c r="F52" s="391"/>
      <c r="G52" s="381"/>
      <c r="H52" s="356"/>
      <c r="I52" s="391"/>
      <c r="J52" s="381"/>
      <c r="K52" s="356"/>
      <c r="L52" s="391"/>
      <c r="M52" s="381"/>
      <c r="N52" s="392"/>
      <c r="O52" s="393"/>
      <c r="P52" s="381"/>
      <c r="Q52" s="62"/>
      <c r="R52" s="393"/>
      <c r="S52" s="381"/>
      <c r="T52" s="394"/>
    </row>
    <row r="53" spans="1:20" customFormat="1">
      <c r="A53" s="63"/>
      <c r="P53" s="34"/>
    </row>
    <row r="54" spans="1:20" customFormat="1">
      <c r="A54" s="63"/>
      <c r="B54" s="541" t="s">
        <v>3</v>
      </c>
      <c r="C54" s="535"/>
      <c r="P54" s="34"/>
    </row>
    <row r="55" spans="1:20" customFormat="1">
      <c r="A55" s="63"/>
      <c r="B55" s="534" t="s">
        <v>184</v>
      </c>
      <c r="C55" s="535"/>
      <c r="P55" s="34"/>
    </row>
    <row r="56" spans="1:20" customFormat="1">
      <c r="B56" s="534"/>
      <c r="C56" s="535"/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</sheetData>
  <mergeCells count="66">
    <mergeCell ref="B54:C54"/>
    <mergeCell ref="B55:C55"/>
    <mergeCell ref="B43:C43"/>
    <mergeCell ref="B44:C44"/>
    <mergeCell ref="B45:C45"/>
    <mergeCell ref="B46:C46"/>
    <mergeCell ref="B50:C50"/>
    <mergeCell ref="B51:C51"/>
    <mergeCell ref="B49:C49"/>
    <mergeCell ref="B56:C56"/>
    <mergeCell ref="B24:C24"/>
    <mergeCell ref="B34:C34"/>
    <mergeCell ref="B42:C42"/>
    <mergeCell ref="B52:C52"/>
    <mergeCell ref="B41:C41"/>
    <mergeCell ref="B38:C38"/>
    <mergeCell ref="B40:C40"/>
    <mergeCell ref="B31:C31"/>
    <mergeCell ref="B32:C32"/>
    <mergeCell ref="D5:I5"/>
    <mergeCell ref="D6:I6"/>
    <mergeCell ref="J5:O5"/>
    <mergeCell ref="J6:O6"/>
    <mergeCell ref="B35:C35"/>
    <mergeCell ref="B36:C36"/>
    <mergeCell ref="B29:C29"/>
    <mergeCell ref="B30:C30"/>
    <mergeCell ref="B19:C19"/>
    <mergeCell ref="B16:C16"/>
    <mergeCell ref="B28:C28"/>
    <mergeCell ref="B47:C47"/>
    <mergeCell ref="B37:C37"/>
    <mergeCell ref="B39:C39"/>
    <mergeCell ref="B33:C33"/>
    <mergeCell ref="B20:C20"/>
    <mergeCell ref="B21:C21"/>
    <mergeCell ref="B22:C22"/>
    <mergeCell ref="B23:C23"/>
    <mergeCell ref="B27:C27"/>
    <mergeCell ref="B25:C25"/>
    <mergeCell ref="B26:C26"/>
    <mergeCell ref="B12:C12"/>
    <mergeCell ref="B13:C13"/>
    <mergeCell ref="B14:C14"/>
    <mergeCell ref="B15:C15"/>
    <mergeCell ref="B17:C17"/>
    <mergeCell ref="B18:C18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D4:I4"/>
    <mergeCell ref="J4:O4"/>
    <mergeCell ref="P4:T4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60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9"/>
  <sheetViews>
    <sheetView showGridLines="0" showRuler="0" topLeftCell="A28" zoomScale="125" zoomScaleNormal="125" zoomScalePageLayoutView="125" workbookViewId="0">
      <selection activeCell="B48" sqref="B48:W4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NITRO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>
        <f>SHELL!H2</f>
        <v>0</v>
      </c>
      <c r="N3" s="221"/>
      <c r="O3" s="221"/>
      <c r="P3" s="221"/>
      <c r="Q3" s="548"/>
      <c r="R3" s="549"/>
      <c r="S3" s="549"/>
      <c r="T3" s="549"/>
      <c r="U3" s="549"/>
      <c r="V3" s="549"/>
      <c r="W3" s="550"/>
    </row>
    <row r="4" spans="1:30" ht="12" customHeight="1">
      <c r="A4" s="203" t="str">
        <f>SHELL!A3</f>
        <v>STYLE NUMBER:</v>
      </c>
      <c r="B4" s="199"/>
      <c r="C4" s="44" t="str">
        <f>SHELL!C3</f>
        <v>N18-101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61">
        <f>SHELL!H3</f>
        <v>42815</v>
      </c>
      <c r="N4" s="562"/>
      <c r="O4" s="562"/>
      <c r="P4" s="562"/>
      <c r="Q4" s="562"/>
      <c r="R4" s="562"/>
      <c r="S4" s="562"/>
      <c r="T4" s="562"/>
      <c r="U4" s="562"/>
      <c r="V4" s="562"/>
      <c r="W4" s="563"/>
    </row>
    <row r="5" spans="1:30" ht="12" customHeight="1">
      <c r="A5" s="204" t="str">
        <f>SHELL!A4</f>
        <v>STYLE NAME:</v>
      </c>
      <c r="B5" s="200"/>
      <c r="C5" s="137" t="str">
        <f>SHELL!C4</f>
        <v>GLADES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61"/>
      <c r="N5" s="562"/>
      <c r="O5" s="562"/>
      <c r="P5" s="562"/>
      <c r="Q5" s="562"/>
      <c r="R5" s="562"/>
      <c r="S5" s="562"/>
      <c r="T5" s="562"/>
      <c r="U5" s="562"/>
      <c r="V5" s="562"/>
      <c r="W5" s="563"/>
    </row>
    <row r="6" spans="1:30" ht="12" customHeight="1">
      <c r="A6" s="203" t="str">
        <f>SHELL!A5</f>
        <v>WATERPROOF/BREATHABILITY:</v>
      </c>
      <c r="B6" s="199"/>
      <c r="C6" s="44" t="str">
        <f>SHELL!C5</f>
        <v>3L NO LINING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>
        <f>SHELL!H5</f>
        <v>0</v>
      </c>
      <c r="N6" s="165"/>
      <c r="O6" s="165"/>
      <c r="P6" s="165"/>
      <c r="Q6" s="558"/>
      <c r="R6" s="559"/>
      <c r="S6" s="559"/>
      <c r="T6" s="559"/>
      <c r="U6" s="559"/>
      <c r="V6" s="559"/>
      <c r="W6" s="560"/>
    </row>
    <row r="7" spans="1:30" ht="12" customHeight="1">
      <c r="A7" s="205" t="str">
        <f>SHELL!A6</f>
        <v>SEAM SEALING:</v>
      </c>
      <c r="B7" s="201"/>
      <c r="C7" s="137" t="str">
        <f>SHELL!C6</f>
        <v>FULLY SEAM SEALED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REGULAR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NON INSULATED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64">
        <f>SHELL!H7</f>
        <v>0</v>
      </c>
      <c r="N8" s="562"/>
      <c r="O8" s="562"/>
      <c r="P8" s="562"/>
      <c r="Q8" s="562"/>
      <c r="R8" s="562"/>
      <c r="S8" s="562"/>
      <c r="T8" s="562"/>
      <c r="U8" s="562"/>
      <c r="V8" s="562"/>
      <c r="W8" s="563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53" t="s">
        <v>141</v>
      </c>
      <c r="S10" s="554"/>
      <c r="T10" s="554"/>
      <c r="U10" s="554"/>
      <c r="V10" s="554"/>
      <c r="W10" s="555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5" t="s">
        <v>24</v>
      </c>
      <c r="E11" s="336" t="s">
        <v>18</v>
      </c>
      <c r="F11" s="337" t="s">
        <v>29</v>
      </c>
      <c r="G11" s="336" t="s">
        <v>154</v>
      </c>
      <c r="H11" s="337" t="s">
        <v>29</v>
      </c>
      <c r="I11" s="336" t="s">
        <v>32</v>
      </c>
      <c r="J11" s="337" t="s">
        <v>29</v>
      </c>
      <c r="K11" s="336" t="s">
        <v>31</v>
      </c>
      <c r="L11" s="337" t="s">
        <v>29</v>
      </c>
      <c r="M11" s="338" t="s">
        <v>1</v>
      </c>
      <c r="N11" s="339" t="s">
        <v>29</v>
      </c>
      <c r="O11" s="338" t="s">
        <v>2</v>
      </c>
      <c r="P11" s="340" t="s">
        <v>29</v>
      </c>
      <c r="R11" s="341" t="s">
        <v>18</v>
      </c>
      <c r="S11" s="332" t="s">
        <v>154</v>
      </c>
      <c r="T11" s="332" t="s">
        <v>32</v>
      </c>
      <c r="U11" s="332" t="s">
        <v>31</v>
      </c>
      <c r="V11" s="333" t="s">
        <v>1</v>
      </c>
      <c r="W11" s="342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7" t="str">
        <f>MEASUREMENTS!A12</f>
        <v>A</v>
      </c>
      <c r="B12" s="556" t="str">
        <f>MEASUREMENTS!B12</f>
        <v>CF LENGTH - FROM NECKLINE</v>
      </c>
      <c r="C12" s="557"/>
      <c r="D12" s="248">
        <f>MEASUREMENTS!D12</f>
        <v>0.25</v>
      </c>
      <c r="E12" s="250">
        <f>K12-R12</f>
        <v>-2.25</v>
      </c>
      <c r="F12" s="250"/>
      <c r="G12" s="249">
        <f>K12-S12</f>
        <v>-1.5</v>
      </c>
      <c r="H12" s="250"/>
      <c r="I12" s="249">
        <f>K12-T12</f>
        <v>-0.75</v>
      </c>
      <c r="J12" s="250"/>
      <c r="K12" s="330">
        <f>MEASUREMENTS!T12</f>
        <v>0</v>
      </c>
      <c r="L12" s="250"/>
      <c r="M12" s="249">
        <f>K12+V12</f>
        <v>0.75</v>
      </c>
      <c r="N12" s="249"/>
      <c r="O12" s="249">
        <f>K12+W12</f>
        <v>1.5</v>
      </c>
      <c r="P12" s="313"/>
      <c r="Q12" s="22"/>
      <c r="R12" s="343">
        <v>2.25</v>
      </c>
      <c r="S12" s="250">
        <v>1.5</v>
      </c>
      <c r="T12" s="250">
        <v>0.75</v>
      </c>
      <c r="U12" s="330"/>
      <c r="V12" s="250">
        <v>0.75</v>
      </c>
      <c r="W12" s="344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8" t="str">
        <f>MEASUREMENTS!A13</f>
        <v>B</v>
      </c>
      <c r="B13" s="551" t="str">
        <f>MEASUREMENTS!B13</f>
        <v>CB LENGTH - FROM NECKLINE</v>
      </c>
      <c r="C13" s="552"/>
      <c r="D13" s="187">
        <f>MEASUREMENTS!D13</f>
        <v>0.25</v>
      </c>
      <c r="E13" s="25">
        <f t="shared" ref="E13:E52" si="0">K13-R13</f>
        <v>-2.25</v>
      </c>
      <c r="F13" s="24"/>
      <c r="G13" s="188">
        <f t="shared" ref="G13:G52" si="1">K13-S13</f>
        <v>-1.5</v>
      </c>
      <c r="H13" s="24"/>
      <c r="I13" s="188">
        <f t="shared" ref="I13:I52" si="2">K13-T13</f>
        <v>-0.75</v>
      </c>
      <c r="J13" s="24"/>
      <c r="K13" s="321">
        <f>MEASUREMENTS!T13</f>
        <v>0</v>
      </c>
      <c r="L13" s="24"/>
      <c r="M13" s="188">
        <f t="shared" ref="M13:M52" si="3">K13+V13</f>
        <v>0.75</v>
      </c>
      <c r="N13" s="309"/>
      <c r="O13" s="188">
        <f t="shared" ref="O13:O52" si="4">K13+W13</f>
        <v>1.5</v>
      </c>
      <c r="P13" s="310"/>
      <c r="Q13" s="22"/>
      <c r="R13" s="317">
        <v>2.25</v>
      </c>
      <c r="S13" s="24">
        <v>1.5</v>
      </c>
      <c r="T13" s="24">
        <v>0.75</v>
      </c>
      <c r="U13" s="322"/>
      <c r="V13" s="24">
        <v>0.75</v>
      </c>
      <c r="W13" s="318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8" t="str">
        <f>MEASUREMENTS!A14</f>
        <v>C</v>
      </c>
      <c r="B14" s="551" t="str">
        <f>MEASUREMENTS!B14</f>
        <v>SHOULDER WIDTH</v>
      </c>
      <c r="C14" s="552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1">
        <f>MEASUREMENTS!T14</f>
        <v>0</v>
      </c>
      <c r="L14" s="24"/>
      <c r="M14" s="188">
        <f t="shared" si="3"/>
        <v>0.75</v>
      </c>
      <c r="N14" s="309"/>
      <c r="O14" s="188">
        <f t="shared" si="4"/>
        <v>1.5</v>
      </c>
      <c r="P14" s="310"/>
      <c r="Q14" s="22"/>
      <c r="R14" s="315">
        <v>2.25</v>
      </c>
      <c r="S14" s="25">
        <v>1.5</v>
      </c>
      <c r="T14" s="25">
        <v>0.75</v>
      </c>
      <c r="U14" s="321"/>
      <c r="V14" s="25">
        <v>0.75</v>
      </c>
      <c r="W14" s="316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8" t="str">
        <f>MEASUREMENTS!A15</f>
        <v>D</v>
      </c>
      <c r="B15" s="551" t="str">
        <f>MEASUREMENTS!B15</f>
        <v xml:space="preserve">ACROSS FRONT- 6" FROM HPS </v>
      </c>
      <c r="C15" s="552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1">
        <f>MEASUREMENTS!T15</f>
        <v>0</v>
      </c>
      <c r="L15" s="24"/>
      <c r="M15" s="188">
        <f t="shared" si="3"/>
        <v>0.75</v>
      </c>
      <c r="N15" s="309"/>
      <c r="O15" s="188">
        <f t="shared" si="4"/>
        <v>1.5</v>
      </c>
      <c r="P15" s="310"/>
      <c r="Q15" s="22"/>
      <c r="R15" s="315">
        <v>2.25</v>
      </c>
      <c r="S15" s="25">
        <v>1.5</v>
      </c>
      <c r="T15" s="25">
        <v>0.75</v>
      </c>
      <c r="U15" s="321"/>
      <c r="V15" s="25">
        <v>0.75</v>
      </c>
      <c r="W15" s="316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8" t="str">
        <f>MEASUREMENTS!A16</f>
        <v>E</v>
      </c>
      <c r="B16" s="551" t="str">
        <f>MEASUREMENTS!B16</f>
        <v>ACROSS BACK-  6" FROM HPS</v>
      </c>
      <c r="C16" s="552"/>
      <c r="D16" s="187">
        <f>MEASUREMENTS!D16</f>
        <v>0.25</v>
      </c>
      <c r="E16" s="25">
        <f t="shared" si="0"/>
        <v>-2.25</v>
      </c>
      <c r="F16" s="24"/>
      <c r="G16" s="188">
        <f t="shared" si="1"/>
        <v>-1.5</v>
      </c>
      <c r="H16" s="24"/>
      <c r="I16" s="188">
        <f t="shared" si="2"/>
        <v>-0.75</v>
      </c>
      <c r="J16" s="24"/>
      <c r="K16" s="321">
        <f>MEASUREMENTS!T16</f>
        <v>0</v>
      </c>
      <c r="L16" s="24"/>
      <c r="M16" s="188">
        <f t="shared" si="3"/>
        <v>0.75</v>
      </c>
      <c r="N16" s="309"/>
      <c r="O16" s="188">
        <f t="shared" si="4"/>
        <v>1.5</v>
      </c>
      <c r="P16" s="310"/>
      <c r="Q16" s="22"/>
      <c r="R16" s="315">
        <v>2.25</v>
      </c>
      <c r="S16" s="25">
        <v>1.5</v>
      </c>
      <c r="T16" s="25">
        <v>0.75</v>
      </c>
      <c r="U16" s="321"/>
      <c r="V16" s="25">
        <v>0.75</v>
      </c>
      <c r="W16" s="316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8" t="str">
        <f>MEASUREMENTS!A17</f>
        <v>F</v>
      </c>
      <c r="B17" s="551" t="str">
        <f>MEASUREMENTS!B17</f>
        <v>CHEST WIDTH - 1" BELOW ARMHOLE (1/2 MEASURE)</v>
      </c>
      <c r="C17" s="552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1">
        <f>MEASUREMENTS!T17</f>
        <v>0</v>
      </c>
      <c r="L17" s="24"/>
      <c r="M17" s="188">
        <f t="shared" si="3"/>
        <v>1</v>
      </c>
      <c r="N17" s="309"/>
      <c r="O17" s="188">
        <f t="shared" si="4"/>
        <v>2</v>
      </c>
      <c r="P17" s="310"/>
      <c r="Q17" s="22"/>
      <c r="R17" s="317">
        <v>3</v>
      </c>
      <c r="S17" s="24">
        <v>2</v>
      </c>
      <c r="T17" s="24">
        <v>1</v>
      </c>
      <c r="U17" s="322"/>
      <c r="V17" s="24">
        <v>1</v>
      </c>
      <c r="W17" s="318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8" t="str">
        <f>MEASUREMENTS!A18</f>
        <v>G</v>
      </c>
      <c r="B18" s="567" t="str">
        <f>MEASUREMENTS!B18</f>
        <v>WAIST WIDTH - 1/2 MEASURE, FROM HSP: S-19", M-19.5", L-20", XL-20.5"</v>
      </c>
      <c r="C18" s="568"/>
      <c r="D18" s="187">
        <f>MEASUREMENTS!D18</f>
        <v>0.25</v>
      </c>
      <c r="E18" s="25">
        <f t="shared" si="0"/>
        <v>-3</v>
      </c>
      <c r="F18" s="24"/>
      <c r="G18" s="188">
        <f t="shared" si="1"/>
        <v>-2</v>
      </c>
      <c r="H18" s="24"/>
      <c r="I18" s="188">
        <f t="shared" si="2"/>
        <v>-1</v>
      </c>
      <c r="J18" s="24"/>
      <c r="K18" s="321">
        <f>MEASUREMENTS!T18</f>
        <v>0</v>
      </c>
      <c r="L18" s="24"/>
      <c r="M18" s="188">
        <f t="shared" si="3"/>
        <v>1</v>
      </c>
      <c r="N18" s="309"/>
      <c r="O18" s="188">
        <f t="shared" si="4"/>
        <v>2</v>
      </c>
      <c r="P18" s="310"/>
      <c r="Q18" s="22"/>
      <c r="R18" s="317">
        <v>3</v>
      </c>
      <c r="S18" s="24">
        <v>2</v>
      </c>
      <c r="T18" s="24">
        <v>1</v>
      </c>
      <c r="U18" s="322"/>
      <c r="V18" s="24">
        <v>1</v>
      </c>
      <c r="W18" s="318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99" t="str">
        <f>MEASUREMENTS!A19</f>
        <v>H</v>
      </c>
      <c r="B19" s="565" t="str">
        <f>MEASUREMENTS!B19</f>
        <v>HEM OPENING - (1/2 MEASURE)</v>
      </c>
      <c r="C19" s="566"/>
      <c r="D19" s="334">
        <f>MEASUREMENTS!D19</f>
        <v>0.25</v>
      </c>
      <c r="E19" s="253">
        <f t="shared" si="0"/>
        <v>-3</v>
      </c>
      <c r="F19" s="252"/>
      <c r="G19" s="251">
        <f t="shared" si="1"/>
        <v>-2</v>
      </c>
      <c r="H19" s="252"/>
      <c r="I19" s="251">
        <f t="shared" si="2"/>
        <v>-1</v>
      </c>
      <c r="J19" s="252"/>
      <c r="K19" s="331">
        <f>MEASUREMENTS!T19</f>
        <v>0</v>
      </c>
      <c r="L19" s="252"/>
      <c r="M19" s="251">
        <f t="shared" si="3"/>
        <v>1</v>
      </c>
      <c r="N19" s="311"/>
      <c r="O19" s="251">
        <f t="shared" si="4"/>
        <v>2</v>
      </c>
      <c r="P19" s="314"/>
      <c r="Q19" s="22"/>
      <c r="R19" s="325">
        <v>3</v>
      </c>
      <c r="S19" s="252">
        <v>2</v>
      </c>
      <c r="T19" s="252">
        <v>1</v>
      </c>
      <c r="U19" s="324"/>
      <c r="V19" s="252">
        <v>1</v>
      </c>
      <c r="W19" s="326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7" t="str">
        <f>MEASUREMENTS!A20</f>
        <v>J</v>
      </c>
      <c r="B20" s="551" t="str">
        <f>MEASUREMENTS!B20</f>
        <v>ARMHOLE FRM LSP - STRAIGHT (1/2 MEASURE)</v>
      </c>
      <c r="C20" s="552"/>
      <c r="D20" s="187">
        <f>MEASUREMENTS!D20</f>
        <v>0.125</v>
      </c>
      <c r="E20" s="25">
        <f t="shared" si="0"/>
        <v>-1.125</v>
      </c>
      <c r="F20" s="24"/>
      <c r="G20" s="188">
        <f t="shared" si="1"/>
        <v>-0.75</v>
      </c>
      <c r="H20" s="24"/>
      <c r="I20" s="188">
        <f t="shared" si="2"/>
        <v>-0.38</v>
      </c>
      <c r="J20" s="24"/>
      <c r="K20" s="321">
        <f>MEASUREMENTS!T20</f>
        <v>0</v>
      </c>
      <c r="L20" s="24"/>
      <c r="M20" s="188">
        <f t="shared" si="3"/>
        <v>0.375</v>
      </c>
      <c r="N20" s="309"/>
      <c r="O20" s="188">
        <f t="shared" si="4"/>
        <v>0.75</v>
      </c>
      <c r="P20" s="310"/>
      <c r="Q20" s="22"/>
      <c r="R20" s="317">
        <v>1.125</v>
      </c>
      <c r="S20" s="24">
        <v>0.75</v>
      </c>
      <c r="T20" s="24">
        <v>0.38</v>
      </c>
      <c r="U20" s="322"/>
      <c r="V20" s="24">
        <v>0.375</v>
      </c>
      <c r="W20" s="318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8" t="str">
        <f>MEASUREMENTS!A21</f>
        <v>K</v>
      </c>
      <c r="B21" s="551" t="str">
        <f>MEASUREMENTS!B21</f>
        <v>BICEP - 1" BELOW UNDERARM (1/2 MEASURE)</v>
      </c>
      <c r="C21" s="552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1">
        <f>MEASUREMENTS!T21</f>
        <v>0</v>
      </c>
      <c r="L21" s="24"/>
      <c r="M21" s="188">
        <f t="shared" si="3"/>
        <v>0.375</v>
      </c>
      <c r="N21" s="309"/>
      <c r="O21" s="188">
        <f t="shared" si="4"/>
        <v>0.75</v>
      </c>
      <c r="P21" s="310"/>
      <c r="Q21" s="22"/>
      <c r="R21" s="317">
        <v>1.125</v>
      </c>
      <c r="S21" s="24">
        <v>0.75</v>
      </c>
      <c r="T21" s="24">
        <v>0.38</v>
      </c>
      <c r="U21" s="322"/>
      <c r="V21" s="24">
        <v>0.375</v>
      </c>
      <c r="W21" s="318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8" t="str">
        <f>MEASUREMENTS!A22</f>
        <v>L</v>
      </c>
      <c r="B22" s="551" t="str">
        <f>MEASUREMENTS!B22</f>
        <v>ELBOW - 12" BELOW UNDERARM (1/2 MEASURE)</v>
      </c>
      <c r="C22" s="552"/>
      <c r="D22" s="187">
        <f>MEASUREMENTS!D22</f>
        <v>0.125</v>
      </c>
      <c r="E22" s="25">
        <f t="shared" si="0"/>
        <v>-0.75</v>
      </c>
      <c r="F22" s="24"/>
      <c r="G22" s="188">
        <f t="shared" si="1"/>
        <v>-0.5</v>
      </c>
      <c r="H22" s="24"/>
      <c r="I22" s="188">
        <f t="shared" si="2"/>
        <v>-0.25</v>
      </c>
      <c r="J22" s="24"/>
      <c r="K22" s="321">
        <f>MEASUREMENTS!T22</f>
        <v>0</v>
      </c>
      <c r="L22" s="24"/>
      <c r="M22" s="188">
        <f t="shared" si="3"/>
        <v>0.25</v>
      </c>
      <c r="N22" s="309"/>
      <c r="O22" s="188">
        <f t="shared" si="4"/>
        <v>0.5</v>
      </c>
      <c r="P22" s="310"/>
      <c r="Q22" s="22"/>
      <c r="R22" s="317">
        <v>0.75</v>
      </c>
      <c r="S22" s="24">
        <v>0.5</v>
      </c>
      <c r="T22" s="24">
        <v>0.25</v>
      </c>
      <c r="U22" s="322"/>
      <c r="V22" s="24">
        <v>0.25</v>
      </c>
      <c r="W22" s="318">
        <v>0.5</v>
      </c>
      <c r="X22" s="23"/>
      <c r="Y22" s="16"/>
      <c r="Z22" s="16"/>
      <c r="AA22" s="16"/>
      <c r="AB22" s="16"/>
      <c r="AC22" s="16"/>
      <c r="AD22" s="16"/>
    </row>
    <row r="23" spans="1:30">
      <c r="A23" s="328" t="str">
        <f>MEASUREMENTS!A23</f>
        <v>M</v>
      </c>
      <c r="B23" s="551" t="str">
        <f>MEASUREMENTS!B23</f>
        <v>SLEEVE OPENING - RELAXED (1/2 MEASURE)</v>
      </c>
      <c r="C23" s="552"/>
      <c r="D23" s="187">
        <f>MEASUREMENTS!D23</f>
        <v>0.125</v>
      </c>
      <c r="E23" s="25">
        <f t="shared" si="0"/>
        <v>-0.375</v>
      </c>
      <c r="F23" s="24"/>
      <c r="G23" s="188">
        <f t="shared" si="1"/>
        <v>-0.26</v>
      </c>
      <c r="H23" s="24"/>
      <c r="I23" s="188">
        <f t="shared" si="2"/>
        <v>-0.13</v>
      </c>
      <c r="J23" s="24"/>
      <c r="K23" s="321">
        <f>MEASUREMENTS!T23</f>
        <v>0</v>
      </c>
      <c r="L23" s="24"/>
      <c r="M23" s="188">
        <f t="shared" si="3"/>
        <v>0.13</v>
      </c>
      <c r="N23" s="309"/>
      <c r="O23" s="188">
        <f t="shared" si="4"/>
        <v>0.26</v>
      </c>
      <c r="P23" s="310"/>
      <c r="Q23" s="22"/>
      <c r="R23" s="317">
        <v>0.375</v>
      </c>
      <c r="S23" s="24">
        <v>0.26</v>
      </c>
      <c r="T23" s="24">
        <v>0.13</v>
      </c>
      <c r="U23" s="322"/>
      <c r="V23" s="24">
        <v>0.13</v>
      </c>
      <c r="W23" s="318">
        <v>0.26</v>
      </c>
      <c r="X23" s="23"/>
      <c r="Y23" s="16"/>
      <c r="Z23" s="16"/>
      <c r="AA23" s="16"/>
      <c r="AB23" s="16"/>
      <c r="AC23" s="16"/>
      <c r="AD23" s="16"/>
    </row>
    <row r="24" spans="1:30">
      <c r="A24" s="328" t="str">
        <f>MEASUREMENTS!A24</f>
        <v>N</v>
      </c>
      <c r="B24" s="551" t="str">
        <f>MEASUREMENTS!B24</f>
        <v>SLEEVE OPENING - STRETCHED (1/2 MEASURE)</v>
      </c>
      <c r="C24" s="552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1">
        <f>MEASUREMENTS!T24</f>
        <v>0</v>
      </c>
      <c r="L24" s="24"/>
      <c r="M24" s="188">
        <f t="shared" si="3"/>
        <v>0.13</v>
      </c>
      <c r="N24" s="309"/>
      <c r="O24" s="188">
        <f t="shared" si="4"/>
        <v>0.26</v>
      </c>
      <c r="P24" s="310"/>
      <c r="Q24" s="22"/>
      <c r="R24" s="317">
        <v>0.375</v>
      </c>
      <c r="S24" s="24">
        <v>0.26</v>
      </c>
      <c r="T24" s="24">
        <v>0.13</v>
      </c>
      <c r="U24" s="322"/>
      <c r="V24" s="24">
        <v>0.13</v>
      </c>
      <c r="W24" s="318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8"/>
      <c r="B25" s="551" t="str">
        <f>MEASUREMENTS!B25</f>
        <v>WRIST GAITER LENGTH</v>
      </c>
      <c r="C25" s="552"/>
      <c r="D25" s="187">
        <f>MEASUREMENTS!D25</f>
        <v>0.125</v>
      </c>
      <c r="E25" s="25">
        <f>K25-R25</f>
        <v>0</v>
      </c>
      <c r="F25" s="24"/>
      <c r="G25" s="188">
        <f>K25-S25</f>
        <v>0</v>
      </c>
      <c r="H25" s="24"/>
      <c r="I25" s="188">
        <f>K25-T25</f>
        <v>0</v>
      </c>
      <c r="J25" s="24"/>
      <c r="K25" s="321">
        <f>MEASUREMENTS!T25</f>
        <v>0</v>
      </c>
      <c r="L25" s="24"/>
      <c r="M25" s="188">
        <f>K25+V25</f>
        <v>0</v>
      </c>
      <c r="N25" s="309"/>
      <c r="O25" s="188">
        <f>K25+W25</f>
        <v>0</v>
      </c>
      <c r="P25" s="310"/>
      <c r="Q25" s="22"/>
      <c r="R25" s="317">
        <v>0</v>
      </c>
      <c r="S25" s="24">
        <v>0</v>
      </c>
      <c r="T25" s="24">
        <v>0</v>
      </c>
      <c r="U25" s="322"/>
      <c r="V25" s="24">
        <v>0</v>
      </c>
      <c r="W25" s="318">
        <v>0</v>
      </c>
      <c r="X25" s="23"/>
      <c r="Y25" s="16"/>
      <c r="Z25" s="16"/>
      <c r="AA25" s="16"/>
      <c r="AB25" s="16"/>
      <c r="AC25" s="16"/>
      <c r="AD25" s="16"/>
    </row>
    <row r="26" spans="1:30">
      <c r="A26" s="328"/>
      <c r="B26" s="551" t="str">
        <f>MEASUREMENTS!B26</f>
        <v>WRIST GAITER OPENING (1/2 MEASURE)</v>
      </c>
      <c r="C26" s="552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-0.125</v>
      </c>
      <c r="J26" s="24"/>
      <c r="K26" s="321">
        <f>MEASUREMENTS!T26</f>
        <v>0</v>
      </c>
      <c r="L26" s="24"/>
      <c r="M26" s="188">
        <f>K26+V26</f>
        <v>0.125</v>
      </c>
      <c r="N26" s="309"/>
      <c r="O26" s="188">
        <f>K26+W26</f>
        <v>0</v>
      </c>
      <c r="P26" s="310"/>
      <c r="Q26" s="22"/>
      <c r="R26" s="317">
        <v>0</v>
      </c>
      <c r="S26" s="24">
        <v>0</v>
      </c>
      <c r="T26" s="24">
        <v>0.125</v>
      </c>
      <c r="U26" s="322"/>
      <c r="V26" s="24">
        <v>0.125</v>
      </c>
      <c r="W26" s="318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8" t="str">
        <f>MEASUREMENTS!A27</f>
        <v>O</v>
      </c>
      <c r="B27" s="551" t="str">
        <f>MEASUREMENTS!B27</f>
        <v>SLEEVE CUFF HEIGHT</v>
      </c>
      <c r="C27" s="552"/>
      <c r="D27" s="187">
        <f>MEASUREMENTS!D27</f>
        <v>0.125</v>
      </c>
      <c r="E27" s="25">
        <f t="shared" si="0"/>
        <v>0</v>
      </c>
      <c r="F27" s="24"/>
      <c r="G27" s="188">
        <f t="shared" si="1"/>
        <v>0</v>
      </c>
      <c r="H27" s="24"/>
      <c r="I27" s="188">
        <f t="shared" si="2"/>
        <v>0</v>
      </c>
      <c r="J27" s="24"/>
      <c r="K27" s="321">
        <f>MEASUREMENTS!T27</f>
        <v>0</v>
      </c>
      <c r="L27" s="24"/>
      <c r="M27" s="188">
        <f t="shared" si="3"/>
        <v>0</v>
      </c>
      <c r="N27" s="309"/>
      <c r="O27" s="188">
        <f t="shared" si="4"/>
        <v>0</v>
      </c>
      <c r="P27" s="310"/>
      <c r="Q27" s="22"/>
      <c r="R27" s="317">
        <v>0</v>
      </c>
      <c r="S27" s="24">
        <v>0</v>
      </c>
      <c r="T27" s="24">
        <v>0</v>
      </c>
      <c r="U27" s="322"/>
      <c r="V27" s="24">
        <v>0</v>
      </c>
      <c r="W27" s="318">
        <v>0</v>
      </c>
      <c r="X27" s="23"/>
      <c r="Y27" s="16"/>
      <c r="Z27" s="16"/>
      <c r="AA27" s="16"/>
      <c r="AB27" s="16"/>
      <c r="AC27" s="16"/>
      <c r="AD27" s="16"/>
    </row>
    <row r="28" spans="1:30" ht="17.25" thickBot="1">
      <c r="A28" s="328" t="str">
        <f>MEASUREMENTS!A28</f>
        <v>P</v>
      </c>
      <c r="B28" s="565" t="str">
        <f>MEASUREMENTS!B28</f>
        <v>SLEEVE CUFF TAB LENGTH</v>
      </c>
      <c r="C28" s="566"/>
      <c r="D28" s="334">
        <f>MEASUREMENTS!D28</f>
        <v>0.125</v>
      </c>
      <c r="E28" s="253">
        <f t="shared" si="0"/>
        <v>0</v>
      </c>
      <c r="F28" s="252"/>
      <c r="G28" s="251">
        <f t="shared" si="1"/>
        <v>0</v>
      </c>
      <c r="H28" s="252"/>
      <c r="I28" s="251">
        <f t="shared" si="2"/>
        <v>0</v>
      </c>
      <c r="J28" s="252"/>
      <c r="K28" s="331">
        <f>MEASUREMENTS!T28</f>
        <v>0</v>
      </c>
      <c r="L28" s="252"/>
      <c r="M28" s="251">
        <f t="shared" si="3"/>
        <v>0</v>
      </c>
      <c r="N28" s="311"/>
      <c r="O28" s="251">
        <f t="shared" si="4"/>
        <v>0</v>
      </c>
      <c r="P28" s="314"/>
      <c r="Q28" s="22"/>
      <c r="R28" s="325">
        <v>0</v>
      </c>
      <c r="S28" s="252">
        <v>0</v>
      </c>
      <c r="T28" s="252">
        <v>0</v>
      </c>
      <c r="U28" s="324"/>
      <c r="V28" s="311">
        <v>0</v>
      </c>
      <c r="W28" s="314">
        <v>0</v>
      </c>
      <c r="X28" s="23"/>
      <c r="Y28" s="16"/>
      <c r="Z28" s="16"/>
      <c r="AA28" s="16"/>
      <c r="AB28" s="16"/>
      <c r="AC28" s="16"/>
      <c r="AD28" s="16"/>
    </row>
    <row r="29" spans="1:30">
      <c r="A29" s="327" t="str">
        <f>MEASUREMENTS!A29</f>
        <v>Q</v>
      </c>
      <c r="B29" s="556" t="str">
        <f>MEASUREMENTS!B29</f>
        <v>CB SLEEVE LENGTH - 3 PT MEASURE FROM CB</v>
      </c>
      <c r="C29" s="557"/>
      <c r="D29" s="248">
        <f>MEASUREMENTS!D29</f>
        <v>0.25</v>
      </c>
      <c r="E29" s="250">
        <f t="shared" si="0"/>
        <v>-2.25</v>
      </c>
      <c r="F29" s="250"/>
      <c r="G29" s="249">
        <f t="shared" si="1"/>
        <v>-1.5</v>
      </c>
      <c r="H29" s="250"/>
      <c r="I29" s="249">
        <f t="shared" si="2"/>
        <v>-0.75</v>
      </c>
      <c r="J29" s="250"/>
      <c r="K29" s="330">
        <f>MEASUREMENTS!T29</f>
        <v>0</v>
      </c>
      <c r="L29" s="250"/>
      <c r="M29" s="249">
        <f t="shared" si="3"/>
        <v>0.75</v>
      </c>
      <c r="N29" s="249"/>
      <c r="O29" s="249">
        <f t="shared" si="4"/>
        <v>1.5</v>
      </c>
      <c r="P29" s="313"/>
      <c r="Q29" s="22"/>
      <c r="R29" s="343">
        <v>2.25</v>
      </c>
      <c r="S29" s="250">
        <v>1.5</v>
      </c>
      <c r="T29" s="250">
        <v>0.75</v>
      </c>
      <c r="U29" s="330"/>
      <c r="V29" s="250">
        <v>0.75</v>
      </c>
      <c r="W29" s="344">
        <v>1.5</v>
      </c>
      <c r="X29" s="23"/>
      <c r="Y29" s="16"/>
      <c r="Z29" s="16"/>
      <c r="AA29" s="16"/>
      <c r="AB29" s="16"/>
      <c r="AC29" s="16"/>
      <c r="AD29" s="16"/>
    </row>
    <row r="30" spans="1:30">
      <c r="A30" s="328" t="str">
        <f>MEASUREMENTS!A30</f>
        <v>R</v>
      </c>
      <c r="B30" s="551" t="str">
        <f>MEASUREMENTS!B30</f>
        <v>NECK WIDTH - STRAIGHT HPS TO HPS (1/2 MEASURE)</v>
      </c>
      <c r="C30" s="552"/>
      <c r="D30" s="187">
        <f>MEASUREMENTS!D30</f>
        <v>0.125</v>
      </c>
      <c r="E30" s="25">
        <f t="shared" si="0"/>
        <v>-0.75</v>
      </c>
      <c r="F30" s="24"/>
      <c r="G30" s="188">
        <f t="shared" si="1"/>
        <v>-0.5</v>
      </c>
      <c r="H30" s="24"/>
      <c r="I30" s="188">
        <f t="shared" si="2"/>
        <v>-0.25</v>
      </c>
      <c r="J30" s="24"/>
      <c r="K30" s="321">
        <f>MEASUREMENTS!T30</f>
        <v>0</v>
      </c>
      <c r="L30" s="24"/>
      <c r="M30" s="188">
        <f t="shared" si="3"/>
        <v>0.25</v>
      </c>
      <c r="N30" s="309"/>
      <c r="O30" s="188">
        <f t="shared" si="4"/>
        <v>0.5</v>
      </c>
      <c r="P30" s="310"/>
      <c r="Q30" s="22"/>
      <c r="R30" s="315">
        <v>0.75</v>
      </c>
      <c r="S30" s="25">
        <v>0.5</v>
      </c>
      <c r="T30" s="25">
        <v>0.25</v>
      </c>
      <c r="U30" s="321"/>
      <c r="V30" s="25">
        <v>0.25</v>
      </c>
      <c r="W30" s="316">
        <v>0.5</v>
      </c>
      <c r="X30" s="23"/>
      <c r="Y30" s="16"/>
      <c r="Z30" s="16"/>
      <c r="AA30" s="16"/>
      <c r="AB30" s="16"/>
      <c r="AC30" s="16"/>
      <c r="AD30" s="16"/>
    </row>
    <row r="31" spans="1:30">
      <c r="A31" s="328" t="str">
        <f>MEASUREMENTS!A31</f>
        <v>S</v>
      </c>
      <c r="B31" s="551" t="str">
        <f>MEASUREMENTS!B31</f>
        <v>FRONT NECK DROP - FROM HSP</v>
      </c>
      <c r="C31" s="552"/>
      <c r="D31" s="187">
        <f>MEASUREMENTS!D31</f>
        <v>0.125</v>
      </c>
      <c r="E31" s="25">
        <f t="shared" si="0"/>
        <v>-0.375</v>
      </c>
      <c r="F31" s="24"/>
      <c r="G31" s="188">
        <f t="shared" si="1"/>
        <v>-0.26</v>
      </c>
      <c r="H31" s="24"/>
      <c r="I31" s="188">
        <f t="shared" si="2"/>
        <v>-0.13</v>
      </c>
      <c r="J31" s="24"/>
      <c r="K31" s="321">
        <f>MEASUREMENTS!T31</f>
        <v>0</v>
      </c>
      <c r="L31" s="24"/>
      <c r="M31" s="188">
        <f t="shared" si="3"/>
        <v>0.13</v>
      </c>
      <c r="N31" s="309"/>
      <c r="O31" s="188">
        <f t="shared" si="4"/>
        <v>0.26</v>
      </c>
      <c r="P31" s="310"/>
      <c r="Q31" s="22"/>
      <c r="R31" s="317">
        <v>0.375</v>
      </c>
      <c r="S31" s="24">
        <v>0.26</v>
      </c>
      <c r="T31" s="24">
        <v>0.13</v>
      </c>
      <c r="U31" s="322"/>
      <c r="V31" s="24">
        <v>0.13</v>
      </c>
      <c r="W31" s="318">
        <v>0.26</v>
      </c>
      <c r="X31" s="23"/>
      <c r="Y31" s="16"/>
      <c r="Z31" s="16"/>
      <c r="AA31" s="16"/>
      <c r="AB31" s="16"/>
      <c r="AC31" s="16"/>
      <c r="AD31" s="16"/>
    </row>
    <row r="32" spans="1:30">
      <c r="A32" s="328" t="str">
        <f>MEASUREMENTS!A32</f>
        <v>T</v>
      </c>
      <c r="B32" s="551" t="str">
        <f>MEASUREMENTS!B32</f>
        <v>BACK NECK DROP - FROM HSP</v>
      </c>
      <c r="C32" s="552"/>
      <c r="D32" s="187">
        <f>MEASUREMENTS!D32</f>
        <v>0.125</v>
      </c>
      <c r="E32" s="25">
        <f t="shared" si="0"/>
        <v>0</v>
      </c>
      <c r="F32" s="24"/>
      <c r="G32" s="188">
        <f t="shared" si="1"/>
        <v>0</v>
      </c>
      <c r="H32" s="24"/>
      <c r="I32" s="188">
        <f t="shared" si="2"/>
        <v>0</v>
      </c>
      <c r="J32" s="24"/>
      <c r="K32" s="321">
        <f>MEASUREMENTS!T32</f>
        <v>0</v>
      </c>
      <c r="L32" s="24"/>
      <c r="M32" s="188">
        <f t="shared" si="3"/>
        <v>0</v>
      </c>
      <c r="N32" s="309"/>
      <c r="O32" s="188">
        <f t="shared" si="4"/>
        <v>0</v>
      </c>
      <c r="P32" s="310"/>
      <c r="Q32" s="22"/>
      <c r="R32" s="317">
        <v>0</v>
      </c>
      <c r="S32" s="24">
        <v>0</v>
      </c>
      <c r="T32" s="24">
        <v>0</v>
      </c>
      <c r="U32" s="322"/>
      <c r="V32" s="24">
        <v>0</v>
      </c>
      <c r="W32" s="318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8" t="str">
        <f>MEASUREMENTS!A33</f>
        <v>U</v>
      </c>
      <c r="B33" s="551" t="str">
        <f>MEASUREMENTS!B33</f>
        <v>CF COLLAR HEIGHT</v>
      </c>
      <c r="C33" s="552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1">
        <f>MEASUREMENTS!T33</f>
        <v>0</v>
      </c>
      <c r="L33" s="24"/>
      <c r="M33" s="188">
        <f t="shared" si="3"/>
        <v>0</v>
      </c>
      <c r="N33" s="309"/>
      <c r="O33" s="188">
        <f t="shared" si="4"/>
        <v>0</v>
      </c>
      <c r="P33" s="310"/>
      <c r="Q33" s="22"/>
      <c r="R33" s="317">
        <v>0</v>
      </c>
      <c r="S33" s="24">
        <v>0</v>
      </c>
      <c r="T33" s="24">
        <v>0</v>
      </c>
      <c r="U33" s="322"/>
      <c r="V33" s="24">
        <v>0</v>
      </c>
      <c r="W33" s="318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8" t="str">
        <f>MEASUREMENTS!A34</f>
        <v>W</v>
      </c>
      <c r="B34" s="551" t="str">
        <f>MEASUREMENTS!B34</f>
        <v>CENTER FRONT PLACKET WIDTH</v>
      </c>
      <c r="C34" s="552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1">
        <f>MEASUREMENTS!T34</f>
        <v>0</v>
      </c>
      <c r="L34" s="24"/>
      <c r="M34" s="188">
        <f t="shared" si="3"/>
        <v>0</v>
      </c>
      <c r="N34" s="309"/>
      <c r="O34" s="188">
        <f t="shared" si="4"/>
        <v>0</v>
      </c>
      <c r="P34" s="310"/>
      <c r="Q34" s="22"/>
      <c r="R34" s="317">
        <v>0</v>
      </c>
      <c r="S34" s="24">
        <v>0</v>
      </c>
      <c r="T34" s="24">
        <v>0</v>
      </c>
      <c r="U34" s="322"/>
      <c r="V34" s="309">
        <v>0</v>
      </c>
      <c r="W34" s="310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8" t="str">
        <f>MEASUREMENTS!A35</f>
        <v>X</v>
      </c>
      <c r="B35" s="551" t="str">
        <f>MEASUREMENTS!B35</f>
        <v>COLLAR CIRCUMFERENCE</v>
      </c>
      <c r="C35" s="552"/>
      <c r="D35" s="187">
        <f>MEASUREMENTS!D35</f>
        <v>0.25</v>
      </c>
      <c r="E35" s="25">
        <f t="shared" si="0"/>
        <v>-2.25</v>
      </c>
      <c r="F35" s="24"/>
      <c r="G35" s="188">
        <f t="shared" si="1"/>
        <v>-1.5</v>
      </c>
      <c r="H35" s="24"/>
      <c r="I35" s="188">
        <f t="shared" si="2"/>
        <v>-0.75</v>
      </c>
      <c r="J35" s="24"/>
      <c r="K35" s="321">
        <f>MEASUREMENTS!T35</f>
        <v>0</v>
      </c>
      <c r="L35" s="24"/>
      <c r="M35" s="188">
        <f t="shared" si="3"/>
        <v>0.75</v>
      </c>
      <c r="N35" s="309"/>
      <c r="O35" s="188">
        <f t="shared" si="4"/>
        <v>1.5</v>
      </c>
      <c r="P35" s="310"/>
      <c r="Q35" s="22"/>
      <c r="R35" s="317">
        <v>2.25</v>
      </c>
      <c r="S35" s="24">
        <v>1.5</v>
      </c>
      <c r="T35" s="24">
        <v>0.75</v>
      </c>
      <c r="U35" s="322"/>
      <c r="V35" s="24">
        <v>0.75</v>
      </c>
      <c r="W35" s="318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8" t="str">
        <f>MEASUREMENTS!A36</f>
        <v>Y</v>
      </c>
      <c r="B36" s="551" t="str">
        <f>MEASUREMENTS!B36</f>
        <v>HOOD HEIGHT - SHOULDER SEAM TO TOP</v>
      </c>
      <c r="C36" s="552"/>
      <c r="D36" s="187">
        <f>MEASUREMENTS!D36</f>
        <v>0.125</v>
      </c>
      <c r="E36" s="25">
        <f t="shared" si="0"/>
        <v>-0.75</v>
      </c>
      <c r="F36" s="24"/>
      <c r="G36" s="188">
        <f t="shared" si="1"/>
        <v>-0.5</v>
      </c>
      <c r="H36" s="24"/>
      <c r="I36" s="188">
        <f t="shared" si="2"/>
        <v>-0.25</v>
      </c>
      <c r="J36" s="24"/>
      <c r="K36" s="321">
        <f>MEASUREMENTS!T36</f>
        <v>0</v>
      </c>
      <c r="L36" s="24"/>
      <c r="M36" s="188">
        <f t="shared" si="3"/>
        <v>0.25</v>
      </c>
      <c r="N36" s="309"/>
      <c r="O36" s="188">
        <f t="shared" si="4"/>
        <v>0.5</v>
      </c>
      <c r="P36" s="310"/>
      <c r="Q36" s="22"/>
      <c r="R36" s="317">
        <v>0.75</v>
      </c>
      <c r="S36" s="24">
        <v>0.5</v>
      </c>
      <c r="T36" s="24">
        <v>0.25</v>
      </c>
      <c r="U36" s="322"/>
      <c r="V36" s="24">
        <v>0.25</v>
      </c>
      <c r="W36" s="318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8" t="str">
        <f>MEASUREMENTS!A37</f>
        <v xml:space="preserve">Z </v>
      </c>
      <c r="B37" s="551" t="str">
        <f>MEASUREMENTS!B37</f>
        <v>HOOD WIDTH - 7" UP FROM NECK SEAM</v>
      </c>
      <c r="C37" s="552"/>
      <c r="D37" s="187">
        <f>MEASUREMENTS!D37</f>
        <v>0.125</v>
      </c>
      <c r="E37" s="25">
        <f t="shared" si="0"/>
        <v>-1.125</v>
      </c>
      <c r="F37" s="24"/>
      <c r="G37" s="188">
        <f t="shared" si="1"/>
        <v>-0.75</v>
      </c>
      <c r="H37" s="24"/>
      <c r="I37" s="188">
        <f t="shared" si="2"/>
        <v>-0.38</v>
      </c>
      <c r="J37" s="24"/>
      <c r="K37" s="321">
        <f>MEASUREMENTS!T37</f>
        <v>0</v>
      </c>
      <c r="L37" s="24"/>
      <c r="M37" s="188">
        <f t="shared" si="3"/>
        <v>0.375</v>
      </c>
      <c r="N37" s="309"/>
      <c r="O37" s="188">
        <f t="shared" si="4"/>
        <v>0.75</v>
      </c>
      <c r="P37" s="310"/>
      <c r="Q37" s="22"/>
      <c r="R37" s="317">
        <v>1.125</v>
      </c>
      <c r="S37" s="24">
        <v>0.75</v>
      </c>
      <c r="T37" s="24">
        <v>0.38</v>
      </c>
      <c r="U37" s="322"/>
      <c r="V37" s="24">
        <v>0.375</v>
      </c>
      <c r="W37" s="318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9" t="str">
        <f>MEASUREMENTS!A38</f>
        <v>AA</v>
      </c>
      <c r="B38" s="565" t="str">
        <f>MEASUREMENTS!B38</f>
        <v>HOOD RUN</v>
      </c>
      <c r="C38" s="566"/>
      <c r="D38" s="334">
        <f>MEASUREMENTS!D38</f>
        <v>0.25</v>
      </c>
      <c r="E38" s="253">
        <f t="shared" si="0"/>
        <v>-1.875</v>
      </c>
      <c r="F38" s="252"/>
      <c r="G38" s="251">
        <f t="shared" si="1"/>
        <v>-1.25</v>
      </c>
      <c r="H38" s="252"/>
      <c r="I38" s="251">
        <f t="shared" si="2"/>
        <v>-0.625</v>
      </c>
      <c r="J38" s="252"/>
      <c r="K38" s="331">
        <f>MEASUREMENTS!T38</f>
        <v>0</v>
      </c>
      <c r="L38" s="252"/>
      <c r="M38" s="251">
        <f t="shared" si="3"/>
        <v>0.625</v>
      </c>
      <c r="N38" s="311"/>
      <c r="O38" s="251">
        <f t="shared" si="4"/>
        <v>1.25</v>
      </c>
      <c r="P38" s="314"/>
      <c r="Q38" s="22"/>
      <c r="R38" s="325">
        <v>1.875</v>
      </c>
      <c r="S38" s="252">
        <v>1.25</v>
      </c>
      <c r="T38" s="252">
        <v>0.625</v>
      </c>
      <c r="U38" s="324"/>
      <c r="V38" s="252">
        <v>0.625</v>
      </c>
      <c r="W38" s="326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96" t="str">
        <f>MEASUREMENTS!A39</f>
        <v>AB</v>
      </c>
      <c r="B39" s="571" t="str">
        <f>MEASUREMENTS!B39</f>
        <v>POWDER SKIRT LENGTH - EDGE TO EDGE, RELAXED</v>
      </c>
      <c r="C39" s="557"/>
      <c r="D39" s="248">
        <f>MEASUREMENTS!D39</f>
        <v>0.5</v>
      </c>
      <c r="E39" s="250">
        <f t="shared" si="0"/>
        <v>-6</v>
      </c>
      <c r="F39" s="250"/>
      <c r="G39" s="249">
        <f t="shared" si="1"/>
        <v>-4</v>
      </c>
      <c r="H39" s="250"/>
      <c r="I39" s="249">
        <f t="shared" si="2"/>
        <v>-2</v>
      </c>
      <c r="J39" s="250"/>
      <c r="K39" s="330">
        <f>MEASUREMENTS!T39</f>
        <v>0</v>
      </c>
      <c r="L39" s="250"/>
      <c r="M39" s="249">
        <f t="shared" si="3"/>
        <v>2</v>
      </c>
      <c r="N39" s="249"/>
      <c r="O39" s="249">
        <f t="shared" si="4"/>
        <v>4</v>
      </c>
      <c r="P39" s="313"/>
      <c r="Q39" s="22"/>
      <c r="R39" s="315">
        <v>6</v>
      </c>
      <c r="S39" s="25">
        <v>4</v>
      </c>
      <c r="T39" s="25">
        <v>2</v>
      </c>
      <c r="U39" s="321"/>
      <c r="V39" s="25">
        <v>2</v>
      </c>
      <c r="W39" s="316">
        <v>4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97" t="str">
        <f>MEASUREMENTS!A40</f>
        <v>AC</v>
      </c>
      <c r="B40" s="575" t="str">
        <f>MEASUREMENTS!B40</f>
        <v>WAIST GAITER ELASTIC - FULL MEAS. RELAXED</v>
      </c>
      <c r="C40" s="552"/>
      <c r="D40" s="187">
        <f>MEASUREMENTS!D40</f>
        <v>0.5</v>
      </c>
      <c r="E40" s="25">
        <f t="shared" si="0"/>
        <v>-6</v>
      </c>
      <c r="F40" s="24"/>
      <c r="G40" s="188">
        <f t="shared" si="1"/>
        <v>-4</v>
      </c>
      <c r="H40" s="24"/>
      <c r="I40" s="188">
        <f t="shared" si="2"/>
        <v>-2</v>
      </c>
      <c r="J40" s="24"/>
      <c r="K40" s="321">
        <f>MEASUREMENTS!T40</f>
        <v>0</v>
      </c>
      <c r="L40" s="24"/>
      <c r="M40" s="188">
        <f t="shared" si="3"/>
        <v>2</v>
      </c>
      <c r="N40" s="309"/>
      <c r="O40" s="188">
        <f t="shared" si="4"/>
        <v>4</v>
      </c>
      <c r="P40" s="310"/>
      <c r="Q40" s="22"/>
      <c r="R40" s="317">
        <v>6</v>
      </c>
      <c r="S40" s="24">
        <v>4</v>
      </c>
      <c r="T40" s="24">
        <v>2</v>
      </c>
      <c r="U40" s="322"/>
      <c r="V40" s="24">
        <v>2</v>
      </c>
      <c r="W40" s="318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8" t="str">
        <f>MEASUREMENTS!A41</f>
        <v>AD</v>
      </c>
      <c r="B41" s="575" t="str">
        <f>MEASUREMENTS!B41</f>
        <v>WAIST GAITER ELASTIC - MIN. FULL MEAS. EXTENDED</v>
      </c>
      <c r="C41" s="552"/>
      <c r="D41" s="187">
        <f>MEASUREMENTS!D41</f>
        <v>0.5</v>
      </c>
      <c r="E41" s="25">
        <f t="shared" si="0"/>
        <v>-6</v>
      </c>
      <c r="F41" s="24"/>
      <c r="G41" s="188">
        <f t="shared" si="1"/>
        <v>-4</v>
      </c>
      <c r="H41" s="24"/>
      <c r="I41" s="188">
        <f t="shared" si="2"/>
        <v>-2</v>
      </c>
      <c r="J41" s="24"/>
      <c r="K41" s="321">
        <f>MEASUREMENTS!T41</f>
        <v>0</v>
      </c>
      <c r="L41" s="24"/>
      <c r="M41" s="188">
        <f t="shared" si="3"/>
        <v>2</v>
      </c>
      <c r="N41" s="309"/>
      <c r="O41" s="188">
        <f t="shared" si="4"/>
        <v>4</v>
      </c>
      <c r="P41" s="310"/>
      <c r="Q41" s="22"/>
      <c r="R41" s="319">
        <v>6</v>
      </c>
      <c r="S41" s="189">
        <v>4</v>
      </c>
      <c r="T41" s="189">
        <v>2</v>
      </c>
      <c r="U41" s="323"/>
      <c r="V41" s="189">
        <v>2</v>
      </c>
      <c r="W41" s="318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9" t="str">
        <f>MEASUREMENTS!A42</f>
        <v>AE</v>
      </c>
      <c r="B42" s="576" t="str">
        <f>MEASUREMENTS!B42</f>
        <v>POWDER SKIRT HEIGHT AT CB (INCLUDES ELASTIC)</v>
      </c>
      <c r="C42" s="566"/>
      <c r="D42" s="334">
        <f>MEASUREMENTS!D42</f>
        <v>0.25</v>
      </c>
      <c r="E42" s="253">
        <f t="shared" si="0"/>
        <v>0</v>
      </c>
      <c r="F42" s="252"/>
      <c r="G42" s="251">
        <f t="shared" si="1"/>
        <v>0</v>
      </c>
      <c r="H42" s="252"/>
      <c r="I42" s="251">
        <f t="shared" si="2"/>
        <v>0</v>
      </c>
      <c r="J42" s="252"/>
      <c r="K42" s="331">
        <f>MEASUREMENTS!T42</f>
        <v>0</v>
      </c>
      <c r="L42" s="252"/>
      <c r="M42" s="251">
        <f t="shared" si="3"/>
        <v>0</v>
      </c>
      <c r="N42" s="311"/>
      <c r="O42" s="251">
        <f t="shared" si="4"/>
        <v>0</v>
      </c>
      <c r="P42" s="314"/>
      <c r="Q42" s="22"/>
      <c r="R42" s="325">
        <v>0</v>
      </c>
      <c r="S42" s="252">
        <v>0</v>
      </c>
      <c r="T42" s="252">
        <v>0</v>
      </c>
      <c r="U42" s="324"/>
      <c r="V42" s="311">
        <v>0</v>
      </c>
      <c r="W42" s="312">
        <v>0</v>
      </c>
      <c r="X42" s="23"/>
      <c r="Y42" s="16"/>
      <c r="Z42" s="16"/>
      <c r="AA42" s="16"/>
      <c r="AB42" s="16"/>
      <c r="AC42" s="16"/>
      <c r="AD42" s="16"/>
    </row>
    <row r="43" spans="1:30">
      <c r="A43" s="398"/>
      <c r="B43" s="571" t="str">
        <f>MEASUREMENTS!B43</f>
        <v>HAND POCKET FLAP LENGTH</v>
      </c>
      <c r="C43" s="557"/>
      <c r="D43" s="248">
        <f>MEASUREMENTS!D43</f>
        <v>0.125</v>
      </c>
      <c r="E43" s="250">
        <f>K43-R43</f>
        <v>-0.5</v>
      </c>
      <c r="F43" s="250"/>
      <c r="G43" s="249">
        <f>K43-S43</f>
        <v>-0.5</v>
      </c>
      <c r="H43" s="250"/>
      <c r="I43" s="249">
        <f>K43-T43</f>
        <v>0</v>
      </c>
      <c r="J43" s="250"/>
      <c r="K43" s="330">
        <f>MEASUREMENTS!T43</f>
        <v>0</v>
      </c>
      <c r="L43" s="250"/>
      <c r="M43" s="249">
        <f>K43+V43</f>
        <v>0</v>
      </c>
      <c r="N43" s="249"/>
      <c r="O43" s="249">
        <f>K43+W43</f>
        <v>0.5</v>
      </c>
      <c r="P43" s="313"/>
      <c r="Q43" s="22"/>
      <c r="R43" s="315">
        <v>0.5</v>
      </c>
      <c r="S43" s="25">
        <v>0.5</v>
      </c>
      <c r="T43" s="25">
        <v>0</v>
      </c>
      <c r="U43" s="321"/>
      <c r="V43" s="25">
        <v>0</v>
      </c>
      <c r="W43" s="316">
        <v>0.5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97"/>
      <c r="B44" s="575" t="str">
        <f>MEASUREMENTS!B44</f>
        <v>HAND POCKET FLAP WIDTH AT WIDEST</v>
      </c>
      <c r="C44" s="552"/>
      <c r="D44" s="187">
        <f>MEASUREMENTS!D44</f>
        <v>0.125</v>
      </c>
      <c r="E44" s="25">
        <f>K44-R44</f>
        <v>0</v>
      </c>
      <c r="F44" s="24"/>
      <c r="G44" s="188">
        <f>K44-S44</f>
        <v>0</v>
      </c>
      <c r="H44" s="24"/>
      <c r="I44" s="188">
        <f>K44-T44</f>
        <v>0</v>
      </c>
      <c r="J44" s="24"/>
      <c r="K44" s="321">
        <f>MEASUREMENTS!T44</f>
        <v>0</v>
      </c>
      <c r="L44" s="24"/>
      <c r="M44" s="188">
        <f>K44+V44</f>
        <v>0</v>
      </c>
      <c r="N44" s="309"/>
      <c r="O44" s="188">
        <f>K44+W44</f>
        <v>0</v>
      </c>
      <c r="P44" s="310"/>
      <c r="Q44" s="22"/>
      <c r="R44" s="317">
        <v>0</v>
      </c>
      <c r="S44" s="24">
        <v>0</v>
      </c>
      <c r="T44" s="24">
        <v>0</v>
      </c>
      <c r="U44" s="322"/>
      <c r="V44" s="24">
        <v>0</v>
      </c>
      <c r="W44" s="318">
        <v>0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8"/>
      <c r="B45" s="575" t="str">
        <f>MEASUREMENTS!B45</f>
        <v>HAND POCKET FLAP WIDTH AT NARROWEST</v>
      </c>
      <c r="C45" s="552"/>
      <c r="D45" s="187">
        <f>MEASUREMENTS!D45</f>
        <v>0.125</v>
      </c>
      <c r="E45" s="25">
        <f>K45-R45</f>
        <v>-0.5</v>
      </c>
      <c r="F45" s="24"/>
      <c r="G45" s="188">
        <f>K45-S45</f>
        <v>-0.5</v>
      </c>
      <c r="H45" s="24"/>
      <c r="I45" s="188">
        <f>K45-T45</f>
        <v>0</v>
      </c>
      <c r="J45" s="24"/>
      <c r="K45" s="321">
        <f>MEASUREMENTS!T45</f>
        <v>0</v>
      </c>
      <c r="L45" s="24"/>
      <c r="M45" s="188">
        <f>K45+V45</f>
        <v>0</v>
      </c>
      <c r="N45" s="309"/>
      <c r="O45" s="188">
        <f>K45+W45</f>
        <v>0.5</v>
      </c>
      <c r="P45" s="310"/>
      <c r="Q45" s="22"/>
      <c r="R45" s="319">
        <v>0.5</v>
      </c>
      <c r="S45" s="189">
        <v>0.5</v>
      </c>
      <c r="T45" s="189">
        <v>0</v>
      </c>
      <c r="U45" s="323"/>
      <c r="V45" s="189">
        <v>0</v>
      </c>
      <c r="W45" s="318">
        <v>0.5</v>
      </c>
      <c r="X45" s="23"/>
      <c r="Y45" s="16"/>
      <c r="Z45" s="16"/>
      <c r="AA45" s="16"/>
      <c r="AB45" s="16"/>
      <c r="AC45" s="16"/>
      <c r="AD45" s="16"/>
    </row>
    <row r="46" spans="1:30" ht="17.25" thickBot="1">
      <c r="A46" s="329"/>
      <c r="B46" s="576">
        <f>MEASUREMENTS!B46</f>
        <v>0</v>
      </c>
      <c r="C46" s="566"/>
      <c r="D46" s="334">
        <f>MEASUREMENTS!D46</f>
        <v>0.125</v>
      </c>
      <c r="E46" s="253">
        <f>K46-R46</f>
        <v>0</v>
      </c>
      <c r="F46" s="252"/>
      <c r="G46" s="251">
        <f>K46-S46</f>
        <v>0</v>
      </c>
      <c r="H46" s="252"/>
      <c r="I46" s="251">
        <f>K46-T46</f>
        <v>0</v>
      </c>
      <c r="J46" s="252"/>
      <c r="K46" s="331">
        <f>MEASUREMENTS!T46</f>
        <v>0</v>
      </c>
      <c r="L46" s="252"/>
      <c r="M46" s="251">
        <f>K46+V46</f>
        <v>0</v>
      </c>
      <c r="N46" s="311"/>
      <c r="O46" s="251">
        <f>K46+W46</f>
        <v>0</v>
      </c>
      <c r="P46" s="314"/>
      <c r="Q46" s="22"/>
      <c r="R46" s="325">
        <v>0</v>
      </c>
      <c r="S46" s="252">
        <v>0</v>
      </c>
      <c r="T46" s="252">
        <v>0</v>
      </c>
      <c r="U46" s="324"/>
      <c r="V46" s="311">
        <v>0</v>
      </c>
      <c r="W46" s="312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7" t="str">
        <f>MEASUREMENTS!A47</f>
        <v>ZIPPERS</v>
      </c>
      <c r="B47" s="569" t="str">
        <f>MEASUREMENTS!B47</f>
        <v>CENTER FRONT</v>
      </c>
      <c r="C47" s="570"/>
      <c r="D47" s="248">
        <f>MEASUREMENTS!D47</f>
        <v>0.25</v>
      </c>
      <c r="E47" s="250">
        <f t="shared" si="0"/>
        <v>-2.25</v>
      </c>
      <c r="F47" s="250"/>
      <c r="G47" s="249">
        <f t="shared" si="1"/>
        <v>-1.5</v>
      </c>
      <c r="H47" s="250"/>
      <c r="I47" s="249">
        <f t="shared" si="2"/>
        <v>-0.75</v>
      </c>
      <c r="J47" s="250"/>
      <c r="K47" s="330">
        <f>MEASUREMENTS!T47</f>
        <v>0</v>
      </c>
      <c r="L47" s="250"/>
      <c r="M47" s="249">
        <f t="shared" si="3"/>
        <v>0.75</v>
      </c>
      <c r="N47" s="249"/>
      <c r="O47" s="249">
        <f t="shared" si="4"/>
        <v>1.5</v>
      </c>
      <c r="P47" s="313"/>
      <c r="Q47" s="22"/>
      <c r="R47" s="343">
        <v>2.25</v>
      </c>
      <c r="S47" s="250">
        <v>1.5</v>
      </c>
      <c r="T47" s="250">
        <v>0.75</v>
      </c>
      <c r="U47" s="330"/>
      <c r="V47" s="250">
        <v>0.75</v>
      </c>
      <c r="W47" s="344">
        <v>1.5</v>
      </c>
      <c r="X47" s="23"/>
      <c r="Y47" s="16"/>
      <c r="Z47" s="16"/>
      <c r="AA47" s="16"/>
      <c r="AB47" s="16"/>
      <c r="AC47" s="16"/>
      <c r="AD47" s="16"/>
    </row>
    <row r="48" spans="1:30">
      <c r="A48" s="416"/>
      <c r="B48" s="546" t="str">
        <f>MEASUREMENTS!B48</f>
        <v>CHEST POCKET VERTICAL</v>
      </c>
      <c r="C48" s="547"/>
      <c r="D48" s="417">
        <f>MEASUREMENTS!D48</f>
        <v>0.125</v>
      </c>
      <c r="E48" s="418">
        <f>K48-R48</f>
        <v>-0.5</v>
      </c>
      <c r="F48" s="419"/>
      <c r="G48" s="418">
        <f>K48-S48</f>
        <v>-0.5</v>
      </c>
      <c r="H48" s="419"/>
      <c r="I48" s="418">
        <f>K48-T48</f>
        <v>0</v>
      </c>
      <c r="J48" s="419"/>
      <c r="K48" s="418">
        <f>MEASUREMENTS!T48</f>
        <v>0</v>
      </c>
      <c r="L48" s="419"/>
      <c r="M48" s="418">
        <f>K48+V48</f>
        <v>0</v>
      </c>
      <c r="N48" s="419"/>
      <c r="O48" s="418">
        <f>K48+W48</f>
        <v>0.5</v>
      </c>
      <c r="P48" s="420"/>
      <c r="Q48" s="421"/>
      <c r="R48" s="422">
        <v>0.5</v>
      </c>
      <c r="S48" s="423">
        <v>0.5</v>
      </c>
      <c r="T48" s="423">
        <v>0</v>
      </c>
      <c r="U48" s="423"/>
      <c r="V48" s="423">
        <v>0</v>
      </c>
      <c r="W48" s="424">
        <v>0.5</v>
      </c>
      <c r="X48" s="23"/>
      <c r="Y48" s="16"/>
      <c r="Z48" s="16"/>
      <c r="AA48" s="16"/>
      <c r="AB48" s="16"/>
      <c r="AC48" s="16"/>
      <c r="AD48" s="16"/>
    </row>
    <row r="49" spans="1:30">
      <c r="A49" s="328"/>
      <c r="B49" s="567" t="str">
        <f>MEASUREMENTS!B49</f>
        <v>SLEEVE POCKET</v>
      </c>
      <c r="C49" s="572"/>
      <c r="D49" s="190">
        <f>MEASUREMENTS!D49</f>
        <v>0.125</v>
      </c>
      <c r="E49" s="25">
        <f t="shared" si="0"/>
        <v>0</v>
      </c>
      <c r="F49" s="24"/>
      <c r="G49" s="188">
        <f t="shared" si="1"/>
        <v>0</v>
      </c>
      <c r="H49" s="24"/>
      <c r="I49" s="188">
        <f t="shared" si="2"/>
        <v>0</v>
      </c>
      <c r="J49" s="24"/>
      <c r="K49" s="321">
        <f>MEASUREMENTS!T49</f>
        <v>0</v>
      </c>
      <c r="L49" s="24"/>
      <c r="M49" s="188">
        <f t="shared" si="3"/>
        <v>0</v>
      </c>
      <c r="N49" s="309"/>
      <c r="O49" s="188">
        <f t="shared" si="4"/>
        <v>0</v>
      </c>
      <c r="P49" s="310"/>
      <c r="Q49" s="22"/>
      <c r="R49" s="317">
        <v>0</v>
      </c>
      <c r="S49" s="24">
        <v>0</v>
      </c>
      <c r="T49" s="24">
        <v>0</v>
      </c>
      <c r="U49" s="322"/>
      <c r="V49" s="309">
        <v>0</v>
      </c>
      <c r="W49" s="310">
        <v>0</v>
      </c>
      <c r="X49" s="23"/>
      <c r="Y49" s="16"/>
      <c r="Z49" s="16"/>
      <c r="AA49" s="16"/>
      <c r="AB49" s="16"/>
      <c r="AC49" s="16"/>
      <c r="AD49" s="16"/>
    </row>
    <row r="50" spans="1:30">
      <c r="A50" s="328"/>
      <c r="B50" s="567" t="str">
        <f>MEASUREMENTS!B50</f>
        <v>UNDERARM VENTS</v>
      </c>
      <c r="C50" s="572"/>
      <c r="D50" s="190">
        <f>MEASUREMENTS!D50</f>
        <v>0.25</v>
      </c>
      <c r="E50" s="25">
        <f t="shared" si="0"/>
        <v>0</v>
      </c>
      <c r="F50" s="24"/>
      <c r="G50" s="188">
        <f t="shared" si="1"/>
        <v>0</v>
      </c>
      <c r="H50" s="24"/>
      <c r="I50" s="188">
        <f t="shared" si="2"/>
        <v>0</v>
      </c>
      <c r="J50" s="24"/>
      <c r="K50" s="321">
        <f>MEASUREMENTS!T50</f>
        <v>0</v>
      </c>
      <c r="L50" s="24"/>
      <c r="M50" s="188">
        <f t="shared" si="3"/>
        <v>0</v>
      </c>
      <c r="N50" s="309"/>
      <c r="O50" s="188">
        <f t="shared" si="4"/>
        <v>0</v>
      </c>
      <c r="P50" s="310"/>
      <c r="Q50" s="22"/>
      <c r="R50" s="319">
        <v>0</v>
      </c>
      <c r="S50" s="189">
        <v>0</v>
      </c>
      <c r="T50" s="189">
        <v>0</v>
      </c>
      <c r="U50" s="323"/>
      <c r="V50" s="189">
        <v>0</v>
      </c>
      <c r="W50" s="320">
        <v>0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8"/>
      <c r="B51" s="567" t="str">
        <f>MEASUREMENTS!B51</f>
        <v>HAND POCKETS HORIZONTAL</v>
      </c>
      <c r="C51" s="572"/>
      <c r="D51" s="190">
        <f>MEASUREMENTS!D51</f>
        <v>0.125</v>
      </c>
      <c r="E51" s="25">
        <f t="shared" si="0"/>
        <v>-1</v>
      </c>
      <c r="F51" s="24"/>
      <c r="G51" s="188">
        <f t="shared" si="1"/>
        <v>-0.5</v>
      </c>
      <c r="H51" s="24"/>
      <c r="I51" s="188">
        <f t="shared" si="2"/>
        <v>-0.5</v>
      </c>
      <c r="J51" s="24"/>
      <c r="K51" s="321">
        <f>MEASUREMENTS!T51</f>
        <v>0</v>
      </c>
      <c r="L51" s="24"/>
      <c r="M51" s="188">
        <f t="shared" si="3"/>
        <v>0</v>
      </c>
      <c r="N51" s="309"/>
      <c r="O51" s="188">
        <f t="shared" si="4"/>
        <v>0.5</v>
      </c>
      <c r="P51" s="310"/>
      <c r="Q51" s="22"/>
      <c r="R51" s="319">
        <v>1</v>
      </c>
      <c r="S51" s="189">
        <v>0.5</v>
      </c>
      <c r="T51" s="189">
        <v>0.5</v>
      </c>
      <c r="U51" s="323"/>
      <c r="V51" s="189">
        <v>0</v>
      </c>
      <c r="W51" s="320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 thickBot="1">
      <c r="A52" s="329"/>
      <c r="B52" s="573" t="str">
        <f>MEASUREMENTS!B52</f>
        <v>LINING POCKET VERTICAL</v>
      </c>
      <c r="C52" s="574"/>
      <c r="D52" s="308">
        <f>MEASUREMENTS!D52</f>
        <v>0.125</v>
      </c>
      <c r="E52" s="253">
        <f t="shared" si="0"/>
        <v>0</v>
      </c>
      <c r="F52" s="252"/>
      <c r="G52" s="251">
        <f t="shared" si="1"/>
        <v>0</v>
      </c>
      <c r="H52" s="252"/>
      <c r="I52" s="251">
        <f t="shared" si="2"/>
        <v>0</v>
      </c>
      <c r="J52" s="252"/>
      <c r="K52" s="331">
        <f>MEASUREMENTS!T52</f>
        <v>0</v>
      </c>
      <c r="L52" s="252"/>
      <c r="M52" s="251">
        <f t="shared" si="3"/>
        <v>0</v>
      </c>
      <c r="N52" s="311"/>
      <c r="O52" s="251">
        <f t="shared" si="4"/>
        <v>0</v>
      </c>
      <c r="P52" s="314"/>
      <c r="Q52" s="22"/>
      <c r="R52" s="325">
        <v>0</v>
      </c>
      <c r="S52" s="252">
        <v>0</v>
      </c>
      <c r="T52" s="252">
        <v>0</v>
      </c>
      <c r="U52" s="324"/>
      <c r="V52" s="252">
        <v>0</v>
      </c>
      <c r="W52" s="326">
        <v>0</v>
      </c>
      <c r="X52" s="23"/>
      <c r="Y52" s="16"/>
      <c r="Z52" s="16"/>
      <c r="AA52" s="16"/>
      <c r="AB52" s="16"/>
      <c r="AC52" s="16"/>
      <c r="AD52" s="16"/>
    </row>
    <row r="53" spans="1:30">
      <c r="Q53" s="22"/>
      <c r="X53" s="23"/>
      <c r="Y53" s="16"/>
      <c r="Z53" s="16"/>
      <c r="AA53" s="16"/>
      <c r="AB53" s="16"/>
      <c r="AC53" s="16"/>
      <c r="AD53" s="16"/>
    </row>
    <row r="54" spans="1:30" ht="11.25">
      <c r="Q54" s="16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429" spans="8:8">
      <c r="H429" s="16">
        <v>4</v>
      </c>
    </row>
  </sheetData>
  <mergeCells count="47">
    <mergeCell ref="B45:C45"/>
    <mergeCell ref="B46:C46"/>
    <mergeCell ref="B25:C25"/>
    <mergeCell ref="B26:C26"/>
    <mergeCell ref="B34:C34"/>
    <mergeCell ref="B30:C30"/>
    <mergeCell ref="B28:C28"/>
    <mergeCell ref="B31:C31"/>
    <mergeCell ref="B49:C49"/>
    <mergeCell ref="B50:C50"/>
    <mergeCell ref="B51:C51"/>
    <mergeCell ref="B52:C52"/>
    <mergeCell ref="B22:C22"/>
    <mergeCell ref="B38:C38"/>
    <mergeCell ref="B40:C40"/>
    <mergeCell ref="B41:C41"/>
    <mergeCell ref="B39:C39"/>
    <mergeCell ref="B42:C42"/>
    <mergeCell ref="B47:C47"/>
    <mergeCell ref="B37:C37"/>
    <mergeCell ref="B23:C23"/>
    <mergeCell ref="B27:C27"/>
    <mergeCell ref="B32:C32"/>
    <mergeCell ref="B33:C33"/>
    <mergeCell ref="B24:C24"/>
    <mergeCell ref="B36:C36"/>
    <mergeCell ref="B43:C43"/>
    <mergeCell ref="B44:C44"/>
    <mergeCell ref="M4:W4"/>
    <mergeCell ref="B35:C35"/>
    <mergeCell ref="B19:C19"/>
    <mergeCell ref="B20:C20"/>
    <mergeCell ref="B29:C29"/>
    <mergeCell ref="B18:C18"/>
    <mergeCell ref="B21:C21"/>
    <mergeCell ref="B17:C17"/>
    <mergeCell ref="B16:C16"/>
    <mergeCell ref="B48:C48"/>
    <mergeCell ref="Q3:W3"/>
    <mergeCell ref="B15:C15"/>
    <mergeCell ref="R10:W10"/>
    <mergeCell ref="B12:C12"/>
    <mergeCell ref="B13:C13"/>
    <mergeCell ref="Q6:W6"/>
    <mergeCell ref="M5:W5"/>
    <mergeCell ref="M8:W8"/>
    <mergeCell ref="B14:C14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20" zoomScaleNormal="100" workbookViewId="0">
      <selection activeCell="C38" sqref="C38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6" t="str">
        <f>SHELL!$A$1</f>
        <v>NITRO MENS JACKET</v>
      </c>
      <c r="B1" s="263"/>
      <c r="C1" s="297"/>
      <c r="D1" s="297"/>
      <c r="E1" s="297"/>
      <c r="F1" s="258"/>
      <c r="G1" s="258"/>
      <c r="H1" s="258"/>
      <c r="I1" s="258"/>
      <c r="J1" s="258"/>
      <c r="K1" s="258"/>
      <c r="L1" s="259"/>
    </row>
    <row r="2" spans="1:19" s="3" customFormat="1" ht="15">
      <c r="A2" s="255" t="str">
        <f>SHELL!A2</f>
        <v>SEASON:</v>
      </c>
      <c r="B2" s="264"/>
      <c r="C2" s="86" t="str">
        <f>SHELL!C2</f>
        <v>WINTER 2018/2019</v>
      </c>
      <c r="D2" s="143"/>
      <c r="E2" s="264"/>
      <c r="F2" s="58" t="str">
        <f>SHELL!F2</f>
        <v>CONTRACTOR:</v>
      </c>
      <c r="G2" s="104"/>
      <c r="H2" s="84">
        <f>SHELL!H2</f>
        <v>0</v>
      </c>
      <c r="I2" s="298"/>
      <c r="J2" s="298"/>
      <c r="K2" s="298"/>
      <c r="L2" s="299"/>
    </row>
    <row r="3" spans="1:19" s="3" customFormat="1" ht="15">
      <c r="A3" s="260" t="str">
        <f>SHELL!A3</f>
        <v>STYLE NUMBER:</v>
      </c>
      <c r="B3" s="256"/>
      <c r="C3" s="58" t="str">
        <f>SHELL!C3</f>
        <v>N18-101</v>
      </c>
      <c r="D3" s="105"/>
      <c r="E3" s="256"/>
      <c r="F3" s="262" t="str">
        <f>SHELL!F3</f>
        <v>DATE CREATED:</v>
      </c>
      <c r="G3" s="80"/>
      <c r="H3" s="296">
        <f>SHELL!H3</f>
        <v>42815</v>
      </c>
      <c r="I3" s="298"/>
      <c r="J3" s="298"/>
      <c r="K3" s="298"/>
      <c r="L3" s="299"/>
    </row>
    <row r="4" spans="1:19" s="3" customFormat="1" ht="15">
      <c r="A4" s="265" t="str">
        <f>SHELL!A4</f>
        <v>STYLE NAME:</v>
      </c>
      <c r="B4" s="257"/>
      <c r="C4" s="169" t="str">
        <f>SHELL!C4</f>
        <v>GLADES</v>
      </c>
      <c r="D4" s="45"/>
      <c r="E4" s="257"/>
      <c r="F4" s="266" t="str">
        <f>SHELL!F4</f>
        <v>DATE REVISED:</v>
      </c>
      <c r="G4" s="267"/>
      <c r="H4" s="296"/>
      <c r="I4" s="298"/>
      <c r="J4" s="298"/>
      <c r="K4" s="298"/>
      <c r="L4" s="299"/>
    </row>
    <row r="5" spans="1:19" s="3" customFormat="1" ht="15">
      <c r="A5" s="260" t="str">
        <f>SHELL!A5</f>
        <v>WATERPROOF/BREATHABILITY:</v>
      </c>
      <c r="B5" s="268"/>
      <c r="C5" s="84" t="str">
        <f>SHELL!C5</f>
        <v>3L NO LINING</v>
      </c>
      <c r="D5" s="269"/>
      <c r="E5" s="268"/>
      <c r="F5" s="270" t="str">
        <f>SHELL!F5</f>
        <v>BLOCK:</v>
      </c>
      <c r="G5" s="271"/>
      <c r="H5" s="84">
        <f>SHELL!H5</f>
        <v>0</v>
      </c>
      <c r="I5" s="298"/>
      <c r="J5" s="298"/>
      <c r="K5" s="298"/>
      <c r="L5" s="299"/>
      <c r="M5" s="12"/>
      <c r="N5" s="12"/>
      <c r="O5" s="12"/>
      <c r="P5" s="12"/>
      <c r="Q5" s="39"/>
      <c r="R5" s="39"/>
      <c r="S5" s="39"/>
    </row>
    <row r="6" spans="1:19" s="3" customFormat="1" ht="15">
      <c r="A6" s="265" t="str">
        <f>SHELL!A6</f>
        <v>SEAM SEALING:</v>
      </c>
      <c r="B6" s="272"/>
      <c r="C6" s="273" t="str">
        <f>SHELL!C6</f>
        <v>FULLY SEAM SEALED</v>
      </c>
      <c r="D6" s="274"/>
      <c r="E6" s="272"/>
      <c r="F6" s="86" t="str">
        <f>SHELL!F6</f>
        <v>FIT:</v>
      </c>
      <c r="G6" s="267"/>
      <c r="H6" s="58" t="str">
        <f>SHELL!H6</f>
        <v>REGULAR</v>
      </c>
      <c r="I6" s="300"/>
      <c r="J6" s="300"/>
      <c r="K6" s="300"/>
      <c r="L6" s="301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4" t="str">
        <f>SHELL!A7</f>
        <v>INSULATION:</v>
      </c>
      <c r="B7" s="275"/>
      <c r="C7" s="261" t="str">
        <f>SHELL!C7</f>
        <v>NON INSULATED</v>
      </c>
      <c r="D7" s="113"/>
      <c r="E7" s="275"/>
      <c r="F7" s="261" t="str">
        <f>SHELL!F7</f>
        <v>TARGET FOB:</v>
      </c>
      <c r="G7" s="93"/>
      <c r="H7" s="577">
        <f>SHELL!H7</f>
        <v>0</v>
      </c>
      <c r="I7" s="578"/>
      <c r="J7" s="578"/>
      <c r="K7" s="578"/>
      <c r="L7" s="579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6"/>
      <c r="B8" s="277"/>
      <c r="C8" s="278"/>
      <c r="D8" s="279"/>
      <c r="E8" s="279"/>
      <c r="F8" s="279"/>
      <c r="G8" s="278"/>
      <c r="H8" s="278"/>
      <c r="I8" s="278"/>
      <c r="J8" s="278"/>
      <c r="K8" s="278"/>
      <c r="L8" s="278"/>
    </row>
    <row r="9" spans="1:19" s="49" customFormat="1" ht="23.1" customHeight="1">
      <c r="A9" s="280" t="s">
        <v>149</v>
      </c>
      <c r="B9" s="281" t="s">
        <v>137</v>
      </c>
      <c r="C9" s="282" t="s">
        <v>159</v>
      </c>
      <c r="D9" s="302"/>
      <c r="E9" s="302"/>
      <c r="F9" s="302"/>
      <c r="G9" s="302"/>
      <c r="H9" s="283"/>
      <c r="I9" s="283"/>
      <c r="J9" s="283"/>
      <c r="K9" s="283"/>
      <c r="L9" s="284"/>
    </row>
    <row r="10" spans="1:19" s="49" customFormat="1" ht="23.1" customHeight="1">
      <c r="A10" s="285"/>
      <c r="B10" s="80"/>
      <c r="C10" s="84" t="s">
        <v>15</v>
      </c>
      <c r="D10" s="298"/>
      <c r="E10" s="298"/>
      <c r="F10" s="298"/>
      <c r="G10" s="299"/>
      <c r="H10" s="48"/>
      <c r="I10" s="48"/>
      <c r="J10" s="48"/>
      <c r="K10" s="48"/>
      <c r="L10" s="286"/>
    </row>
    <row r="11" spans="1:19" s="49" customFormat="1" ht="23.1" customHeight="1">
      <c r="A11" s="285"/>
      <c r="B11" s="80"/>
      <c r="C11" s="84" t="s">
        <v>140</v>
      </c>
      <c r="D11" s="298"/>
      <c r="E11" s="298"/>
      <c r="F11" s="298"/>
      <c r="G11" s="299"/>
      <c r="H11" s="48"/>
      <c r="I11" s="48"/>
      <c r="J11" s="48"/>
      <c r="K11" s="48"/>
      <c r="L11" s="286"/>
    </row>
    <row r="12" spans="1:19" s="49" customFormat="1" ht="23.1" customHeight="1">
      <c r="A12" s="285"/>
      <c r="B12" s="80"/>
      <c r="C12" s="161" t="s">
        <v>61</v>
      </c>
      <c r="D12" s="303"/>
      <c r="E12" s="303"/>
      <c r="F12" s="303"/>
      <c r="G12" s="304"/>
      <c r="H12" s="287"/>
      <c r="I12" s="287"/>
      <c r="J12" s="287"/>
      <c r="K12" s="287"/>
      <c r="L12" s="288"/>
    </row>
    <row r="13" spans="1:19" s="49" customFormat="1" ht="23.1" customHeight="1">
      <c r="A13" s="289"/>
      <c r="B13" s="104"/>
      <c r="C13" s="269" t="s">
        <v>113</v>
      </c>
      <c r="D13" s="298"/>
      <c r="E13" s="298"/>
      <c r="F13" s="298"/>
      <c r="G13" s="298"/>
      <c r="H13" s="100"/>
      <c r="I13" s="48"/>
      <c r="J13" s="48"/>
      <c r="K13" s="48"/>
      <c r="L13" s="286"/>
    </row>
    <row r="14" spans="1:19" s="49" customFormat="1" ht="23.1" customHeight="1">
      <c r="A14" s="285"/>
      <c r="B14" s="80"/>
      <c r="C14" s="169" t="s">
        <v>110</v>
      </c>
      <c r="D14" s="46"/>
      <c r="E14" s="46"/>
      <c r="F14" s="46"/>
      <c r="G14" s="305"/>
      <c r="H14" s="278"/>
      <c r="I14" s="278"/>
      <c r="J14" s="278"/>
      <c r="K14" s="278"/>
      <c r="L14" s="290"/>
    </row>
    <row r="15" spans="1:19" s="49" customFormat="1" ht="23.1" customHeight="1" thickBot="1">
      <c r="A15" s="291"/>
      <c r="B15" s="292"/>
      <c r="C15" s="580" t="s">
        <v>138</v>
      </c>
      <c r="D15" s="581"/>
      <c r="E15" s="581"/>
      <c r="F15" s="581"/>
      <c r="G15" s="581"/>
      <c r="H15" s="293"/>
      <c r="I15" s="293"/>
      <c r="J15" s="293"/>
      <c r="K15" s="293"/>
      <c r="L15" s="294"/>
    </row>
    <row r="16" spans="1:19" s="49" customFormat="1" ht="23.1" customHeight="1">
      <c r="A16" s="295"/>
      <c r="B16" s="277"/>
      <c r="C16" s="278"/>
      <c r="D16" s="278"/>
      <c r="E16" s="279"/>
      <c r="F16" s="279"/>
      <c r="G16" s="278"/>
      <c r="H16" s="278"/>
      <c r="I16" s="278"/>
      <c r="J16" s="278"/>
      <c r="K16" s="278"/>
      <c r="L16" s="278"/>
    </row>
    <row r="17" spans="1:12" s="49" customFormat="1" ht="23.1" customHeight="1">
      <c r="A17" s="96">
        <v>42816</v>
      </c>
      <c r="B17" s="88" t="s">
        <v>273</v>
      </c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101" t="s">
        <v>274</v>
      </c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1"/>
      <c r="C19" s="100" t="s">
        <v>285</v>
      </c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101"/>
      <c r="C20" s="100" t="s">
        <v>286</v>
      </c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395"/>
      <c r="C21" s="100" t="s">
        <v>287</v>
      </c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395"/>
      <c r="C22" s="100" t="s">
        <v>288</v>
      </c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102"/>
      <c r="C23" s="100" t="s">
        <v>289</v>
      </c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101"/>
      <c r="C24" s="100" t="s">
        <v>290</v>
      </c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410">
        <v>42818</v>
      </c>
      <c r="B26" s="411" t="s">
        <v>295</v>
      </c>
      <c r="C26" s="408"/>
      <c r="D26" s="408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410"/>
      <c r="B27" s="411" t="s">
        <v>296</v>
      </c>
      <c r="C27" s="408"/>
      <c r="D27" s="408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406"/>
      <c r="B28" s="407"/>
      <c r="C28" s="408"/>
      <c r="D28" s="408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410">
        <v>42821</v>
      </c>
      <c r="B29" s="411" t="s">
        <v>297</v>
      </c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3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406">
        <v>42844</v>
      </c>
      <c r="B31" s="407" t="s">
        <v>302</v>
      </c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406"/>
      <c r="B32" s="407" t="s">
        <v>298</v>
      </c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407" t="s">
        <v>303</v>
      </c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3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6"/>
      <c r="B44" s="88"/>
      <c r="C44" s="48"/>
      <c r="D44" s="48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97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8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8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81"/>
      <c r="B50" s="82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9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110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110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2019-12-26T15:17:18Z</dcterms:modified>
</cp:coreProperties>
</file>