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tudent\Downloads\GSCM 330\Module 6- Generalized Work Flow\"/>
    </mc:Choice>
  </mc:AlternateContent>
  <xr:revisionPtr revIDLastSave="0" documentId="8_{E1DA3472-801A-4DDF-A485-6EF1AD4EF946}" xr6:coauthVersionLast="47" xr6:coauthVersionMax="47" xr10:uidLastSave="{00000000-0000-0000-0000-000000000000}"/>
  <bookViews>
    <workbookView xWindow="-110" yWindow="-110" windowWidth="19420" windowHeight="10300" activeTab="2" xr2:uid="{7E5B6C84-9F01-4749-BCB6-EBA1E997C04C}"/>
  </bookViews>
  <sheets>
    <sheet name="Location" sheetId="1" r:id="rId1"/>
    <sheet name="Cost Per Unit" sheetId="2" r:id="rId2"/>
    <sheet name="Model" sheetId="3" r:id="rId3"/>
  </sheets>
  <definedNames>
    <definedName name="solver_adj" localSheetId="2" hidden="1">Model!$B$6:$B$20</definedName>
    <definedName name="solver_cvg" localSheetId="2" hidden="1">0.0001</definedName>
    <definedName name="solver_drv" localSheetId="2" hidden="1">1</definedName>
    <definedName name="solver_eng" localSheetId="2" hidden="1">2</definedName>
    <definedName name="solver_est" localSheetId="2" hidden="1">1</definedName>
    <definedName name="solver_itr" localSheetId="2" hidden="1">2147483647</definedName>
    <definedName name="solver_lhs1" localSheetId="2" hidden="1">Model!$B$6:$B$20</definedName>
    <definedName name="solver_lhs2" localSheetId="2" hidden="1">Model!$M$6:$M$14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2</definedName>
    <definedName name="solver_nwt" localSheetId="2" hidden="1">1</definedName>
    <definedName name="solver_opt" localSheetId="2" hidden="1">Model!$J$2</definedName>
    <definedName name="solver_pre" localSheetId="2" hidden="1">0.000001</definedName>
    <definedName name="solver_rbv" localSheetId="2" hidden="1">1</definedName>
    <definedName name="solver_rel1" localSheetId="2" hidden="1">3</definedName>
    <definedName name="solver_rel2" localSheetId="2" hidden="1">1</definedName>
    <definedName name="solver_rhs1" localSheetId="2" hidden="1">0</definedName>
    <definedName name="solver_rhs2" localSheetId="2" hidden="1">Model!$N$6:$N$14</definedName>
    <definedName name="solver_rlx" localSheetId="2" hidden="1">2</definedName>
    <definedName name="solver_rsd" localSheetId="2" hidden="1">0</definedName>
    <definedName name="solver_scl" localSheetId="2" hidden="1">1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2</definedName>
    <definedName name="solver_val" localSheetId="2" hidden="1">0</definedName>
    <definedName name="solver_ver" localSheetId="2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7" i="3" l="1"/>
  <c r="L8" i="3"/>
  <c r="L9" i="3"/>
  <c r="L10" i="3"/>
  <c r="L11" i="3"/>
  <c r="L12" i="3"/>
  <c r="L13" i="3"/>
  <c r="L14" i="3"/>
  <c r="L6" i="3"/>
  <c r="K7" i="3"/>
  <c r="K8" i="3"/>
  <c r="K9" i="3"/>
  <c r="K10" i="3"/>
  <c r="K11" i="3"/>
  <c r="K12" i="3"/>
  <c r="K13" i="3"/>
  <c r="K14" i="3"/>
  <c r="K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6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J2" i="3"/>
  <c r="M13" i="3" l="1"/>
  <c r="M12" i="3"/>
  <c r="M11" i="3"/>
  <c r="M6" i="3"/>
  <c r="M7" i="3"/>
  <c r="M10" i="3"/>
  <c r="M8" i="3"/>
  <c r="M9" i="3"/>
  <c r="M14" i="3"/>
</calcChain>
</file>

<file path=xl/sharedStrings.xml><?xml version="1.0" encoding="utf-8"?>
<sst xmlns="http://schemas.openxmlformats.org/spreadsheetml/2006/main" count="44" uniqueCount="28">
  <si>
    <t>location_id</t>
  </si>
  <si>
    <t>location_name</t>
  </si>
  <si>
    <t>gumdrop_requirement</t>
  </si>
  <si>
    <t>loc_type</t>
  </si>
  <si>
    <t>Coconut Cream Cove</t>
  </si>
  <si>
    <t>warehouse</t>
  </si>
  <si>
    <t>Molasses Marsh</t>
  </si>
  <si>
    <t>Molten Mocha Marsh</t>
  </si>
  <si>
    <t>Peanut Butter Parlor</t>
  </si>
  <si>
    <t>retail</t>
  </si>
  <si>
    <t>Praline Park</t>
  </si>
  <si>
    <t>Rainbow Ribbon Roads</t>
  </si>
  <si>
    <t>Smores Summit</t>
  </si>
  <si>
    <t>Soda Pop Springs</t>
  </si>
  <si>
    <t>Taffy Tundra</t>
  </si>
  <si>
    <t>from</t>
  </si>
  <si>
    <t>to</t>
  </si>
  <si>
    <t>cost_per_mile</t>
  </si>
  <si>
    <t>Total Transportation Cost -&gt;</t>
  </si>
  <si>
    <t>Ship</t>
  </si>
  <si>
    <t>From</t>
  </si>
  <si>
    <t>To</t>
  </si>
  <si>
    <t>Nodes</t>
  </si>
  <si>
    <t>Inflow</t>
  </si>
  <si>
    <t>Outflow</t>
  </si>
  <si>
    <t>Net Flow</t>
  </si>
  <si>
    <t>Supply/Demand</t>
  </si>
  <si>
    <t>Cost per Mile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</si>
</sst>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theme="6"/>
      <name val="Aptos Narrow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16" fillId="33" borderId="12" xfId="0" applyFont="1" applyFill="1" applyBorder="1" applyAlignment="1">
      <alignment horizontal="center"/>
    </xf>
    <xf numFmtId="0" fontId="16" fillId="35" borderId="12" xfId="0" applyFont="1" applyFill="1" applyBorder="1" applyAlignment="1">
      <alignment horizontal="center"/>
    </xf>
    <xf numFmtId="0" fontId="16" fillId="36" borderId="12" xfId="0" applyFont="1" applyFill="1" applyBorder="1" applyAlignment="1">
      <alignment horizontal="center"/>
    </xf>
    <xf numFmtId="0" fontId="18" fillId="0" borderId="12" xfId="0" applyFont="1" applyBorder="1"/>
    <xf numFmtId="0" fontId="0" fillId="0" borderId="12" xfId="0" applyBorder="1"/>
    <xf numFmtId="164" fontId="0" fillId="0" borderId="12" xfId="1" applyNumberFormat="1" applyFont="1" applyBorder="1"/>
    <xf numFmtId="0" fontId="16" fillId="0" borderId="12" xfId="0" applyFont="1" applyBorder="1"/>
    <xf numFmtId="0" fontId="16" fillId="0" borderId="0" xfId="0" applyFont="1" applyAlignment="1">
      <alignment horizontal="right"/>
    </xf>
    <xf numFmtId="44" fontId="18" fillId="0" borderId="10" xfId="1" applyFont="1" applyBorder="1" applyAlignment="1">
      <alignment horizontal="center"/>
    </xf>
    <xf numFmtId="44" fontId="18" fillId="0" borderId="11" xfId="1" applyFont="1" applyBorder="1" applyAlignment="1">
      <alignment horizontal="center"/>
    </xf>
    <xf numFmtId="0" fontId="16" fillId="34" borderId="12" xfId="0" applyFont="1" applyFill="1" applyBorder="1" applyAlignment="1">
      <alignment horizontal="center"/>
    </xf>
    <xf numFmtId="0" fontId="16" fillId="35" borderId="12" xfId="0" applyFont="1" applyFill="1" applyBorder="1" applyAlignment="1">
      <alignment horizont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A5BB1-DF39-4D7E-9ACD-2FCD34AF925C}">
  <dimension ref="A1:D10"/>
  <sheetViews>
    <sheetView workbookViewId="0">
      <selection activeCell="C2" sqref="C2:C4"/>
    </sheetView>
  </sheetViews>
  <sheetFormatPr defaultRowHeight="14.5" x14ac:dyDescent="0.35"/>
  <cols>
    <col min="1" max="1" width="9.6328125" bestFit="1" customWidth="1"/>
    <col min="2" max="2" width="19.08984375" bestFit="1" customWidth="1"/>
    <col min="3" max="3" width="18.81640625" bestFit="1" customWidth="1"/>
    <col min="4" max="4" width="9.6328125" bestFit="1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0</v>
      </c>
      <c r="B2" t="s">
        <v>4</v>
      </c>
      <c r="C2">
        <v>327</v>
      </c>
      <c r="D2" t="s">
        <v>5</v>
      </c>
    </row>
    <row r="3" spans="1:4" x14ac:dyDescent="0.35">
      <c r="A3">
        <v>1</v>
      </c>
      <c r="B3" t="s">
        <v>6</v>
      </c>
      <c r="C3">
        <v>245</v>
      </c>
      <c r="D3" t="s">
        <v>5</v>
      </c>
    </row>
    <row r="4" spans="1:4" x14ac:dyDescent="0.35">
      <c r="A4">
        <v>2</v>
      </c>
      <c r="B4" t="s">
        <v>7</v>
      </c>
      <c r="C4">
        <v>326</v>
      </c>
      <c r="D4" t="s">
        <v>5</v>
      </c>
    </row>
    <row r="5" spans="1:4" x14ac:dyDescent="0.35">
      <c r="A5">
        <v>3</v>
      </c>
      <c r="B5" t="s">
        <v>8</v>
      </c>
      <c r="C5">
        <v>152</v>
      </c>
      <c r="D5" t="s">
        <v>9</v>
      </c>
    </row>
    <row r="6" spans="1:4" x14ac:dyDescent="0.35">
      <c r="A6">
        <v>4</v>
      </c>
      <c r="B6" t="s">
        <v>10</v>
      </c>
      <c r="C6">
        <v>166</v>
      </c>
      <c r="D6" t="s">
        <v>9</v>
      </c>
    </row>
    <row r="7" spans="1:4" x14ac:dyDescent="0.35">
      <c r="A7">
        <v>5</v>
      </c>
      <c r="B7" t="s">
        <v>11</v>
      </c>
      <c r="C7">
        <v>152</v>
      </c>
      <c r="D7" t="s">
        <v>9</v>
      </c>
    </row>
    <row r="8" spans="1:4" x14ac:dyDescent="0.35">
      <c r="A8">
        <v>6</v>
      </c>
      <c r="B8" t="s">
        <v>12</v>
      </c>
      <c r="C8">
        <v>180</v>
      </c>
      <c r="D8" t="s">
        <v>9</v>
      </c>
    </row>
    <row r="9" spans="1:4" x14ac:dyDescent="0.35">
      <c r="A9">
        <v>7</v>
      </c>
      <c r="B9" t="s">
        <v>13</v>
      </c>
      <c r="C9">
        <v>166</v>
      </c>
      <c r="D9" t="s">
        <v>9</v>
      </c>
    </row>
    <row r="10" spans="1:4" x14ac:dyDescent="0.35">
      <c r="A10">
        <v>8</v>
      </c>
      <c r="B10" t="s">
        <v>14</v>
      </c>
      <c r="C10">
        <v>184</v>
      </c>
      <c r="D10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E8C05-2CE6-4FF8-B072-A4EC18F0967F}">
  <dimension ref="A1:C16"/>
  <sheetViews>
    <sheetView workbookViewId="0">
      <selection activeCell="C2" sqref="C2:C16"/>
    </sheetView>
  </sheetViews>
  <sheetFormatPr defaultRowHeight="14.5" x14ac:dyDescent="0.35"/>
  <cols>
    <col min="3" max="3" width="12.08984375" bestFit="1" customWidth="1"/>
  </cols>
  <sheetData>
    <row r="1" spans="1:3" x14ac:dyDescent="0.35">
      <c r="A1" t="s">
        <v>15</v>
      </c>
      <c r="B1" t="s">
        <v>16</v>
      </c>
      <c r="C1" t="s">
        <v>17</v>
      </c>
    </row>
    <row r="2" spans="1:3" x14ac:dyDescent="0.35">
      <c r="A2">
        <v>0</v>
      </c>
      <c r="B2">
        <v>5</v>
      </c>
      <c r="C2">
        <v>44</v>
      </c>
    </row>
    <row r="3" spans="1:3" x14ac:dyDescent="0.35">
      <c r="A3">
        <v>0</v>
      </c>
      <c r="B3">
        <v>8</v>
      </c>
      <c r="C3">
        <v>30</v>
      </c>
    </row>
    <row r="4" spans="1:3" x14ac:dyDescent="0.35">
      <c r="A4">
        <v>1</v>
      </c>
      <c r="B4">
        <v>3</v>
      </c>
      <c r="C4">
        <v>37</v>
      </c>
    </row>
    <row r="5" spans="1:3" x14ac:dyDescent="0.35">
      <c r="A5">
        <v>2</v>
      </c>
      <c r="B5">
        <v>4</v>
      </c>
      <c r="C5">
        <v>46</v>
      </c>
    </row>
    <row r="6" spans="1:3" x14ac:dyDescent="0.35">
      <c r="A6">
        <v>2</v>
      </c>
      <c r="B6">
        <v>7</v>
      </c>
      <c r="C6">
        <v>31</v>
      </c>
    </row>
    <row r="7" spans="1:3" x14ac:dyDescent="0.35">
      <c r="A7">
        <v>3</v>
      </c>
      <c r="B7">
        <v>8</v>
      </c>
      <c r="C7">
        <v>35</v>
      </c>
    </row>
    <row r="8" spans="1:3" x14ac:dyDescent="0.35">
      <c r="A8">
        <v>4</v>
      </c>
      <c r="B8">
        <v>7</v>
      </c>
      <c r="C8">
        <v>45</v>
      </c>
    </row>
    <row r="9" spans="1:3" x14ac:dyDescent="0.35">
      <c r="A9">
        <v>4</v>
      </c>
      <c r="B9">
        <v>8</v>
      </c>
      <c r="C9">
        <v>47</v>
      </c>
    </row>
    <row r="10" spans="1:3" x14ac:dyDescent="0.35">
      <c r="A10">
        <v>5</v>
      </c>
      <c r="B10">
        <v>7</v>
      </c>
      <c r="C10">
        <v>25</v>
      </c>
    </row>
    <row r="11" spans="1:3" x14ac:dyDescent="0.35">
      <c r="A11">
        <v>6</v>
      </c>
      <c r="B11">
        <v>5</v>
      </c>
      <c r="C11">
        <v>40</v>
      </c>
    </row>
    <row r="12" spans="1:3" x14ac:dyDescent="0.35">
      <c r="A12">
        <v>7</v>
      </c>
      <c r="B12">
        <v>6</v>
      </c>
      <c r="C12">
        <v>38</v>
      </c>
    </row>
    <row r="13" spans="1:3" x14ac:dyDescent="0.35">
      <c r="A13">
        <v>8</v>
      </c>
      <c r="B13">
        <v>3</v>
      </c>
      <c r="C13">
        <v>34</v>
      </c>
    </row>
    <row r="14" spans="1:3" x14ac:dyDescent="0.35">
      <c r="A14">
        <v>8</v>
      </c>
      <c r="B14">
        <v>4</v>
      </c>
      <c r="C14">
        <v>45</v>
      </c>
    </row>
    <row r="15" spans="1:3" x14ac:dyDescent="0.35">
      <c r="A15">
        <v>8</v>
      </c>
      <c r="B15">
        <v>5</v>
      </c>
      <c r="C15">
        <v>44</v>
      </c>
    </row>
    <row r="16" spans="1:3" x14ac:dyDescent="0.35">
      <c r="A16">
        <v>8</v>
      </c>
      <c r="B16">
        <v>7</v>
      </c>
      <c r="C16">
        <v>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FC9819-BF24-47A0-A945-8BC28AE8AB8A}">
  <dimension ref="B1:N20"/>
  <sheetViews>
    <sheetView tabSelected="1" zoomScale="71" workbookViewId="0">
      <selection activeCell="J2" sqref="J2:K2"/>
    </sheetView>
  </sheetViews>
  <sheetFormatPr defaultRowHeight="14.5" x14ac:dyDescent="0.35"/>
  <cols>
    <col min="1" max="1" width="2.08984375" customWidth="1"/>
    <col min="3" max="3" width="2.08984375" customWidth="1"/>
    <col min="4" max="4" width="18.1796875" bestFit="1" customWidth="1"/>
    <col min="5" max="5" width="2.08984375" customWidth="1"/>
    <col min="6" max="6" width="19.08984375" bestFit="1" customWidth="1"/>
    <col min="7" max="7" width="11.6328125" bestFit="1" customWidth="1"/>
    <col min="9" max="9" width="2.08984375" customWidth="1"/>
    <col min="10" max="10" width="19.08984375" bestFit="1" customWidth="1"/>
    <col min="14" max="14" width="13.81640625" bestFit="1" customWidth="1"/>
  </cols>
  <sheetData>
    <row r="1" spans="2:14" ht="15" thickBot="1" x14ac:dyDescent="0.4"/>
    <row r="2" spans="2:14" ht="15" thickBot="1" x14ac:dyDescent="0.4">
      <c r="F2" s="8" t="s">
        <v>18</v>
      </c>
      <c r="G2" s="8"/>
      <c r="H2" s="8"/>
      <c r="I2" s="8"/>
      <c r="J2" s="9">
        <f>SUMPRODUCT(B6:B17,G6:G17)</f>
        <v>36430</v>
      </c>
      <c r="K2" s="10"/>
    </row>
    <row r="5" spans="2:14" x14ac:dyDescent="0.35">
      <c r="B5" s="1" t="s">
        <v>19</v>
      </c>
      <c r="C5" s="11" t="s">
        <v>20</v>
      </c>
      <c r="D5" s="11"/>
      <c r="E5" s="12" t="s">
        <v>21</v>
      </c>
      <c r="F5" s="12"/>
      <c r="G5" s="3" t="s">
        <v>27</v>
      </c>
      <c r="I5" s="11" t="s">
        <v>22</v>
      </c>
      <c r="J5" s="11"/>
      <c r="K5" s="2" t="s">
        <v>23</v>
      </c>
      <c r="L5" s="2" t="s">
        <v>24</v>
      </c>
      <c r="M5" s="2" t="s">
        <v>25</v>
      </c>
      <c r="N5" s="3" t="s">
        <v>26</v>
      </c>
    </row>
    <row r="6" spans="2:14" x14ac:dyDescent="0.35">
      <c r="B6" s="4">
        <v>0</v>
      </c>
      <c r="C6" s="5">
        <v>0</v>
      </c>
      <c r="D6" s="5" t="str">
        <f>_xlfn.XLOOKUP(C6,$I$6:$I$14,$J$6:$J$14)</f>
        <v>Coconut Cream Cove</v>
      </c>
      <c r="E6" s="5">
        <v>5</v>
      </c>
      <c r="F6" s="5" t="str">
        <f>_xlfn.XLOOKUP(E6,$I$6:$I$14,$J$6:$J$14)</f>
        <v>Rainbow Ribbon Roads</v>
      </c>
      <c r="G6" s="6">
        <v>44</v>
      </c>
      <c r="I6" s="7">
        <v>0</v>
      </c>
      <c r="J6" s="5" t="s">
        <v>4</v>
      </c>
      <c r="K6" s="5">
        <f>SUMIF($E$6:$E$20,I6,$B$6:$B$20)</f>
        <v>0</v>
      </c>
      <c r="L6" s="5">
        <f>SUMIF($C$6:$C$20,I6,$B$6:$B$20)</f>
        <v>327</v>
      </c>
      <c r="M6" s="5">
        <f>K6-L6</f>
        <v>-327</v>
      </c>
      <c r="N6" s="5">
        <v>-327</v>
      </c>
    </row>
    <row r="7" spans="2:14" x14ac:dyDescent="0.35">
      <c r="B7" s="4">
        <v>327</v>
      </c>
      <c r="C7" s="5">
        <v>0</v>
      </c>
      <c r="D7" s="5" t="str">
        <f t="shared" ref="D7:D20" si="0">_xlfn.XLOOKUP(C7,$I$6:$I$14,$J$6:$J$14)</f>
        <v>Coconut Cream Cove</v>
      </c>
      <c r="E7" s="5">
        <v>8</v>
      </c>
      <c r="F7" s="5" t="str">
        <f t="shared" ref="F7:F20" si="1">_xlfn.XLOOKUP(E7,$I$6:$I$14,$J$6:$J$14)</f>
        <v>Taffy Tundra</v>
      </c>
      <c r="G7" s="6">
        <v>30</v>
      </c>
      <c r="I7" s="7">
        <v>1</v>
      </c>
      <c r="J7" s="5" t="s">
        <v>6</v>
      </c>
      <c r="K7" s="5">
        <f t="shared" ref="K7:K14" si="2">SUMIF($E$6:$E$20,I7,$B$6:$B$20)</f>
        <v>0</v>
      </c>
      <c r="L7" s="5">
        <f t="shared" ref="L7:L14" si="3">SUMIF($C$6:$C$20,I7,$B$6:$B$20)</f>
        <v>245</v>
      </c>
      <c r="M7" s="5">
        <f t="shared" ref="M7:M14" si="4">K7-L7</f>
        <v>-245</v>
      </c>
      <c r="N7" s="5">
        <v>-245</v>
      </c>
    </row>
    <row r="8" spans="2:14" x14ac:dyDescent="0.35">
      <c r="B8" s="4">
        <v>245</v>
      </c>
      <c r="C8" s="5">
        <v>1</v>
      </c>
      <c r="D8" s="5" t="str">
        <f t="shared" si="0"/>
        <v>Molasses Marsh</v>
      </c>
      <c r="E8" s="5">
        <v>3</v>
      </c>
      <c r="F8" s="5" t="str">
        <f t="shared" si="1"/>
        <v>Peanut Butter Parlor</v>
      </c>
      <c r="G8" s="6">
        <v>37</v>
      </c>
      <c r="I8" s="7">
        <v>2</v>
      </c>
      <c r="J8" s="5" t="s">
        <v>7</v>
      </c>
      <c r="K8" s="5">
        <f t="shared" si="2"/>
        <v>0</v>
      </c>
      <c r="L8" s="5">
        <f t="shared" si="3"/>
        <v>326</v>
      </c>
      <c r="M8" s="5">
        <f t="shared" si="4"/>
        <v>-326</v>
      </c>
      <c r="N8" s="5">
        <v>-326</v>
      </c>
    </row>
    <row r="9" spans="2:14" x14ac:dyDescent="0.35">
      <c r="B9" s="4">
        <v>82</v>
      </c>
      <c r="C9" s="5">
        <v>2</v>
      </c>
      <c r="D9" s="5" t="str">
        <f t="shared" si="0"/>
        <v>Molten Mocha Marsh</v>
      </c>
      <c r="E9" s="5">
        <v>4</v>
      </c>
      <c r="F9" s="5" t="str">
        <f t="shared" si="1"/>
        <v>Praline Park</v>
      </c>
      <c r="G9" s="6">
        <v>46</v>
      </c>
      <c r="I9" s="7">
        <v>3</v>
      </c>
      <c r="J9" s="5" t="s">
        <v>8</v>
      </c>
      <c r="K9" s="5">
        <f t="shared" si="2"/>
        <v>245</v>
      </c>
      <c r="L9" s="5">
        <f t="shared" si="3"/>
        <v>93</v>
      </c>
      <c r="M9" s="5">
        <f t="shared" si="4"/>
        <v>152</v>
      </c>
      <c r="N9" s="5">
        <v>152</v>
      </c>
    </row>
    <row r="10" spans="2:14" x14ac:dyDescent="0.35">
      <c r="B10" s="4">
        <v>244</v>
      </c>
      <c r="C10" s="5">
        <v>2</v>
      </c>
      <c r="D10" s="5" t="str">
        <f t="shared" si="0"/>
        <v>Molten Mocha Marsh</v>
      </c>
      <c r="E10" s="5">
        <v>7</v>
      </c>
      <c r="F10" s="5" t="str">
        <f t="shared" si="1"/>
        <v>Soda Pop Springs</v>
      </c>
      <c r="G10" s="6">
        <v>31</v>
      </c>
      <c r="I10" s="7">
        <v>4</v>
      </c>
      <c r="J10" s="5" t="s">
        <v>10</v>
      </c>
      <c r="K10" s="5">
        <f t="shared" si="2"/>
        <v>166</v>
      </c>
      <c r="L10" s="5">
        <f t="shared" si="3"/>
        <v>0</v>
      </c>
      <c r="M10" s="5">
        <f t="shared" si="4"/>
        <v>166</v>
      </c>
      <c r="N10" s="5">
        <v>166</v>
      </c>
    </row>
    <row r="11" spans="2:14" x14ac:dyDescent="0.35">
      <c r="B11" s="4">
        <v>93</v>
      </c>
      <c r="C11" s="5">
        <v>3</v>
      </c>
      <c r="D11" s="5" t="str">
        <f t="shared" si="0"/>
        <v>Peanut Butter Parlor</v>
      </c>
      <c r="E11" s="5">
        <v>8</v>
      </c>
      <c r="F11" s="5" t="str">
        <f t="shared" si="1"/>
        <v>Taffy Tundra</v>
      </c>
      <c r="G11" s="6">
        <v>35</v>
      </c>
      <c r="I11" s="7">
        <v>5</v>
      </c>
      <c r="J11" s="5" t="s">
        <v>11</v>
      </c>
      <c r="K11" s="5">
        <f t="shared" si="2"/>
        <v>152</v>
      </c>
      <c r="L11" s="5">
        <f t="shared" si="3"/>
        <v>0</v>
      </c>
      <c r="M11" s="5">
        <f t="shared" si="4"/>
        <v>152</v>
      </c>
      <c r="N11" s="5">
        <v>152</v>
      </c>
    </row>
    <row r="12" spans="2:14" x14ac:dyDescent="0.35">
      <c r="B12" s="4">
        <v>0</v>
      </c>
      <c r="C12" s="5">
        <v>4</v>
      </c>
      <c r="D12" s="5" t="str">
        <f t="shared" si="0"/>
        <v>Praline Park</v>
      </c>
      <c r="E12" s="5">
        <v>7</v>
      </c>
      <c r="F12" s="5" t="str">
        <f t="shared" si="1"/>
        <v>Soda Pop Springs</v>
      </c>
      <c r="G12" s="6">
        <v>45</v>
      </c>
      <c r="I12" s="7">
        <v>6</v>
      </c>
      <c r="J12" s="5" t="s">
        <v>12</v>
      </c>
      <c r="K12" s="5">
        <f t="shared" si="2"/>
        <v>78</v>
      </c>
      <c r="L12" s="5">
        <f t="shared" si="3"/>
        <v>0</v>
      </c>
      <c r="M12" s="5">
        <f t="shared" si="4"/>
        <v>78</v>
      </c>
      <c r="N12" s="5">
        <v>180</v>
      </c>
    </row>
    <row r="13" spans="2:14" x14ac:dyDescent="0.35">
      <c r="B13" s="4">
        <v>0</v>
      </c>
      <c r="C13" s="5">
        <v>4</v>
      </c>
      <c r="D13" s="5" t="str">
        <f t="shared" si="0"/>
        <v>Praline Park</v>
      </c>
      <c r="E13" s="5">
        <v>8</v>
      </c>
      <c r="F13" s="5" t="str">
        <f t="shared" si="1"/>
        <v>Taffy Tundra</v>
      </c>
      <c r="G13" s="6">
        <v>47</v>
      </c>
      <c r="I13" s="7">
        <v>7</v>
      </c>
      <c r="J13" s="5" t="s">
        <v>13</v>
      </c>
      <c r="K13" s="5">
        <f t="shared" si="2"/>
        <v>244</v>
      </c>
      <c r="L13" s="5">
        <f t="shared" si="3"/>
        <v>78</v>
      </c>
      <c r="M13" s="5">
        <f t="shared" si="4"/>
        <v>166</v>
      </c>
      <c r="N13" s="5">
        <v>166</v>
      </c>
    </row>
    <row r="14" spans="2:14" x14ac:dyDescent="0.35">
      <c r="B14" s="4">
        <v>0</v>
      </c>
      <c r="C14" s="5">
        <v>5</v>
      </c>
      <c r="D14" s="5" t="str">
        <f t="shared" si="0"/>
        <v>Rainbow Ribbon Roads</v>
      </c>
      <c r="E14" s="5">
        <v>7</v>
      </c>
      <c r="F14" s="5" t="str">
        <f t="shared" si="1"/>
        <v>Soda Pop Springs</v>
      </c>
      <c r="G14" s="6">
        <v>25</v>
      </c>
      <c r="I14" s="7">
        <v>8</v>
      </c>
      <c r="J14" s="5" t="s">
        <v>14</v>
      </c>
      <c r="K14" s="5">
        <f t="shared" si="2"/>
        <v>420</v>
      </c>
      <c r="L14" s="5">
        <f t="shared" si="3"/>
        <v>236</v>
      </c>
      <c r="M14" s="5">
        <f t="shared" si="4"/>
        <v>184</v>
      </c>
      <c r="N14" s="5">
        <v>184</v>
      </c>
    </row>
    <row r="15" spans="2:14" x14ac:dyDescent="0.35">
      <c r="B15" s="4">
        <v>0</v>
      </c>
      <c r="C15" s="5">
        <v>6</v>
      </c>
      <c r="D15" s="5" t="str">
        <f t="shared" si="0"/>
        <v>Smores Summit</v>
      </c>
      <c r="E15" s="5">
        <v>5</v>
      </c>
      <c r="F15" s="5" t="str">
        <f t="shared" si="1"/>
        <v>Rainbow Ribbon Roads</v>
      </c>
      <c r="G15" s="6">
        <v>40</v>
      </c>
    </row>
    <row r="16" spans="2:14" x14ac:dyDescent="0.35">
      <c r="B16" s="4">
        <v>78</v>
      </c>
      <c r="C16" s="5">
        <v>7</v>
      </c>
      <c r="D16" s="5" t="str">
        <f t="shared" si="0"/>
        <v>Soda Pop Springs</v>
      </c>
      <c r="E16" s="5">
        <v>6</v>
      </c>
      <c r="F16" s="5" t="str">
        <f t="shared" si="1"/>
        <v>Smores Summit</v>
      </c>
      <c r="G16" s="6">
        <v>38</v>
      </c>
    </row>
    <row r="17" spans="2:7" x14ac:dyDescent="0.35">
      <c r="B17" s="4">
        <v>0</v>
      </c>
      <c r="C17" s="5">
        <v>8</v>
      </c>
      <c r="D17" s="5" t="str">
        <f t="shared" si="0"/>
        <v>Taffy Tundra</v>
      </c>
      <c r="E17" s="5">
        <v>3</v>
      </c>
      <c r="F17" s="5" t="str">
        <f t="shared" si="1"/>
        <v>Peanut Butter Parlor</v>
      </c>
      <c r="G17" s="6">
        <v>34</v>
      </c>
    </row>
    <row r="18" spans="2:7" x14ac:dyDescent="0.35">
      <c r="B18" s="4">
        <v>84</v>
      </c>
      <c r="C18" s="5">
        <v>8</v>
      </c>
      <c r="D18" s="5" t="str">
        <f t="shared" si="0"/>
        <v>Taffy Tundra</v>
      </c>
      <c r="E18" s="5">
        <v>4</v>
      </c>
      <c r="F18" s="5" t="str">
        <f t="shared" si="1"/>
        <v>Praline Park</v>
      </c>
      <c r="G18" s="6">
        <v>45</v>
      </c>
    </row>
    <row r="19" spans="2:7" x14ac:dyDescent="0.35">
      <c r="B19" s="4">
        <v>152</v>
      </c>
      <c r="C19" s="5">
        <v>8</v>
      </c>
      <c r="D19" s="5" t="str">
        <f t="shared" si="0"/>
        <v>Taffy Tundra</v>
      </c>
      <c r="E19" s="5">
        <v>5</v>
      </c>
      <c r="F19" s="5" t="str">
        <f t="shared" si="1"/>
        <v>Rainbow Ribbon Roads</v>
      </c>
      <c r="G19" s="6">
        <v>44</v>
      </c>
    </row>
    <row r="20" spans="2:7" x14ac:dyDescent="0.35">
      <c r="B20" s="4">
        <v>0</v>
      </c>
      <c r="C20" s="5">
        <v>8</v>
      </c>
      <c r="D20" s="5" t="str">
        <f t="shared" si="0"/>
        <v>Taffy Tundra</v>
      </c>
      <c r="E20" s="5">
        <v>7</v>
      </c>
      <c r="F20" s="5" t="str">
        <f t="shared" si="1"/>
        <v>Soda Pop Springs</v>
      </c>
      <c r="G20" s="6">
        <v>35</v>
      </c>
    </row>
  </sheetData>
  <mergeCells count="5">
    <mergeCell ref="F2:I2"/>
    <mergeCell ref="J2:K2"/>
    <mergeCell ref="C5:D5"/>
    <mergeCell ref="E5:F5"/>
    <mergeCell ref="I5:J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Location</vt:lpstr>
      <vt:lpstr>Cost Per Unit</vt:lpstr>
      <vt:lpstr>Model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Steven Fisher</cp:lastModifiedBy>
  <dcterms:created xsi:type="dcterms:W3CDTF">2025-03-26T03:12:08Z</dcterms:created>
  <dcterms:modified xsi:type="dcterms:W3CDTF">2025-03-27T20:34:05Z</dcterms:modified>
</cp:coreProperties>
</file>