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GSCM 330\Module 7- Maximal Work Flow\"/>
    </mc:Choice>
  </mc:AlternateContent>
  <xr:revisionPtr revIDLastSave="0" documentId="8_{53A02D47-A896-4A0D-94D1-CCD815F70E79}" xr6:coauthVersionLast="47" xr6:coauthVersionMax="47" xr10:uidLastSave="{00000000-0000-0000-0000-000000000000}"/>
  <bookViews>
    <workbookView xWindow="-110" yWindow="-110" windowWidth="19420" windowHeight="10300" activeTab="3" xr2:uid="{9CB9DA70-754D-44B0-A86F-945BF5626873}"/>
  </bookViews>
  <sheets>
    <sheet name="Location" sheetId="1" r:id="rId1"/>
    <sheet name="Capacity" sheetId="2" r:id="rId2"/>
    <sheet name="Linearity Report 1" sheetId="5" r:id="rId3"/>
    <sheet name="Model" sheetId="4" r:id="rId4"/>
  </sheets>
  <definedNames>
    <definedName name="solver_adj" localSheetId="3" hidden="1">Model!$B$6:$B$18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Model!$B$6:$B$18</definedName>
    <definedName name="solver_lhs2" localSheetId="3" hidden="1">Model!$B$6:$B$18</definedName>
    <definedName name="solver_lhs3" localSheetId="3" hidden="1">Model!$M$6:$M$13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Model!$F$2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hs1" localSheetId="3" hidden="1">Model!$G$6:$G$18</definedName>
    <definedName name="solver_rhs2" localSheetId="3" hidden="1">0</definedName>
    <definedName name="solver_rhs3" localSheetId="3" hidden="1">Model!$N$6:$N$13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0"/>
</workbook>
</file>

<file path=xl/calcChain.xml><?xml version="1.0" encoding="utf-8"?>
<calcChain xmlns="http://schemas.openxmlformats.org/spreadsheetml/2006/main">
  <c r="L7" i="4" l="1"/>
  <c r="L8" i="4"/>
  <c r="L9" i="4"/>
  <c r="L10" i="4"/>
  <c r="L11" i="4"/>
  <c r="L12" i="4"/>
  <c r="L13" i="4"/>
  <c r="F2" i="4"/>
  <c r="L6" i="4"/>
  <c r="K7" i="4"/>
  <c r="K8" i="4"/>
  <c r="K9" i="4"/>
  <c r="K10" i="4"/>
  <c r="K11" i="4"/>
  <c r="K12" i="4"/>
  <c r="K13" i="4"/>
  <c r="K6" i="4"/>
  <c r="M6" i="4" s="1"/>
  <c r="F18" i="4"/>
  <c r="D18" i="4"/>
  <c r="F7" i="4"/>
  <c r="F8" i="4"/>
  <c r="F9" i="4"/>
  <c r="F10" i="4"/>
  <c r="F11" i="4"/>
  <c r="F12" i="4"/>
  <c r="F13" i="4"/>
  <c r="F14" i="4"/>
  <c r="F15" i="4"/>
  <c r="F16" i="4"/>
  <c r="F17" i="4"/>
  <c r="F6" i="4"/>
  <c r="D7" i="4"/>
  <c r="D8" i="4"/>
  <c r="D9" i="4"/>
  <c r="D10" i="4"/>
  <c r="D11" i="4"/>
  <c r="D12" i="4"/>
  <c r="D13" i="4"/>
  <c r="D14" i="4"/>
  <c r="D15" i="4"/>
  <c r="D16" i="4"/>
  <c r="D17" i="4"/>
  <c r="D6" i="4"/>
  <c r="M11" i="4" l="1"/>
  <c r="M7" i="4"/>
  <c r="M9" i="4"/>
  <c r="M8" i="4"/>
  <c r="M12" i="4"/>
  <c r="M13" i="4"/>
  <c r="M10" i="4"/>
</calcChain>
</file>

<file path=xl/sharedStrings.xml><?xml version="1.0" encoding="utf-8"?>
<sst xmlns="http://schemas.openxmlformats.org/spreadsheetml/2006/main" count="127" uniqueCount="78">
  <si>
    <t>location_id</t>
  </si>
  <si>
    <t>location_name</t>
  </si>
  <si>
    <t>Coconut Cream Cove</t>
  </si>
  <si>
    <t>Molten Mocha Marsh</t>
  </si>
  <si>
    <t>Nougat Nook</t>
  </si>
  <si>
    <t>Peanut Butter Parlor</t>
  </si>
  <si>
    <t>Pudding Peaks</t>
  </si>
  <si>
    <t>Rainbow Sprinkle Summit</t>
  </si>
  <si>
    <t>Smores Summit</t>
  </si>
  <si>
    <t>Sour Patch Prairie</t>
  </si>
  <si>
    <t>to</t>
  </si>
  <si>
    <t>from</t>
  </si>
  <si>
    <t>capacity_of_molten_chocolate</t>
  </si>
  <si>
    <t>Maximal Flow -&gt;</t>
  </si>
  <si>
    <t>Units of Flow</t>
  </si>
  <si>
    <t>Links</t>
  </si>
  <si>
    <t>Upper Bound</t>
  </si>
  <si>
    <t>Supply / Demand</t>
  </si>
  <si>
    <t>From</t>
  </si>
  <si>
    <t>To</t>
  </si>
  <si>
    <t>Nodes</t>
  </si>
  <si>
    <t>Inflow</t>
  </si>
  <si>
    <t>Outflow</t>
  </si>
  <si>
    <t>Net Flow</t>
  </si>
  <si>
    <t>Microsoft Excel 16.0 Linearity Report</t>
  </si>
  <si>
    <t>Worksheet: [{Steve and Murr's Candy}_Module07_Locations.csv]Model</t>
  </si>
  <si>
    <t>Report Created: 3/26/2025 7:57:21 PM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</si>
  <si>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</si>
  <si>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</si>
  <si>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</si>
  <si>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</si>
  <si>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</si>
  <si>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</si>
  <si>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</si>
  <si>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</si>
  <si>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</si>
  <si>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</si>
  <si>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</si>
  <si>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$F$2</t>
  </si>
  <si>
    <t>Yes</t>
  </si>
  <si>
    <t>$B$6</t>
  </si>
  <si>
    <t>No</t>
  </si>
  <si>
    <t>$B$7</t>
  </si>
  <si>
    <t>$B$8</t>
  </si>
  <si>
    <t>$B$9</t>
  </si>
  <si>
    <t>$B$10</t>
  </si>
  <si>
    <t>$B$11</t>
  </si>
  <si>
    <t>$B$12</t>
  </si>
  <si>
    <t>$B$13</t>
  </si>
  <si>
    <t>$B$14</t>
  </si>
  <si>
    <t>$B$15</t>
  </si>
  <si>
    <t>$B$16</t>
  </si>
  <si>
    <t>$B$17</t>
  </si>
  <si>
    <t>$B$18</t>
  </si>
  <si>
    <t>$M$6</t>
  </si>
  <si>
    <t>Coconut Cream Cove Net Flow</t>
  </si>
  <si>
    <t>$M$6=$N$6</t>
  </si>
  <si>
    <t>$M$7</t>
  </si>
  <si>
    <t>Molten Mocha Marsh Net Flow</t>
  </si>
  <si>
    <t>$M$7=$N$7</t>
  </si>
  <si>
    <t>$M$8</t>
  </si>
  <si>
    <t>Nougat Nook Net Flow</t>
  </si>
  <si>
    <t>$M$8=$N$8</t>
  </si>
  <si>
    <t>$M$9</t>
  </si>
  <si>
    <t>Peanut Butter Parlor Net Flow</t>
  </si>
  <si>
    <t>$M$9=$N$9</t>
  </si>
  <si>
    <t>$M$10</t>
  </si>
  <si>
    <t>Pudding Peaks Net Flow</t>
  </si>
  <si>
    <t>$M$10=$N$10</t>
  </si>
  <si>
    <t>$M$11</t>
  </si>
  <si>
    <t>Rainbow Sprinkle Summit Net Flow</t>
  </si>
  <si>
    <t>$M$11=$N$11</t>
  </si>
  <si>
    <t>$M$12</t>
  </si>
  <si>
    <t>Smores Summit Net Flow</t>
  </si>
  <si>
    <t>$M$12=$N$12</t>
  </si>
  <si>
    <t>$M$13</t>
  </si>
  <si>
    <t>Sour Patch Prairie Net Flow</t>
  </si>
  <si>
    <t>$M$13=$N$13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</si>
</sst>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898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right"/>
    </xf>
    <xf numFmtId="0" fontId="0" fillId="33" borderId="10" xfId="0" applyFill="1" applyBorder="1"/>
    <xf numFmtId="0" fontId="16" fillId="0" borderId="0" xfId="0" applyFont="1"/>
    <xf numFmtId="0" fontId="0" fillId="0" borderId="12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16" fillId="0" borderId="13" xfId="0" applyFont="1" applyFill="1" applyBorder="1" applyAlignment="1"/>
    <xf numFmtId="0" fontId="16" fillId="0" borderId="12" xfId="0" applyFont="1" applyFill="1" applyBorder="1" applyAlignment="1"/>
    <xf numFmtId="0" fontId="0" fillId="0" borderId="14" xfId="0" applyFill="1" applyBorder="1" applyAlignment="1">
      <alignment horizontal="center" wrapText="1"/>
    </xf>
    <xf numFmtId="0" fontId="0" fillId="0" borderId="14" xfId="0" applyFill="1" applyBorder="1" applyAlignment="1">
      <alignment horizontal="center"/>
    </xf>
    <xf numFmtId="0" fontId="16" fillId="0" borderId="14" xfId="0" applyFont="1" applyFill="1" applyBorder="1"/>
    <xf numFmtId="0" fontId="0" fillId="0" borderId="14" xfId="0" applyFill="1" applyBorder="1"/>
    <xf numFmtId="0" fontId="0" fillId="34" borderId="14" xfId="0" applyFill="1" applyBorder="1" applyAlignment="1">
      <alignment horizontal="center"/>
    </xf>
    <xf numFmtId="0" fontId="0" fillId="34" borderId="14" xfId="0" applyFill="1" applyBorder="1" applyAlignment="1">
      <alignment horizontal="center" wrapText="1"/>
    </xf>
    <xf numFmtId="0" fontId="0" fillId="34" borderId="14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36" borderId="14" xfId="0" applyFont="1" applyFill="1" applyBorder="1"/>
    <xf numFmtId="0" fontId="0" fillId="36" borderId="14" xfId="0" applyFill="1" applyBorder="1"/>
    <xf numFmtId="0" fontId="16" fillId="38" borderId="14" xfId="0" applyFont="1" applyFill="1" applyBorder="1"/>
    <xf numFmtId="0" fontId="0" fillId="38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989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F488-E011-4E88-9435-C6A3EF348C7B}">
  <dimension ref="A1:B9"/>
  <sheetViews>
    <sheetView workbookViewId="0">
      <selection activeCell="C14" sqref="C14"/>
    </sheetView>
  </sheetViews>
  <sheetFormatPr defaultRowHeight="14.5" x14ac:dyDescent="0.35"/>
  <cols>
    <col min="1" max="1" width="9.6328125" bestFit="1" customWidth="1"/>
    <col min="2" max="2" width="21.26953125" bestFit="1" customWidth="1"/>
    <col min="3" max="3" width="9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t="s">
        <v>2</v>
      </c>
    </row>
    <row r="3" spans="1:2" x14ac:dyDescent="0.35">
      <c r="A3">
        <v>1</v>
      </c>
      <c r="B3" t="s">
        <v>3</v>
      </c>
    </row>
    <row r="4" spans="1:2" x14ac:dyDescent="0.35">
      <c r="A4">
        <v>2</v>
      </c>
      <c r="B4" t="s">
        <v>4</v>
      </c>
    </row>
    <row r="5" spans="1:2" x14ac:dyDescent="0.35">
      <c r="A5">
        <v>3</v>
      </c>
      <c r="B5" t="s">
        <v>5</v>
      </c>
    </row>
    <row r="6" spans="1:2" x14ac:dyDescent="0.35">
      <c r="A6">
        <v>4</v>
      </c>
      <c r="B6" t="s">
        <v>6</v>
      </c>
    </row>
    <row r="7" spans="1:2" x14ac:dyDescent="0.35">
      <c r="A7">
        <v>5</v>
      </c>
      <c r="B7" t="s">
        <v>7</v>
      </c>
    </row>
    <row r="8" spans="1:2" x14ac:dyDescent="0.35">
      <c r="A8">
        <v>6</v>
      </c>
      <c r="B8" t="s">
        <v>8</v>
      </c>
    </row>
    <row r="9" spans="1:2" x14ac:dyDescent="0.35">
      <c r="A9">
        <v>7</v>
      </c>
      <c r="B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FEEA-9302-4159-8EB8-38E229DB7993}">
  <dimension ref="A1:C13"/>
  <sheetViews>
    <sheetView workbookViewId="0">
      <selection activeCell="E12" sqref="E12"/>
    </sheetView>
  </sheetViews>
  <sheetFormatPr defaultRowHeight="14.5" x14ac:dyDescent="0.35"/>
  <cols>
    <col min="3" max="3" width="25.81640625" bestFit="1" customWidth="1"/>
  </cols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>
        <v>0</v>
      </c>
      <c r="B2">
        <v>1</v>
      </c>
      <c r="C2">
        <v>387</v>
      </c>
    </row>
    <row r="3" spans="1:3" x14ac:dyDescent="0.35">
      <c r="A3">
        <v>0</v>
      </c>
      <c r="B3">
        <v>2</v>
      </c>
      <c r="C3">
        <v>196</v>
      </c>
    </row>
    <row r="4" spans="1:3" x14ac:dyDescent="0.35">
      <c r="A4">
        <v>0</v>
      </c>
      <c r="B4">
        <v>3</v>
      </c>
      <c r="C4">
        <v>418</v>
      </c>
    </row>
    <row r="5" spans="1:3" x14ac:dyDescent="0.35">
      <c r="A5">
        <v>1</v>
      </c>
      <c r="B5">
        <v>4</v>
      </c>
      <c r="C5">
        <v>145</v>
      </c>
    </row>
    <row r="6" spans="1:3" x14ac:dyDescent="0.35">
      <c r="A6">
        <v>1</v>
      </c>
      <c r="B6">
        <v>5</v>
      </c>
      <c r="C6">
        <v>283</v>
      </c>
    </row>
    <row r="7" spans="1:3" x14ac:dyDescent="0.35">
      <c r="A7">
        <v>2</v>
      </c>
      <c r="B7">
        <v>4</v>
      </c>
      <c r="C7">
        <v>295</v>
      </c>
    </row>
    <row r="8" spans="1:3" x14ac:dyDescent="0.35">
      <c r="A8">
        <v>3</v>
      </c>
      <c r="B8">
        <v>2</v>
      </c>
      <c r="C8">
        <v>54</v>
      </c>
    </row>
    <row r="9" spans="1:3" x14ac:dyDescent="0.35">
      <c r="A9">
        <v>4</v>
      </c>
      <c r="B9">
        <v>7</v>
      </c>
      <c r="C9">
        <v>367</v>
      </c>
    </row>
    <row r="10" spans="1:3" x14ac:dyDescent="0.35">
      <c r="A10">
        <v>4</v>
      </c>
      <c r="B10">
        <v>5</v>
      </c>
      <c r="C10">
        <v>107</v>
      </c>
    </row>
    <row r="11" spans="1:3" x14ac:dyDescent="0.35">
      <c r="A11">
        <v>5</v>
      </c>
      <c r="B11">
        <v>7</v>
      </c>
      <c r="C11">
        <v>401</v>
      </c>
    </row>
    <row r="12" spans="1:3" x14ac:dyDescent="0.35">
      <c r="A12">
        <v>5</v>
      </c>
      <c r="B12">
        <v>6</v>
      </c>
      <c r="C12">
        <v>158</v>
      </c>
    </row>
    <row r="13" spans="1:3" x14ac:dyDescent="0.35">
      <c r="A13">
        <v>6</v>
      </c>
      <c r="B13">
        <v>7</v>
      </c>
      <c r="C13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278B-D545-4054-8858-CFD3644D1403}">
  <dimension ref="A1:F37"/>
  <sheetViews>
    <sheetView showGridLines="0" topLeftCell="A12" workbookViewId="0"/>
  </sheetViews>
  <sheetFormatPr defaultRowHeight="14.5" x14ac:dyDescent="0.35"/>
  <cols>
    <col min="1" max="1" width="2.1796875" customWidth="1"/>
    <col min="2" max="2" width="6.26953125" bestFit="1" customWidth="1"/>
    <col min="3" max="3" width="28.7265625" bestFit="1" customWidth="1"/>
    <col min="4" max="4" width="12.453125" bestFit="1" customWidth="1"/>
    <col min="5" max="5" width="12.54296875" bestFit="1" customWidth="1"/>
    <col min="6" max="6" width="13.90625" bestFit="1" customWidth="1"/>
  </cols>
  <sheetData>
    <row r="1" spans="1:6" x14ac:dyDescent="0.35">
      <c r="A1" s="3" t="s">
        <v>24</v>
      </c>
    </row>
    <row r="2" spans="1:6" x14ac:dyDescent="0.35">
      <c r="A2" s="3" t="s">
        <v>25</v>
      </c>
    </row>
    <row r="3" spans="1:6" x14ac:dyDescent="0.35">
      <c r="A3" s="3" t="s">
        <v>26</v>
      </c>
    </row>
    <row r="6" spans="1:6" ht="15" thickBot="1" x14ac:dyDescent="0.4">
      <c r="A6" t="s">
        <v>27</v>
      </c>
    </row>
    <row r="7" spans="1:6" ht="15" thickBot="1" x14ac:dyDescent="0.4"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</row>
    <row r="8" spans="1:6" ht="15" thickBot="1" x14ac:dyDescent="0.4">
      <c r="B8" s="4" t="s">
        <v>38</v>
      </c>
      <c r="C8" s="4" t="s">
        <v>13</v>
      </c>
      <c r="D8" s="7">
        <v>0</v>
      </c>
      <c r="E8" s="7">
        <v>0</v>
      </c>
      <c r="F8" s="4" t="s">
        <v>39</v>
      </c>
    </row>
    <row r="11" spans="1:6" ht="15" thickBot="1" x14ac:dyDescent="0.4">
      <c r="A11" t="s">
        <v>33</v>
      </c>
    </row>
    <row r="12" spans="1:6" ht="15" thickBot="1" x14ac:dyDescent="0.4">
      <c r="B12" s="5" t="s">
        <v>28</v>
      </c>
      <c r="C12" s="5" t="s">
        <v>29</v>
      </c>
      <c r="D12" s="5" t="s">
        <v>30</v>
      </c>
      <c r="E12" s="5" t="s">
        <v>31</v>
      </c>
      <c r="F12" s="5" t="s">
        <v>34</v>
      </c>
    </row>
    <row r="13" spans="1:6" x14ac:dyDescent="0.35">
      <c r="B13" s="6" t="s">
        <v>40</v>
      </c>
      <c r="C13" s="6" t="s">
        <v>14</v>
      </c>
      <c r="D13" s="8">
        <v>0</v>
      </c>
      <c r="E13" s="8">
        <v>0</v>
      </c>
      <c r="F13" s="9" t="s">
        <v>41</v>
      </c>
    </row>
    <row r="14" spans="1:6" x14ac:dyDescent="0.35">
      <c r="B14" s="6" t="s">
        <v>42</v>
      </c>
      <c r="C14" s="6" t="s">
        <v>14</v>
      </c>
      <c r="D14" s="8">
        <v>0</v>
      </c>
      <c r="E14" s="8">
        <v>0</v>
      </c>
      <c r="F14" s="9" t="s">
        <v>41</v>
      </c>
    </row>
    <row r="15" spans="1:6" x14ac:dyDescent="0.35">
      <c r="B15" s="6" t="s">
        <v>43</v>
      </c>
      <c r="C15" s="6" t="s">
        <v>14</v>
      </c>
      <c r="D15" s="8">
        <v>0</v>
      </c>
      <c r="E15" s="8">
        <v>0</v>
      </c>
      <c r="F15" s="9" t="s">
        <v>41</v>
      </c>
    </row>
    <row r="16" spans="1:6" x14ac:dyDescent="0.35">
      <c r="B16" s="6" t="s">
        <v>44</v>
      </c>
      <c r="C16" s="6" t="s">
        <v>14</v>
      </c>
      <c r="D16" s="8">
        <v>0</v>
      </c>
      <c r="E16" s="8">
        <v>0</v>
      </c>
      <c r="F16" s="9" t="s">
        <v>41</v>
      </c>
    </row>
    <row r="17" spans="1:6" x14ac:dyDescent="0.35">
      <c r="B17" s="6" t="s">
        <v>45</v>
      </c>
      <c r="C17" s="6" t="s">
        <v>14</v>
      </c>
      <c r="D17" s="8">
        <v>0</v>
      </c>
      <c r="E17" s="8">
        <v>0</v>
      </c>
      <c r="F17" s="9" t="s">
        <v>41</v>
      </c>
    </row>
    <row r="18" spans="1:6" x14ac:dyDescent="0.35">
      <c r="B18" s="6" t="s">
        <v>46</v>
      </c>
      <c r="C18" s="6" t="s">
        <v>14</v>
      </c>
      <c r="D18" s="8">
        <v>0</v>
      </c>
      <c r="E18" s="8">
        <v>0</v>
      </c>
      <c r="F18" s="9" t="s">
        <v>41</v>
      </c>
    </row>
    <row r="19" spans="1:6" x14ac:dyDescent="0.35">
      <c r="B19" s="6" t="s">
        <v>47</v>
      </c>
      <c r="C19" s="6" t="s">
        <v>14</v>
      </c>
      <c r="D19" s="8">
        <v>0</v>
      </c>
      <c r="E19" s="8">
        <v>0</v>
      </c>
      <c r="F19" s="9" t="s">
        <v>41</v>
      </c>
    </row>
    <row r="20" spans="1:6" x14ac:dyDescent="0.35">
      <c r="B20" s="6" t="s">
        <v>48</v>
      </c>
      <c r="C20" s="6" t="s">
        <v>14</v>
      </c>
      <c r="D20" s="8">
        <v>0</v>
      </c>
      <c r="E20" s="8">
        <v>0</v>
      </c>
      <c r="F20" s="9" t="s">
        <v>41</v>
      </c>
    </row>
    <row r="21" spans="1:6" x14ac:dyDescent="0.35">
      <c r="B21" s="6" t="s">
        <v>49</v>
      </c>
      <c r="C21" s="6" t="s">
        <v>14</v>
      </c>
      <c r="D21" s="8">
        <v>0</v>
      </c>
      <c r="E21" s="8">
        <v>0</v>
      </c>
      <c r="F21" s="9" t="s">
        <v>41</v>
      </c>
    </row>
    <row r="22" spans="1:6" x14ac:dyDescent="0.35">
      <c r="B22" s="6" t="s">
        <v>50</v>
      </c>
      <c r="C22" s="6" t="s">
        <v>14</v>
      </c>
      <c r="D22" s="8">
        <v>0</v>
      </c>
      <c r="E22" s="8">
        <v>0</v>
      </c>
      <c r="F22" s="9" t="s">
        <v>41</v>
      </c>
    </row>
    <row r="23" spans="1:6" x14ac:dyDescent="0.35">
      <c r="B23" s="6" t="s">
        <v>51</v>
      </c>
      <c r="C23" s="6" t="s">
        <v>14</v>
      </c>
      <c r="D23" s="8">
        <v>0</v>
      </c>
      <c r="E23" s="8">
        <v>0</v>
      </c>
      <c r="F23" s="9" t="s">
        <v>41</v>
      </c>
    </row>
    <row r="24" spans="1:6" x14ac:dyDescent="0.35">
      <c r="B24" s="6" t="s">
        <v>52</v>
      </c>
      <c r="C24" s="6" t="s">
        <v>14</v>
      </c>
      <c r="D24" s="8">
        <v>0</v>
      </c>
      <c r="E24" s="8">
        <v>0</v>
      </c>
      <c r="F24" s="9" t="s">
        <v>41</v>
      </c>
    </row>
    <row r="25" spans="1:6" ht="15" thickBot="1" x14ac:dyDescent="0.4">
      <c r="B25" s="4" t="s">
        <v>53</v>
      </c>
      <c r="C25" s="4" t="s">
        <v>14</v>
      </c>
      <c r="D25" s="7">
        <v>0</v>
      </c>
      <c r="E25" s="7">
        <v>0</v>
      </c>
      <c r="F25" s="10" t="s">
        <v>41</v>
      </c>
    </row>
    <row r="28" spans="1:6" ht="15" thickBot="1" x14ac:dyDescent="0.4">
      <c r="A28" t="s">
        <v>35</v>
      </c>
    </row>
    <row r="29" spans="1:6" ht="15" thickBot="1" x14ac:dyDescent="0.4">
      <c r="B29" s="5" t="s">
        <v>28</v>
      </c>
      <c r="C29" s="5" t="s">
        <v>29</v>
      </c>
      <c r="D29" s="5" t="s">
        <v>36</v>
      </c>
      <c r="E29" s="5" t="s">
        <v>37</v>
      </c>
      <c r="F29" s="5" t="s">
        <v>32</v>
      </c>
    </row>
    <row r="30" spans="1:6" x14ac:dyDescent="0.35">
      <c r="B30" s="6" t="s">
        <v>54</v>
      </c>
      <c r="C30" s="6" t="s">
        <v>55</v>
      </c>
      <c r="D30" s="8">
        <v>-15</v>
      </c>
      <c r="E30" s="6" t="s">
        <v>56</v>
      </c>
      <c r="F30" s="9" t="s">
        <v>41</v>
      </c>
    </row>
    <row r="31" spans="1:6" x14ac:dyDescent="0.35">
      <c r="B31" s="6" t="s">
        <v>57</v>
      </c>
      <c r="C31" s="6" t="s">
        <v>58</v>
      </c>
      <c r="D31" s="8">
        <v>0</v>
      </c>
      <c r="E31" s="6" t="s">
        <v>59</v>
      </c>
      <c r="F31" s="9" t="s">
        <v>41</v>
      </c>
    </row>
    <row r="32" spans="1:6" x14ac:dyDescent="0.35">
      <c r="B32" s="6" t="s">
        <v>60</v>
      </c>
      <c r="C32" s="6" t="s">
        <v>61</v>
      </c>
      <c r="D32" s="8">
        <v>0</v>
      </c>
      <c r="E32" s="6" t="s">
        <v>62</v>
      </c>
      <c r="F32" s="6" t="s">
        <v>39</v>
      </c>
    </row>
    <row r="33" spans="2:6" x14ac:dyDescent="0.35">
      <c r="B33" s="6" t="s">
        <v>63</v>
      </c>
      <c r="C33" s="6" t="s">
        <v>64</v>
      </c>
      <c r="D33" s="8">
        <v>0</v>
      </c>
      <c r="E33" s="6" t="s">
        <v>65</v>
      </c>
      <c r="F33" s="6" t="s">
        <v>39</v>
      </c>
    </row>
    <row r="34" spans="2:6" x14ac:dyDescent="0.35">
      <c r="B34" s="6" t="s">
        <v>66</v>
      </c>
      <c r="C34" s="6" t="s">
        <v>67</v>
      </c>
      <c r="D34" s="8">
        <v>0</v>
      </c>
      <c r="E34" s="6" t="s">
        <v>68</v>
      </c>
      <c r="F34" s="6" t="s">
        <v>39</v>
      </c>
    </row>
    <row r="35" spans="2:6" x14ac:dyDescent="0.35">
      <c r="B35" s="6" t="s">
        <v>69</v>
      </c>
      <c r="C35" s="6" t="s">
        <v>70</v>
      </c>
      <c r="D35" s="8">
        <v>0</v>
      </c>
      <c r="E35" s="6" t="s">
        <v>71</v>
      </c>
      <c r="F35" s="6" t="s">
        <v>39</v>
      </c>
    </row>
    <row r="36" spans="2:6" x14ac:dyDescent="0.35">
      <c r="B36" s="6" t="s">
        <v>72</v>
      </c>
      <c r="C36" s="6" t="s">
        <v>73</v>
      </c>
      <c r="D36" s="8">
        <v>0</v>
      </c>
      <c r="E36" s="6" t="s">
        <v>74</v>
      </c>
      <c r="F36" s="6" t="s">
        <v>39</v>
      </c>
    </row>
    <row r="37" spans="2:6" ht="15" thickBot="1" x14ac:dyDescent="0.4">
      <c r="B37" s="4" t="s">
        <v>75</v>
      </c>
      <c r="C37" s="4" t="s">
        <v>76</v>
      </c>
      <c r="D37" s="7">
        <v>0</v>
      </c>
      <c r="E37" s="4" t="s">
        <v>77</v>
      </c>
      <c r="F37" s="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D0BD-D5BA-4DF5-B74F-3C7E3A730CEE}">
  <dimension ref="B1:N18"/>
  <sheetViews>
    <sheetView tabSelected="1" topLeftCell="A2" workbookViewId="0">
      <selection activeCell="H6" sqref="H6"/>
    </sheetView>
  </sheetViews>
  <sheetFormatPr defaultRowHeight="14.5" x14ac:dyDescent="0.35"/>
  <cols>
    <col min="3" max="3" width="3.81640625" customWidth="1"/>
    <col min="4" max="4" width="21.26953125" bestFit="1" customWidth="1"/>
    <col min="5" max="5" width="3.81640625" customWidth="1"/>
    <col min="6" max="6" width="21.26953125" bestFit="1" customWidth="1"/>
    <col min="8" max="8" width="5.90625" customWidth="1"/>
    <col min="9" max="9" width="3.81640625" customWidth="1"/>
    <col min="10" max="10" width="21.26953125" bestFit="1" customWidth="1"/>
  </cols>
  <sheetData>
    <row r="1" spans="2:14" ht="15" thickBot="1" x14ac:dyDescent="0.4"/>
    <row r="2" spans="2:14" ht="15" thickBot="1" x14ac:dyDescent="0.4">
      <c r="C2" s="1" t="s">
        <v>13</v>
      </c>
      <c r="D2" s="1"/>
      <c r="E2" s="1"/>
      <c r="F2" s="2">
        <f>B18</f>
        <v>637</v>
      </c>
    </row>
    <row r="4" spans="2:14" x14ac:dyDescent="0.35">
      <c r="B4" s="11" t="s">
        <v>14</v>
      </c>
      <c r="C4" s="12" t="s">
        <v>15</v>
      </c>
      <c r="D4" s="12"/>
      <c r="E4" s="12"/>
      <c r="F4" s="12"/>
      <c r="G4" s="11" t="s">
        <v>16</v>
      </c>
      <c r="I4" s="15"/>
      <c r="J4" s="15"/>
      <c r="K4" s="15"/>
      <c r="L4" s="15"/>
      <c r="M4" s="15"/>
      <c r="N4" s="16" t="s">
        <v>17</v>
      </c>
    </row>
    <row r="5" spans="2:14" x14ac:dyDescent="0.35">
      <c r="B5" s="11"/>
      <c r="C5" s="12" t="s">
        <v>18</v>
      </c>
      <c r="D5" s="12"/>
      <c r="E5" s="12" t="s">
        <v>19</v>
      </c>
      <c r="F5" s="12"/>
      <c r="G5" s="11"/>
      <c r="I5" s="17" t="s">
        <v>20</v>
      </c>
      <c r="J5" s="17"/>
      <c r="K5" s="18" t="s">
        <v>21</v>
      </c>
      <c r="L5" s="19" t="s">
        <v>22</v>
      </c>
      <c r="M5" s="15" t="s">
        <v>23</v>
      </c>
      <c r="N5" s="16"/>
    </row>
    <row r="6" spans="2:14" x14ac:dyDescent="0.35">
      <c r="B6" s="23">
        <v>387</v>
      </c>
      <c r="C6" s="24">
        <v>0</v>
      </c>
      <c r="D6" s="24" t="str">
        <f>_xlfn.XLOOKUP(C6,$I$6:$I$13,$J$6:$J$13)</f>
        <v>Coconut Cream Cove</v>
      </c>
      <c r="E6" s="24">
        <v>1</v>
      </c>
      <c r="F6" s="24" t="str">
        <f>_xlfn.XLOOKUP(E6,$I$6:$I$13,$J$6:$J$13)</f>
        <v>Molten Mocha Marsh</v>
      </c>
      <c r="G6" s="24">
        <v>387</v>
      </c>
      <c r="I6" s="20">
        <v>0</v>
      </c>
      <c r="J6" s="20" t="s">
        <v>2</v>
      </c>
      <c r="K6" s="21">
        <f>SUMIF($E$6:$E$18,I6,$B$6:$B$18)</f>
        <v>637</v>
      </c>
      <c r="L6" s="21">
        <f>SUMIF($C$6:$C$18,I6,$B$6:$B$18)</f>
        <v>637</v>
      </c>
      <c r="M6" s="21">
        <f>K6-L6</f>
        <v>0</v>
      </c>
      <c r="N6" s="22">
        <v>0</v>
      </c>
    </row>
    <row r="7" spans="2:14" x14ac:dyDescent="0.35">
      <c r="B7" s="23">
        <v>196</v>
      </c>
      <c r="C7" s="24">
        <v>0</v>
      </c>
      <c r="D7" s="24" t="str">
        <f t="shared" ref="D7:D18" si="0">_xlfn.XLOOKUP(C7,$I$6:$I$13,$J$6:$J$13)</f>
        <v>Coconut Cream Cove</v>
      </c>
      <c r="E7" s="24">
        <v>2</v>
      </c>
      <c r="F7" s="24" t="str">
        <f t="shared" ref="F7:F18" si="1">_xlfn.XLOOKUP(E7,$I$6:$I$13,$J$6:$J$13)</f>
        <v>Nougat Nook</v>
      </c>
      <c r="G7" s="24">
        <v>196</v>
      </c>
      <c r="I7" s="20">
        <v>1</v>
      </c>
      <c r="J7" s="20" t="s">
        <v>3</v>
      </c>
      <c r="K7" s="21">
        <f t="shared" ref="K7:K13" si="2">SUMIF($E$6:$E$18,I7,$B$6:$B$18)</f>
        <v>387</v>
      </c>
      <c r="L7" s="21">
        <f t="shared" ref="L7:L13" si="3">SUMIF($C$6:$C$18,I7,$B$6:$B$18)</f>
        <v>387</v>
      </c>
      <c r="M7" s="21">
        <f t="shared" ref="M7:M13" si="4">K7-L7</f>
        <v>0</v>
      </c>
      <c r="N7" s="22">
        <v>0</v>
      </c>
    </row>
    <row r="8" spans="2:14" x14ac:dyDescent="0.35">
      <c r="B8" s="25">
        <v>54</v>
      </c>
      <c r="C8" s="26">
        <v>0</v>
      </c>
      <c r="D8" s="26" t="str">
        <f t="shared" si="0"/>
        <v>Coconut Cream Cove</v>
      </c>
      <c r="E8" s="26">
        <v>3</v>
      </c>
      <c r="F8" s="26" t="str">
        <f t="shared" si="1"/>
        <v>Peanut Butter Parlor</v>
      </c>
      <c r="G8" s="26">
        <v>418</v>
      </c>
      <c r="I8" s="20">
        <v>2</v>
      </c>
      <c r="J8" s="20" t="s">
        <v>4</v>
      </c>
      <c r="K8" s="21">
        <f t="shared" si="2"/>
        <v>250</v>
      </c>
      <c r="L8" s="21">
        <f t="shared" si="3"/>
        <v>250</v>
      </c>
      <c r="M8" s="21">
        <f t="shared" si="4"/>
        <v>0</v>
      </c>
      <c r="N8" s="22">
        <v>0</v>
      </c>
    </row>
    <row r="9" spans="2:14" x14ac:dyDescent="0.35">
      <c r="B9" s="23">
        <v>145</v>
      </c>
      <c r="C9" s="24">
        <v>1</v>
      </c>
      <c r="D9" s="24" t="str">
        <f t="shared" si="0"/>
        <v>Molten Mocha Marsh</v>
      </c>
      <c r="E9" s="24">
        <v>4</v>
      </c>
      <c r="F9" s="24" t="str">
        <f t="shared" si="1"/>
        <v>Pudding Peaks</v>
      </c>
      <c r="G9" s="24">
        <v>145</v>
      </c>
      <c r="I9" s="20">
        <v>3</v>
      </c>
      <c r="J9" s="20" t="s">
        <v>5</v>
      </c>
      <c r="K9" s="21">
        <f t="shared" si="2"/>
        <v>54</v>
      </c>
      <c r="L9" s="21">
        <f t="shared" si="3"/>
        <v>54</v>
      </c>
      <c r="M9" s="21">
        <f t="shared" si="4"/>
        <v>0</v>
      </c>
      <c r="N9" s="22">
        <v>0</v>
      </c>
    </row>
    <row r="10" spans="2:14" x14ac:dyDescent="0.35">
      <c r="B10" s="25">
        <v>242</v>
      </c>
      <c r="C10" s="26">
        <v>1</v>
      </c>
      <c r="D10" s="26" t="str">
        <f t="shared" si="0"/>
        <v>Molten Mocha Marsh</v>
      </c>
      <c r="E10" s="26">
        <v>5</v>
      </c>
      <c r="F10" s="26" t="str">
        <f t="shared" si="1"/>
        <v>Rainbow Sprinkle Summit</v>
      </c>
      <c r="G10" s="26">
        <v>283</v>
      </c>
      <c r="I10" s="20">
        <v>4</v>
      </c>
      <c r="J10" s="20" t="s">
        <v>6</v>
      </c>
      <c r="K10" s="21">
        <f t="shared" si="2"/>
        <v>395</v>
      </c>
      <c r="L10" s="21">
        <f t="shared" si="3"/>
        <v>395</v>
      </c>
      <c r="M10" s="21">
        <f t="shared" si="4"/>
        <v>0</v>
      </c>
      <c r="N10" s="22">
        <v>0</v>
      </c>
    </row>
    <row r="11" spans="2:14" x14ac:dyDescent="0.35">
      <c r="B11" s="25">
        <v>250</v>
      </c>
      <c r="C11" s="26">
        <v>2</v>
      </c>
      <c r="D11" s="26" t="str">
        <f t="shared" si="0"/>
        <v>Nougat Nook</v>
      </c>
      <c r="E11" s="26">
        <v>4</v>
      </c>
      <c r="F11" s="26" t="str">
        <f t="shared" si="1"/>
        <v>Pudding Peaks</v>
      </c>
      <c r="G11" s="26">
        <v>295</v>
      </c>
      <c r="I11" s="20">
        <v>5</v>
      </c>
      <c r="J11" s="20" t="s">
        <v>7</v>
      </c>
      <c r="K11" s="21">
        <f t="shared" si="2"/>
        <v>270</v>
      </c>
      <c r="L11" s="21">
        <f t="shared" si="3"/>
        <v>270</v>
      </c>
      <c r="M11" s="21">
        <f>K11-L11</f>
        <v>0</v>
      </c>
      <c r="N11" s="22">
        <v>0</v>
      </c>
    </row>
    <row r="12" spans="2:14" x14ac:dyDescent="0.35">
      <c r="B12" s="23">
        <v>54</v>
      </c>
      <c r="C12" s="24">
        <v>3</v>
      </c>
      <c r="D12" s="24" t="str">
        <f t="shared" si="0"/>
        <v>Peanut Butter Parlor</v>
      </c>
      <c r="E12" s="24">
        <v>2</v>
      </c>
      <c r="F12" s="24" t="str">
        <f t="shared" si="1"/>
        <v>Nougat Nook</v>
      </c>
      <c r="G12" s="24">
        <v>54</v>
      </c>
      <c r="I12" s="20">
        <v>6</v>
      </c>
      <c r="J12" s="20" t="s">
        <v>8</v>
      </c>
      <c r="K12" s="21">
        <f t="shared" si="2"/>
        <v>158</v>
      </c>
      <c r="L12" s="21">
        <f t="shared" si="3"/>
        <v>158</v>
      </c>
      <c r="M12" s="21">
        <f t="shared" si="4"/>
        <v>0</v>
      </c>
      <c r="N12" s="22">
        <v>0</v>
      </c>
    </row>
    <row r="13" spans="2:14" x14ac:dyDescent="0.35">
      <c r="B13" s="23">
        <v>367</v>
      </c>
      <c r="C13" s="24">
        <v>4</v>
      </c>
      <c r="D13" s="24" t="str">
        <f t="shared" si="0"/>
        <v>Pudding Peaks</v>
      </c>
      <c r="E13" s="24">
        <v>7</v>
      </c>
      <c r="F13" s="24" t="str">
        <f t="shared" si="1"/>
        <v>Sour Patch Prairie</v>
      </c>
      <c r="G13" s="24">
        <v>367</v>
      </c>
      <c r="I13" s="20">
        <v>7</v>
      </c>
      <c r="J13" s="20" t="s">
        <v>9</v>
      </c>
      <c r="K13" s="21">
        <f t="shared" si="2"/>
        <v>637</v>
      </c>
      <c r="L13" s="21">
        <f t="shared" si="3"/>
        <v>637</v>
      </c>
      <c r="M13" s="21">
        <f t="shared" si="4"/>
        <v>0</v>
      </c>
      <c r="N13" s="22">
        <v>0</v>
      </c>
    </row>
    <row r="14" spans="2:14" x14ac:dyDescent="0.35">
      <c r="B14" s="25">
        <v>28</v>
      </c>
      <c r="C14" s="26">
        <v>4</v>
      </c>
      <c r="D14" s="26" t="str">
        <f t="shared" si="0"/>
        <v>Pudding Peaks</v>
      </c>
      <c r="E14" s="26">
        <v>5</v>
      </c>
      <c r="F14" s="26" t="str">
        <f t="shared" si="1"/>
        <v>Rainbow Sprinkle Summit</v>
      </c>
      <c r="G14" s="26">
        <v>107</v>
      </c>
    </row>
    <row r="15" spans="2:14" x14ac:dyDescent="0.35">
      <c r="B15" s="25">
        <v>112</v>
      </c>
      <c r="C15" s="26">
        <v>5</v>
      </c>
      <c r="D15" s="26" t="str">
        <f t="shared" si="0"/>
        <v>Rainbow Sprinkle Summit</v>
      </c>
      <c r="E15" s="26">
        <v>7</v>
      </c>
      <c r="F15" s="26" t="str">
        <f t="shared" si="1"/>
        <v>Sour Patch Prairie</v>
      </c>
      <c r="G15" s="26">
        <v>401</v>
      </c>
    </row>
    <row r="16" spans="2:14" x14ac:dyDescent="0.35">
      <c r="B16" s="23">
        <v>158</v>
      </c>
      <c r="C16" s="24">
        <v>5</v>
      </c>
      <c r="D16" s="24" t="str">
        <f t="shared" si="0"/>
        <v>Rainbow Sprinkle Summit</v>
      </c>
      <c r="E16" s="24">
        <v>6</v>
      </c>
      <c r="F16" s="24" t="str">
        <f t="shared" si="1"/>
        <v>Smores Summit</v>
      </c>
      <c r="G16" s="24">
        <v>158</v>
      </c>
    </row>
    <row r="17" spans="2:7" x14ac:dyDescent="0.35">
      <c r="B17" s="25">
        <v>158</v>
      </c>
      <c r="C17" s="26">
        <v>6</v>
      </c>
      <c r="D17" s="26" t="str">
        <f t="shared" si="0"/>
        <v>Smores Summit</v>
      </c>
      <c r="E17" s="26">
        <v>7</v>
      </c>
      <c r="F17" s="26" t="str">
        <f t="shared" si="1"/>
        <v>Sour Patch Prairie</v>
      </c>
      <c r="G17" s="26">
        <v>366</v>
      </c>
    </row>
    <row r="18" spans="2:7" x14ac:dyDescent="0.35">
      <c r="B18" s="13">
        <v>637</v>
      </c>
      <c r="C18" s="14">
        <v>7</v>
      </c>
      <c r="D18" s="14" t="str">
        <f t="shared" si="0"/>
        <v>Sour Patch Prairie</v>
      </c>
      <c r="E18" s="14">
        <v>0</v>
      </c>
      <c r="F18" s="14" t="str">
        <f>_xlfn.XLOOKUP(E18,$I$6:$I$13,$J$6:$J$13)</f>
        <v>Coconut Cream Cove</v>
      </c>
      <c r="G18" s="14">
        <v>99999</v>
      </c>
    </row>
  </sheetData>
  <mergeCells count="8">
    <mergeCell ref="C2:E2"/>
    <mergeCell ref="B4:B5"/>
    <mergeCell ref="C4:F4"/>
    <mergeCell ref="G4:G5"/>
    <mergeCell ref="N4:N5"/>
    <mergeCell ref="C5:D5"/>
    <mergeCell ref="E5:F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</vt:lpstr>
      <vt:lpstr>Capacity</vt:lpstr>
      <vt:lpstr>Linearity Report 1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Steven Fisher</cp:lastModifiedBy>
  <dcterms:created xsi:type="dcterms:W3CDTF">2025-03-27T00:53:40Z</dcterms:created>
  <dcterms:modified xsi:type="dcterms:W3CDTF">2025-03-27T00:53:40Z</dcterms:modified>
</cp:coreProperties>
</file>