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9405" windowHeight="5160" tabRatio="500" firstSheet="1" activeTab="2"/>
  </bookViews>
  <sheets>
    <sheet name="tablas" sheetId="1" state="hidden" r:id="rId1"/>
    <sheet name="Cómo usar" sheetId="2" r:id="rId2"/>
    <sheet name="Cotizaciones" sheetId="3" r:id="rId3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" i="3" l="1"/>
  <c r="B18" i="3"/>
  <c r="A18" i="3"/>
  <c r="A7" i="3"/>
  <c r="A6" i="3"/>
  <c r="A15" i="3" l="1"/>
  <c r="A14" i="3"/>
  <c r="A13" i="3"/>
  <c r="A12" i="3"/>
  <c r="A11" i="3"/>
  <c r="A10" i="3"/>
  <c r="A9" i="3"/>
  <c r="A8" i="3"/>
  <c r="I8" i="3" l="1"/>
  <c r="L7" i="3"/>
  <c r="E7" i="3" l="1"/>
  <c r="J10" i="3"/>
  <c r="H10" i="3"/>
  <c r="E10" i="3"/>
  <c r="C10" i="3"/>
  <c r="L10" i="3"/>
  <c r="D10" i="3"/>
  <c r="F10" i="3"/>
  <c r="K10" i="3"/>
  <c r="I10" i="3"/>
  <c r="J9" i="3"/>
  <c r="I9" i="3"/>
  <c r="G9" i="3"/>
  <c r="E9" i="3"/>
  <c r="F9" i="3"/>
  <c r="D9" i="3"/>
  <c r="H9" i="3"/>
  <c r="L9" i="3"/>
  <c r="C9" i="3"/>
  <c r="K9" i="3"/>
  <c r="J11" i="3"/>
  <c r="H11" i="3"/>
  <c r="E11" i="3"/>
  <c r="C11" i="3"/>
  <c r="F11" i="3"/>
  <c r="K11" i="3"/>
  <c r="I11" i="3"/>
  <c r="G12" i="3"/>
  <c r="K12" i="3"/>
  <c r="F12" i="3"/>
  <c r="C12" i="3"/>
  <c r="F6" i="3"/>
  <c r="I6" i="3"/>
  <c r="L6" i="3"/>
  <c r="H6" i="3"/>
  <c r="D6" i="3"/>
  <c r="G6" i="3"/>
  <c r="L13" i="3"/>
  <c r="C13" i="3"/>
  <c r="K13" i="3"/>
  <c r="H13" i="3"/>
  <c r="E13" i="3"/>
  <c r="I14" i="3"/>
  <c r="H14" i="3"/>
  <c r="E14" i="3"/>
  <c r="F15" i="3"/>
  <c r="E15" i="3"/>
  <c r="J8" i="3"/>
  <c r="J14" i="3"/>
  <c r="G15" i="3"/>
  <c r="F7" i="3"/>
  <c r="C8" i="3"/>
  <c r="K8" i="3"/>
  <c r="J6" i="3"/>
  <c r="G7" i="3"/>
  <c r="D8" i="3"/>
  <c r="L8" i="3"/>
  <c r="H12" i="3"/>
  <c r="C6" i="3"/>
  <c r="K6" i="3"/>
  <c r="H7" i="3"/>
  <c r="E8" i="3"/>
  <c r="G10" i="3"/>
  <c r="D11" i="3"/>
  <c r="L11" i="3"/>
  <c r="I12" i="3"/>
  <c r="F13" i="3"/>
  <c r="C14" i="3"/>
  <c r="K14" i="3"/>
  <c r="H15" i="3"/>
  <c r="J12" i="3"/>
  <c r="G13" i="3"/>
  <c r="D14" i="3"/>
  <c r="L14" i="3"/>
  <c r="I15" i="3"/>
  <c r="G8" i="3"/>
  <c r="J15" i="3"/>
  <c r="J7" i="3"/>
  <c r="C7" i="3"/>
  <c r="K7" i="3"/>
  <c r="H8" i="3"/>
  <c r="G11" i="3"/>
  <c r="D12" i="3"/>
  <c r="L12" i="3"/>
  <c r="I13" i="3"/>
  <c r="F14" i="3"/>
  <c r="C15" i="3"/>
  <c r="K15" i="3"/>
  <c r="I7" i="3"/>
  <c r="F8" i="3"/>
  <c r="D7" i="3"/>
  <c r="E12" i="3"/>
  <c r="J13" i="3"/>
  <c r="G14" i="3"/>
  <c r="D15" i="3"/>
  <c r="L15" i="3"/>
  <c r="D13" i="3"/>
</calcChain>
</file>

<file path=xl/comments1.xml><?xml version="1.0" encoding="utf-8"?>
<comments xmlns="http://schemas.openxmlformats.org/spreadsheetml/2006/main">
  <authors>
    <author>Autor</author>
  </authors>
  <commentList>
    <comment ref="G1" authorId="0" shapeId="0">
      <text>
        <r>
          <rPr>
            <sz val="11"/>
            <color rgb="FF000000"/>
            <rFont val="Calibri"/>
            <family val="2"/>
            <charset val="1"/>
          </rPr>
          <t>Al presionar la combinación de teclas, Excel actualizará todos los links disponibles al mismo tiempo. Este proceso no debe de tardar más de 5 segundos, dependiendo de tu conexión a Internet. Presionar dos veces seguidas generará el doble de solicitudes.</t>
        </r>
      </text>
    </comment>
  </commentList>
</comments>
</file>

<file path=xl/sharedStrings.xml><?xml version="1.0" encoding="utf-8"?>
<sst xmlns="http://schemas.openxmlformats.org/spreadsheetml/2006/main" count="48" uniqueCount="40">
  <si>
    <t>BMV</t>
  </si>
  <si>
    <t>BMV,BIVA</t>
  </si>
  <si>
    <r>
      <rPr>
        <sz val="11"/>
        <color rgb="FF000000"/>
        <rFont val="Calibri"/>
        <family val="2"/>
        <charset val="1"/>
      </rPr>
      <t xml:space="preserve">Excel permite descargar contenido web usando la formula </t>
    </r>
    <r>
      <rPr>
        <b/>
        <sz val="11"/>
        <color rgb="FF000000"/>
        <rFont val="Calibri"/>
        <family val="2"/>
        <charset val="1"/>
      </rPr>
      <t>=WEBSERVICE</t>
    </r>
    <r>
      <rPr>
        <sz val="11"/>
        <color rgb="FF000000"/>
        <rFont val="Calibri"/>
        <family val="2"/>
        <charset val="1"/>
      </rPr>
      <t xml:space="preserve"> para versiones en ingĺés o </t>
    </r>
    <r>
      <rPr>
        <b/>
        <sz val="11"/>
        <color rgb="FF000000"/>
        <rFont val="Calibri"/>
        <family val="2"/>
        <charset val="1"/>
      </rPr>
      <t>=SERVICIOWEB</t>
    </r>
    <r>
      <rPr>
        <sz val="11"/>
        <color rgb="FF000000"/>
        <rFont val="Calibri"/>
        <family val="2"/>
        <charset val="1"/>
      </rPr>
      <t xml:space="preserve"> para versiones en español. </t>
    </r>
  </si>
  <si>
    <t>El contenido descargado será en formato JSON, por lo que este archivo usa fórmulas para extraer la información y convertirlo a texto o números.</t>
  </si>
  <si>
    <t>Para poder descargar contenido, debes crear tu cuenta en DataBursatil:</t>
  </si>
  <si>
    <t>https://databursatil.com/</t>
  </si>
  <si>
    <r>
      <rPr>
        <sz val="11"/>
        <color rgb="FF000000"/>
        <rFont val="Calibri"/>
        <family val="2"/>
        <charset val="1"/>
      </rPr>
      <t xml:space="preserve">una vez confirmado tu correo, podrás obtener tu </t>
    </r>
    <r>
      <rPr>
        <b/>
        <sz val="11"/>
        <color rgb="FF000000"/>
        <rFont val="Calibri"/>
        <family val="2"/>
        <charset val="1"/>
      </rPr>
      <t>TOKEN</t>
    </r>
  </si>
  <si>
    <r>
      <rPr>
        <sz val="11"/>
        <color rgb="FF000000"/>
        <rFont val="Calibri"/>
        <family val="2"/>
        <charset val="1"/>
      </rPr>
      <t xml:space="preserve">Ya con tu TOKEN copiado, debes pegarlo en la hoja "Cotizaciones", en la celda B1. Posteriormente, para descargar los datos deberás presionar las teclas: </t>
    </r>
    <r>
      <rPr>
        <b/>
        <sz val="11"/>
        <color rgb="FF000000"/>
        <rFont val="Calibri"/>
        <family val="2"/>
        <charset val="1"/>
      </rPr>
      <t>Ctrl+Alt+F9</t>
    </r>
  </si>
  <si>
    <t>Listo, ya has descargado tu primer query. Ahora tienes acceso al mercado bursátil Mexicano desde tu Excel.</t>
  </si>
  <si>
    <t>Experimenta con la API y los 14 Endpoints que tenemos disponibles para ti:</t>
  </si>
  <si>
    <t>https://databursatil.com/docs.html</t>
  </si>
  <si>
    <t>Errores comunes</t>
  </si>
  <si>
    <r>
      <rPr>
        <sz val="11"/>
        <color rgb="FF000000"/>
        <rFont val="Calibri"/>
        <family val="2"/>
        <charset val="1"/>
      </rPr>
      <t xml:space="preserve">En caso de que el TOKEN sea incorrecto o esté ausente, mostrará el error de </t>
    </r>
    <r>
      <rPr>
        <b/>
        <sz val="11"/>
        <color rgb="FF000000"/>
        <rFont val="Calibri"/>
        <family val="2"/>
        <charset val="1"/>
      </rPr>
      <t>#VALUE!</t>
    </r>
    <r>
      <rPr>
        <sz val="11"/>
        <color rgb="FF000000"/>
        <rFont val="Calibri"/>
        <family val="2"/>
        <charset val="1"/>
      </rPr>
      <t>. Se corrige ingresando un TOKEN válido.</t>
    </r>
  </si>
  <si>
    <t>Se debe habilitar el acceso a Excel para descargar contenido web:</t>
  </si>
  <si>
    <t>TOKEN:</t>
  </si>
  <si>
    <t>Para recargar:</t>
  </si>
  <si>
    <t>Ctrl+Alt+F9</t>
  </si>
  <si>
    <t>ENDPOINT:</t>
  </si>
  <si>
    <t>BOLSA(S):</t>
  </si>
  <si>
    <t>BIVA</t>
  </si>
  <si>
    <t>Datos en JSON</t>
  </si>
  <si>
    <t>EmisoraSerie</t>
  </si>
  <si>
    <t>Último Precio</t>
  </si>
  <si>
    <t>PPP</t>
  </si>
  <si>
    <t>Cambio%</t>
  </si>
  <si>
    <t>Cambio$</t>
  </si>
  <si>
    <t>Tiempo</t>
  </si>
  <si>
    <t>AMXL</t>
  </si>
  <si>
    <t>WALMEX*</t>
  </si>
  <si>
    <t>GFNORTEO</t>
  </si>
  <si>
    <t>GMEXICOB</t>
  </si>
  <si>
    <t>FEMSAUBD</t>
  </si>
  <si>
    <t>CEMEXCPO</t>
  </si>
  <si>
    <t>BIMBOA</t>
  </si>
  <si>
    <t>GAPB</t>
  </si>
  <si>
    <t>TLEVISACPO</t>
  </si>
  <si>
    <t>GFINBURO</t>
  </si>
  <si>
    <t>CREDITOS:</t>
  </si>
  <si>
    <t>precios</t>
  </si>
  <si>
    <t>178cfec391b4ecf679a817dace3651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</si>
</sst>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90BA"/>
        <bgColor rgb="FF008080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applyFont="1" applyBorder="1" applyAlignment="1"/>
    <xf numFmtId="164" fontId="0" fillId="0" borderId="0" xfId="1" applyFont="1" applyBorder="1" applyAlignment="1" applyProtection="1"/>
    <xf numFmtId="10" fontId="0" fillId="0" borderId="0" xfId="2" applyNumberFormat="1" applyFont="1" applyBorder="1" applyAlignment="1" applyProtection="1"/>
    <xf numFmtId="164" fontId="4" fillId="0" borderId="0" xfId="1" applyBorder="1" applyProtection="1"/>
    <xf numFmtId="164" fontId="0" fillId="0" borderId="0" xfId="1" applyFont="1" applyFill="1" applyBorder="1" applyAlignment="1" applyProtection="1"/>
    <xf numFmtId="0" fontId="0" fillId="4" borderId="0" xfId="0" applyFont="1" applyFill="1" applyBorder="1" applyAlignment="1"/>
    <xf numFmtId="0" fontId="0" fillId="4" borderId="0" xfId="0" applyFont="1" applyFill="1" applyAlignment="1"/>
    <xf numFmtId="0" fontId="0" fillId="0" borderId="0" xfId="0" applyFont="1" applyBorder="1" applyAlignment="1">
      <alignment horizontal="left"/>
    </xf>
    <xf numFmtId="0" fontId="2" fillId="0" borderId="0" xfId="3" applyFont="1" applyBorder="1" applyAlignment="1" applyProtection="1">
      <alignment horizontal="center"/>
    </xf>
    <xf numFmtId="0" fontId="1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4">
    <cellStyle name="Hipervínculo" xfId="3" builtinId="8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0BA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127080</xdr:colOff>
      <xdr:row>0</xdr:row>
      <xdr:rowOff>108000</xdr:rowOff>
    </xdr:from>
    <xdr:to>
      <xdr:col>4</xdr:col>
      <xdr:colOff>164880</xdr:colOff>
      <xdr:row>3</xdr:row>
      <xdr:rowOff>50400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7080" y="108000"/>
          <a:ext cx="2499120" cy="48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171360</xdr:colOff>
      <xdr:row>57</xdr:row>
      <xdr:rowOff>108000</xdr:rowOff>
    </xdr:from>
    <xdr:to>
      <xdr:col>14</xdr:col>
      <xdr:colOff>113040</xdr:colOff>
      <xdr:row>60</xdr:row>
      <xdr:rowOff>78840</xdr:rowOff>
    </xdr:to>
    <xdr:pic>
      <xdr:nvPicPr>
        <xdr:cNvPr id="5" name="Picture 3"/>
        <xdr:cNvPicPr/>
      </xdr:nvPicPr>
      <xdr:blipFill>
        <a:blip xmlns:r="http://schemas.openxmlformats.org/officeDocument/2006/relationships" r:embed="rId2"/>
        <a:stretch/>
      </xdr:blipFill>
      <xdr:spPr>
        <a:xfrm>
          <a:off x="1401840" y="9518760"/>
          <a:ext cx="7325640" cy="513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25400</xdr:colOff>
      <xdr:row>11</xdr:row>
      <xdr:rowOff>88900</xdr:rowOff>
    </xdr:from>
    <xdr:to>
      <xdr:col>1024</xdr:col>
      <xdr:colOff>444500</xdr:colOff>
      <xdr:row>31</xdr:row>
      <xdr:rowOff>57150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2114550"/>
          <a:ext cx="10274300" cy="365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34</xdr:row>
      <xdr:rowOff>114300</xdr:rowOff>
    </xdr:from>
    <xdr:to>
      <xdr:col>1024</xdr:col>
      <xdr:colOff>431800</xdr:colOff>
      <xdr:row>54</xdr:row>
      <xdr:rowOff>82550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6375400"/>
          <a:ext cx="10274300" cy="365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atabursatil.com/docs.html" TargetMode="External"/><Relationship Id="rId1" Type="http://schemas.openxmlformats.org/officeDocument/2006/relationships/hyperlink" Target="https://databursatil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40" zoomScaleNormal="140" workbookViewId="0">
      <selection activeCell="A1048576" sqref="A1048576"/>
    </sheetView>
  </sheetViews>
  <sheetFormatPr baseColWidth="10" defaultColWidth="8.85546875" defaultRowHeight="15" x14ac:dyDescent="0.25"/>
  <sheetData>
    <row r="1" spans="1:1" x14ac:dyDescent="0.25">
      <c r="A1" s="1" t="s">
        <v>0</v>
      </c>
    </row>
    <row r="2" spans="1:1" x14ac:dyDescent="0.25">
      <c r="A2" s="1" t="s">
        <v>0</v>
      </c>
    </row>
    <row r="3" spans="1:1" x14ac:dyDescent="0.25">
      <c r="A3" s="1" t="s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3"/>
  <sheetViews>
    <sheetView showGridLines="0" zoomScaleNormal="100" workbookViewId="0"/>
  </sheetViews>
  <sheetFormatPr baseColWidth="10" defaultColWidth="8.85546875" defaultRowHeight="15" zeroHeight="1" x14ac:dyDescent="0.25"/>
  <cols>
    <col min="18" max="1024" width="8.5703125" hidden="1"/>
  </cols>
  <sheetData>
    <row r="1" spans="1:17" x14ac:dyDescent="0.25"/>
    <row r="2" spans="1:17" x14ac:dyDescent="0.25"/>
    <row r="3" spans="1:17" x14ac:dyDescent="0.25"/>
    <row r="4" spans="1:17" x14ac:dyDescent="0.25"/>
    <row r="5" spans="1:17" x14ac:dyDescent="0.25">
      <c r="A5" s="12" t="s">
        <v>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25">
      <c r="A6" s="12" t="s">
        <v>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x14ac:dyDescent="0.25">
      <c r="A7" s="12" t="s">
        <v>4</v>
      </c>
      <c r="B7" s="12"/>
      <c r="C7" s="12"/>
      <c r="D7" s="12"/>
      <c r="E7" s="12"/>
      <c r="F7" s="12"/>
      <c r="G7" s="12"/>
      <c r="H7" s="13" t="s">
        <v>5</v>
      </c>
      <c r="I7" s="13"/>
      <c r="J7" s="13"/>
      <c r="K7" s="12" t="s">
        <v>6</v>
      </c>
      <c r="L7" s="12"/>
      <c r="M7" s="12"/>
      <c r="N7" s="12"/>
      <c r="O7" s="12"/>
      <c r="P7" s="12"/>
      <c r="Q7" s="12"/>
    </row>
    <row r="8" spans="1:17" x14ac:dyDescent="0.25">
      <c r="A8" s="12" t="s">
        <v>7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7" x14ac:dyDescent="0.25">
      <c r="A9" s="2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7" x14ac:dyDescent="0.25">
      <c r="A11" s="12" t="s">
        <v>9</v>
      </c>
      <c r="B11" s="12"/>
      <c r="C11" s="12"/>
      <c r="D11" s="12"/>
      <c r="E11" s="12"/>
      <c r="F11" s="12"/>
      <c r="G11" s="12"/>
      <c r="H11" s="12"/>
      <c r="I11" s="13" t="s">
        <v>10</v>
      </c>
      <c r="J11" s="13"/>
      <c r="K11" s="13"/>
      <c r="L11" s="13"/>
      <c r="M11" s="2"/>
      <c r="N11" s="2"/>
      <c r="O11" s="2"/>
      <c r="P11" s="2"/>
    </row>
    <row r="12" spans="1:17" x14ac:dyDescent="0.25"/>
    <row r="13" spans="1:17" x14ac:dyDescent="0.25"/>
    <row r="14" spans="1:17" x14ac:dyDescent="0.25"/>
    <row r="15" spans="1:17" x14ac:dyDescent="0.25"/>
    <row r="16" spans="1:17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spans="1:1" x14ac:dyDescent="0.25">
      <c r="A33" s="3" t="s">
        <v>11</v>
      </c>
    </row>
    <row r="34" spans="1:1" x14ac:dyDescent="0.25">
      <c r="A34" t="s">
        <v>12</v>
      </c>
    </row>
    <row r="35" spans="1:1" x14ac:dyDescent="0.25"/>
    <row r="36" spans="1:1" x14ac:dyDescent="0.25"/>
    <row r="37" spans="1:1" x14ac:dyDescent="0.25"/>
    <row r="38" spans="1:1" x14ac:dyDescent="0.25"/>
    <row r="39" spans="1:1" x14ac:dyDescent="0.25"/>
    <row r="40" spans="1:1" x14ac:dyDescent="0.25"/>
    <row r="41" spans="1:1" x14ac:dyDescent="0.25"/>
    <row r="42" spans="1:1" x14ac:dyDescent="0.25"/>
    <row r="43" spans="1:1" x14ac:dyDescent="0.25"/>
    <row r="44" spans="1:1" x14ac:dyDescent="0.25"/>
    <row r="45" spans="1:1" x14ac:dyDescent="0.25"/>
    <row r="46" spans="1:1" x14ac:dyDescent="0.25"/>
    <row r="47" spans="1:1" x14ac:dyDescent="0.25"/>
    <row r="48" spans="1:1" x14ac:dyDescent="0.25"/>
    <row r="49" spans="1:1" x14ac:dyDescent="0.25"/>
    <row r="50" spans="1:1" x14ac:dyDescent="0.25"/>
    <row r="51" spans="1:1" x14ac:dyDescent="0.25"/>
    <row r="52" spans="1:1" x14ac:dyDescent="0.25"/>
    <row r="53" spans="1:1" x14ac:dyDescent="0.25"/>
    <row r="54" spans="1:1" x14ac:dyDescent="0.25"/>
    <row r="55" spans="1:1" x14ac:dyDescent="0.25"/>
    <row r="56" spans="1:1" x14ac:dyDescent="0.25"/>
    <row r="57" spans="1:1" x14ac:dyDescent="0.25">
      <c r="A57" t="s">
        <v>13</v>
      </c>
    </row>
    <row r="58" spans="1:1" x14ac:dyDescent="0.25"/>
    <row r="59" spans="1:1" x14ac:dyDescent="0.25"/>
    <row r="60" spans="1:1" x14ac:dyDescent="0.25"/>
    <row r="61" spans="1:1" x14ac:dyDescent="0.25"/>
    <row r="62" spans="1:1" x14ac:dyDescent="0.25"/>
    <row r="63" spans="1:1" x14ac:dyDescent="0.25"/>
  </sheetData>
  <mergeCells count="8">
    <mergeCell ref="A8:P8"/>
    <mergeCell ref="A11:H11"/>
    <mergeCell ref="I11:L11"/>
    <mergeCell ref="A5:Q5"/>
    <mergeCell ref="A6:Q6"/>
    <mergeCell ref="A7:G7"/>
    <mergeCell ref="H7:J7"/>
    <mergeCell ref="K7:Q7"/>
  </mergeCells>
  <hyperlinks>
    <hyperlink ref="H7" r:id="rId1"/>
    <hyperlink ref="I11" r:id="rId2"/>
  </hyperlinks>
  <pageMargins left="0.7" right="0.7" top="0.75" bottom="0.75" header="0.511811023622047" footer="0.511811023622047"/>
  <pageSetup orientation="portrait" horizontalDpi="300" verticalDpi="30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8"/>
  <sheetViews>
    <sheetView showGridLines="0" tabSelected="1" zoomScaleNormal="100" workbookViewId="0">
      <pane ySplit="5" topLeftCell="A6" activePane="bottomLeft" state="frozen"/>
      <selection pane="bottomLeft" activeCell="E20" sqref="E20"/>
    </sheetView>
  </sheetViews>
  <sheetFormatPr baseColWidth="10" defaultColWidth="8.85546875" defaultRowHeight="15" x14ac:dyDescent="0.25"/>
  <cols>
    <col min="1" max="1" width="23.140625" style="2" customWidth="1"/>
    <col min="2" max="2" width="15.5703125" style="2" customWidth="1"/>
    <col min="3" max="3" width="12.140625" style="2" customWidth="1"/>
    <col min="4" max="4" width="7.5703125" style="2" customWidth="1"/>
    <col min="5" max="5" width="11.85546875" style="2" customWidth="1"/>
    <col min="6" max="6" width="8.140625" style="2" customWidth="1"/>
    <col min="7" max="7" width="17.85546875" style="2" customWidth="1"/>
    <col min="8" max="8" width="12.140625" style="2" customWidth="1"/>
    <col min="9" max="9" width="4.5703125" style="2" customWidth="1"/>
    <col min="10" max="10" width="12" style="2" customWidth="1"/>
    <col min="11" max="11" width="8.140625" style="2" customWidth="1"/>
    <col min="12" max="12" width="17.85546875" style="2" customWidth="1"/>
    <col min="13" max="1024" width="8.5703125" style="2"/>
  </cols>
  <sheetData>
    <row r="1" spans="1:12" x14ac:dyDescent="0.25">
      <c r="A1" s="4" t="s">
        <v>14</v>
      </c>
      <c r="B1" s="10" t="s">
        <v>39</v>
      </c>
      <c r="C1" s="5"/>
      <c r="D1" s="5"/>
      <c r="G1" s="2" t="s">
        <v>15</v>
      </c>
      <c r="H1" s="2" t="s">
        <v>16</v>
      </c>
    </row>
    <row r="2" spans="1:12" x14ac:dyDescent="0.25">
      <c r="A2" s="4" t="s">
        <v>17</v>
      </c>
      <c r="B2" s="11" t="s">
        <v>38</v>
      </c>
    </row>
    <row r="3" spans="1:12" x14ac:dyDescent="0.25">
      <c r="A3" s="4" t="s">
        <v>18</v>
      </c>
      <c r="B3" s="11" t="s">
        <v>1</v>
      </c>
    </row>
    <row r="4" spans="1:12" x14ac:dyDescent="0.25">
      <c r="C4" s="14" t="s">
        <v>0</v>
      </c>
      <c r="D4" s="14"/>
      <c r="E4" s="14"/>
      <c r="F4" s="14"/>
      <c r="G4" s="14"/>
      <c r="H4" s="15" t="s">
        <v>19</v>
      </c>
      <c r="I4" s="15"/>
      <c r="J4" s="15"/>
      <c r="K4" s="15"/>
      <c r="L4" s="15"/>
    </row>
    <row r="5" spans="1:12" x14ac:dyDescent="0.2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22</v>
      </c>
      <c r="I5" s="4" t="s">
        <v>23</v>
      </c>
      <c r="J5" s="4" t="s">
        <v>24</v>
      </c>
      <c r="K5" s="4" t="s">
        <v>25</v>
      </c>
      <c r="L5" s="4" t="s">
        <v>26</v>
      </c>
    </row>
    <row r="6" spans="1:12" x14ac:dyDescent="0.25">
      <c r="A6" s="2" t="str">
        <f>_xlfn.WEBSERVICE(CONCATENATE("https://api.databursatil.com/v1/",$B$2,"?emisora_serie=",B6,"&amp;bolsa=",$B$3,"&amp;token=",$B$1))</f>
        <v xml:space="preserve">{"BMV": {"ultimo": 19.65, "ppp": 19.6, "cambio%": 0.67, "cambio$": 0.13, "tiempo": "2023-03-15 02:02:00"}, "BIVA": {"ultimo": 19.66, "ppp": 0.0, "cambio%": 0.98, "cambio$": 0.19, "tiempo": "2023-03-15 02:10:00"}}
</v>
      </c>
      <c r="B6" s="2" t="s">
        <v>27</v>
      </c>
      <c r="C6" s="6" t="str">
        <f t="shared" ref="C6:C15" si="0">MID(A6,FIND("ultimo",A6)+9,FIND("ppp",A6)-(FIND("ultimo",A6)+9)-3)</f>
        <v>19.65</v>
      </c>
      <c r="D6" s="6" t="str">
        <f t="shared" ref="D6:D15" si="1">MID(A6,FIND("ppp",A6)+6,FIND("cambio%",A6)-(FIND("ppp",A6)+6)-3)</f>
        <v>19.6</v>
      </c>
      <c r="E6" s="7" t="e">
        <f>(MID(A6,FIND("cambio%",A6)+10,FIND("cambio$",A6)-(FIND("cambio%",A6)+10)-3))/100</f>
        <v>#VALUE!</v>
      </c>
      <c r="F6" s="2" t="str">
        <f t="shared" ref="F6:F15" si="2">MID(A6,FIND("cambio$",A6)+10,FIND("tiempo",A6)-(FIND("cambio$",A6)+10)-3)</f>
        <v>0.13</v>
      </c>
      <c r="G6" s="2" t="str">
        <f t="shared" ref="G6:G15" si="3">MID(A6,FIND("tiempo",A6)+10,FIND("}",A6)-(FIND("tiempo",A6)+10)-1)</f>
        <v>2023-03-15 02:02:00</v>
      </c>
      <c r="H6" s="6" t="str">
        <f t="shared" ref="H6:H15" si="4">MID(A6,FIND("ultimo",A6,FIND("BIVA",A6))+9,FIND("ppp",A6,FIND("BIVA",A6))-(FIND("ultimo",A6,FIND("BIVA",A6))+9)-3)</f>
        <v>19.66</v>
      </c>
      <c r="I6" s="6" t="str">
        <f t="shared" ref="I6:I15" si="5">MID(A6,FIND("ppp",A6,FIND("BIVA",A6))+6,FIND("cambio%",A6,FIND("BIVA",A6))-(FIND("ppp",A6,FIND("BIVA",A6))+6)-3)</f>
        <v>0.0</v>
      </c>
      <c r="J6" s="7" t="e">
        <f t="shared" ref="J6:J15" si="6">(MID(A6,FIND("cambio%",A6,FIND("BIVA",A6))+10,FIND("cambio$",A6,FIND("BIVA",A6))-(FIND("cambio%",A6,FIND("BIVA",A6))+10)-3))/100</f>
        <v>#VALUE!</v>
      </c>
      <c r="K6" s="6" t="str">
        <f t="shared" ref="K6:K15" si="7">MID(A6,FIND("cambio$",A6,FIND("BIVA",A6))+10,FIND("tiempo",A6,FIND("BIVA",A6))-(FIND("cambio$",A6,FIND("BIVA",A6))+10)-3)</f>
        <v>0.19</v>
      </c>
      <c r="L6" s="2" t="str">
        <f t="shared" ref="L6:L15" si="8">MID(A6,FIND("tiempo",A6,FIND("BIVA",A6))+10,FIND("}",A6,FIND("BIVA",A6))-(FIND("tiempo",A6,FIND("BIVA",A6))+10)-1)</f>
        <v>2023-03-15 02:10:00</v>
      </c>
    </row>
    <row r="7" spans="1:12" x14ac:dyDescent="0.25">
      <c r="A7" s="2" t="str">
        <f>_xlfn.WEBSERVICE(CONCATENATE("https://api.databursatil.com/v1/",$B$2,"?emisora_serie=",B7,"&amp;bolsa=",$B$3,"&amp;token=",$B$1))</f>
        <v xml:space="preserve">{"BMV": {"ultimo": 64.07, "ppp": 0.0, "cambio%": -0.2, "cambio$": -0.13, "tiempo": "2025-06-03 10:16:00"}, "BIVA": {"ultimo": 64.21, "ppp": 0.0, "cambio%": 0.01, "cambio$": 0.0, "tiempo": "2025-06-03 10:36:00"}}
</v>
      </c>
      <c r="B7" s="2" t="s">
        <v>28</v>
      </c>
      <c r="C7" s="6" t="str">
        <f t="shared" si="0"/>
        <v>64.07</v>
      </c>
      <c r="D7" s="6" t="str">
        <f t="shared" si="1"/>
        <v>0.0</v>
      </c>
      <c r="E7" s="7" t="e">
        <f t="shared" ref="E6:E15" si="9">(MID(A7,FIND("cambio%",A7)+10,FIND("cambio$",A7)-(FIND("cambio%",A7)+10)-3))/100</f>
        <v>#VALUE!</v>
      </c>
      <c r="F7" s="2" t="str">
        <f t="shared" si="2"/>
        <v>-0.13</v>
      </c>
      <c r="G7" s="2" t="str">
        <f t="shared" si="3"/>
        <v>2025-06-03 10:16:00</v>
      </c>
      <c r="H7" s="6" t="str">
        <f t="shared" si="4"/>
        <v>64.21</v>
      </c>
      <c r="I7" s="6" t="str">
        <f t="shared" si="5"/>
        <v>0.0</v>
      </c>
      <c r="J7" s="7" t="e">
        <f t="shared" si="6"/>
        <v>#VALUE!</v>
      </c>
      <c r="K7" s="6" t="str">
        <f t="shared" si="7"/>
        <v>0.0</v>
      </c>
      <c r="L7" s="2" t="str">
        <f t="shared" si="8"/>
        <v>2025-06-03 10:36:00</v>
      </c>
    </row>
    <row r="8" spans="1:12" x14ac:dyDescent="0.25">
      <c r="A8" s="2" t="str">
        <f t="shared" ref="A6:A15" si="10">_xlfn.WEBSERVICE(CONCATENATE("https://api.databursatil.com/v1/",$B$2,"?emisora_serie=",B8,"&amp;bolsa=",$B$3,"&amp;token=",$B$1))</f>
        <v xml:space="preserve">{"BMV": {"ultimo": 172.33, "ppp": 0.0, "cambio%": -0.01, "cambio$": -0.01, "tiempo": "2025-06-03 10:15:00"}, "BIVA": {"ultimo": 172.49, "ppp": 0.0, "cambio%": 0.08, "cambio$": 0.15, "tiempo": "2025-06-03 10:36:00"}}
</v>
      </c>
      <c r="B8" s="2" t="s">
        <v>29</v>
      </c>
      <c r="C8" s="6" t="str">
        <f t="shared" si="0"/>
        <v>172.33</v>
      </c>
      <c r="D8" s="6" t="str">
        <f t="shared" si="1"/>
        <v>0.0</v>
      </c>
      <c r="E8" s="7" t="e">
        <f t="shared" si="9"/>
        <v>#VALUE!</v>
      </c>
      <c r="F8" s="2" t="str">
        <f t="shared" si="2"/>
        <v>-0.01</v>
      </c>
      <c r="G8" s="2" t="str">
        <f t="shared" si="3"/>
        <v>2025-06-03 10:15:00</v>
      </c>
      <c r="H8" s="6" t="str">
        <f t="shared" si="4"/>
        <v>172.49</v>
      </c>
      <c r="I8" s="6" t="str">
        <f t="shared" si="5"/>
        <v>0.0</v>
      </c>
      <c r="J8" s="7" t="e">
        <f t="shared" si="6"/>
        <v>#VALUE!</v>
      </c>
      <c r="K8" s="6" t="str">
        <f t="shared" si="7"/>
        <v>0.15</v>
      </c>
      <c r="L8" s="2" t="str">
        <f t="shared" si="8"/>
        <v>2025-06-03 10:36:00</v>
      </c>
    </row>
    <row r="9" spans="1:12" x14ac:dyDescent="0.25">
      <c r="A9" s="2" t="str">
        <f t="shared" si="10"/>
        <v xml:space="preserve">{"BMV": {"ultimo": 105.21, "ppp": 0.0, "cambio%": -0.07, "cambio$": -0.07, "tiempo": "2025-06-03 10:15:00"}, "BIVA": {"ultimo": 105.26, "ppp": 0.0, "cambio%": -0.01, "cambio$": -0.01, "tiempo": "2025-06-03 10:36:00"}}
</v>
      </c>
      <c r="B9" s="2" t="s">
        <v>30</v>
      </c>
      <c r="C9" s="6" t="str">
        <f t="shared" si="0"/>
        <v>105.21</v>
      </c>
      <c r="D9" s="6" t="str">
        <f t="shared" si="1"/>
        <v>0.0</v>
      </c>
      <c r="E9" s="7" t="e">
        <f t="shared" si="9"/>
        <v>#VALUE!</v>
      </c>
      <c r="F9" s="2" t="str">
        <f t="shared" si="2"/>
        <v>-0.07</v>
      </c>
      <c r="G9" s="2" t="str">
        <f t="shared" si="3"/>
        <v>2025-06-03 10:15:00</v>
      </c>
      <c r="H9" s="6" t="str">
        <f t="shared" si="4"/>
        <v>105.26</v>
      </c>
      <c r="I9" s="6" t="str">
        <f t="shared" si="5"/>
        <v>0.0</v>
      </c>
      <c r="J9" s="7" t="e">
        <f t="shared" si="6"/>
        <v>#VALUE!</v>
      </c>
      <c r="K9" s="6" t="str">
        <f t="shared" si="7"/>
        <v>-0.01</v>
      </c>
      <c r="L9" s="2" t="str">
        <f t="shared" si="8"/>
        <v>2025-06-03 10:36:00</v>
      </c>
    </row>
    <row r="10" spans="1:12" x14ac:dyDescent="0.25">
      <c r="A10" s="2" t="str">
        <f t="shared" si="10"/>
        <v xml:space="preserve">{"BMV": {"ultimo": 203.23, "ppp": 0.0, "cambio%": -0.7, "cambio$": -1.44, "tiempo": "2025-06-03 10:16:00"}, "BIVA": {"ultimo": 203.54, "ppp": 0.0, "cambio%": -0.55, "cambio$": -1.12, "tiempo": "2025-06-03 10:37:00"}}
</v>
      </c>
      <c r="B10" s="2" t="s">
        <v>31</v>
      </c>
      <c r="C10" s="6" t="str">
        <f t="shared" si="0"/>
        <v>203.23</v>
      </c>
      <c r="D10" s="6" t="str">
        <f t="shared" si="1"/>
        <v>0.0</v>
      </c>
      <c r="E10" s="7" t="e">
        <f t="shared" si="9"/>
        <v>#VALUE!</v>
      </c>
      <c r="F10" s="2" t="str">
        <f t="shared" si="2"/>
        <v>-1.44</v>
      </c>
      <c r="G10" s="2" t="str">
        <f t="shared" si="3"/>
        <v>2025-06-03 10:16:00</v>
      </c>
      <c r="H10" s="6" t="str">
        <f t="shared" si="4"/>
        <v>203.54</v>
      </c>
      <c r="I10" s="6" t="str">
        <f t="shared" si="5"/>
        <v>0.0</v>
      </c>
      <c r="J10" s="7" t="e">
        <f t="shared" si="6"/>
        <v>#VALUE!</v>
      </c>
      <c r="K10" s="6" t="str">
        <f t="shared" si="7"/>
        <v>-1.12</v>
      </c>
      <c r="L10" s="2" t="str">
        <f t="shared" si="8"/>
        <v>2025-06-03 10:37:00</v>
      </c>
    </row>
    <row r="11" spans="1:12" x14ac:dyDescent="0.25">
      <c r="A11" s="2" t="str">
        <f t="shared" si="10"/>
        <v xml:space="preserve">{"BMV": {"ultimo": 13.21, "ppp": 0.0, "cambio%": 1.07, "cambio$": 0.14, "tiempo": "2025-06-03 10:15:00"}, "BIVA": {"ultimo": 13.18, "ppp": 0.0, "cambio%": 0.84, "cambio$": 0.1, "tiempo": "2025-06-03 10:37:00"}}
</v>
      </c>
      <c r="B11" s="2" t="s">
        <v>32</v>
      </c>
      <c r="C11" s="6" t="str">
        <f t="shared" si="0"/>
        <v>13.21</v>
      </c>
      <c r="D11" s="6" t="str">
        <f t="shared" si="1"/>
        <v>0.0</v>
      </c>
      <c r="E11" s="7" t="e">
        <f t="shared" si="9"/>
        <v>#VALUE!</v>
      </c>
      <c r="F11" s="2" t="str">
        <f t="shared" si="2"/>
        <v>0.14</v>
      </c>
      <c r="G11" s="2" t="str">
        <f t="shared" si="3"/>
        <v>2025-06-03 10:15:00</v>
      </c>
      <c r="H11" s="6" t="str">
        <f t="shared" si="4"/>
        <v>13.18</v>
      </c>
      <c r="I11" s="6" t="str">
        <f t="shared" si="5"/>
        <v>0.0</v>
      </c>
      <c r="J11" s="7" t="e">
        <f t="shared" si="6"/>
        <v>#VALUE!</v>
      </c>
      <c r="K11" s="6" t="str">
        <f t="shared" si="7"/>
        <v>0.1</v>
      </c>
      <c r="L11" s="2" t="str">
        <f t="shared" si="8"/>
        <v>2025-06-03 10:37:00</v>
      </c>
    </row>
    <row r="12" spans="1:12" x14ac:dyDescent="0.25">
      <c r="A12" s="2" t="str">
        <f t="shared" si="10"/>
        <v xml:space="preserve">{"BMV": {"ultimo": 52.28, "ppp": 0.0, "cambio%": -0.27, "cambio$": -0.14, "tiempo": "2025-06-03 10:16:00"}, "BIVA": {"ultimo": 52.31, "ppp": 0.0, "cambio%": -0.2, "cambio$": -0.1, "tiempo": "2025-06-03 10:37:00"}}
</v>
      </c>
      <c r="B12" s="2" t="s">
        <v>33</v>
      </c>
      <c r="C12" s="6" t="str">
        <f t="shared" si="0"/>
        <v>52.28</v>
      </c>
      <c r="D12" s="6" t="str">
        <f t="shared" si="1"/>
        <v>0.0</v>
      </c>
      <c r="E12" s="7" t="e">
        <f t="shared" si="9"/>
        <v>#VALUE!</v>
      </c>
      <c r="F12" s="2" t="str">
        <f t="shared" si="2"/>
        <v>-0.14</v>
      </c>
      <c r="G12" s="2" t="str">
        <f t="shared" si="3"/>
        <v>2025-06-03 10:16:00</v>
      </c>
      <c r="H12" s="6" t="str">
        <f t="shared" si="4"/>
        <v>52.31</v>
      </c>
      <c r="I12" s="6" t="str">
        <f t="shared" si="5"/>
        <v>0.0</v>
      </c>
      <c r="J12" s="7" t="e">
        <f t="shared" si="6"/>
        <v>#VALUE!</v>
      </c>
      <c r="K12" s="6" t="str">
        <f t="shared" si="7"/>
        <v>-0.1</v>
      </c>
      <c r="L12" s="2" t="str">
        <f t="shared" si="8"/>
        <v>2025-06-03 10:37:00</v>
      </c>
    </row>
    <row r="13" spans="1:12" x14ac:dyDescent="0.25">
      <c r="A13" s="2" t="str">
        <f t="shared" si="10"/>
        <v xml:space="preserve">{"BMV": {"ultimo": 441.76, "ppp": 0.0, "cambio%": -0.63, "cambio$": -2.78, "tiempo": "2025-06-03 10:15:00"}, "BIVA": {"ultimo": 441.53, "ppp": 0.0, "cambio%": -0.67, "cambio$": -3.01, "tiempo": "2025-06-03 10:36:00"}}
</v>
      </c>
      <c r="B13" s="2" t="s">
        <v>34</v>
      </c>
      <c r="C13" s="6" t="str">
        <f t="shared" si="0"/>
        <v>441.76</v>
      </c>
      <c r="D13" s="6" t="str">
        <f t="shared" si="1"/>
        <v>0.0</v>
      </c>
      <c r="E13" s="7" t="e">
        <f t="shared" si="9"/>
        <v>#VALUE!</v>
      </c>
      <c r="F13" s="2" t="str">
        <f t="shared" si="2"/>
        <v>-2.78</v>
      </c>
      <c r="G13" s="2" t="str">
        <f t="shared" si="3"/>
        <v>2025-06-03 10:15:00</v>
      </c>
      <c r="H13" s="6" t="str">
        <f t="shared" si="4"/>
        <v>441.53</v>
      </c>
      <c r="I13" s="6" t="str">
        <f t="shared" si="5"/>
        <v>0.0</v>
      </c>
      <c r="J13" s="7" t="e">
        <f t="shared" si="6"/>
        <v>#VALUE!</v>
      </c>
      <c r="K13" s="6" t="str">
        <f t="shared" si="7"/>
        <v>-3.01</v>
      </c>
      <c r="L13" s="2" t="str">
        <f t="shared" si="8"/>
        <v>2025-06-03 10:36:00</v>
      </c>
    </row>
    <row r="14" spans="1:12" x14ac:dyDescent="0.25">
      <c r="A14" s="2" t="str">
        <f t="shared" si="10"/>
        <v xml:space="preserve">{"BMV": {"ultimo": 7.67, "ppp": 0.0, "cambio%": 0.52, "cambio$": 0.04, "tiempo": "2025-06-03 10:15:00"}, "BIVA": {"ultimo": 7.66, "ppp": 0.0, "cambio%": 0.39, "cambio$": 0.03, "tiempo": "2025-06-03 10:36:00"}}
</v>
      </c>
      <c r="B14" s="2" t="s">
        <v>35</v>
      </c>
      <c r="C14" s="6" t="str">
        <f t="shared" si="0"/>
        <v>7.67</v>
      </c>
      <c r="D14" s="6" t="str">
        <f t="shared" si="1"/>
        <v>0.0</v>
      </c>
      <c r="E14" s="7" t="e">
        <f t="shared" si="9"/>
        <v>#VALUE!</v>
      </c>
      <c r="F14" s="2" t="str">
        <f t="shared" si="2"/>
        <v>0.04</v>
      </c>
      <c r="G14" s="2" t="str">
        <f t="shared" si="3"/>
        <v>2025-06-03 10:15:00</v>
      </c>
      <c r="H14" s="6" t="str">
        <f t="shared" si="4"/>
        <v>7.66</v>
      </c>
      <c r="I14" s="6" t="str">
        <f t="shared" si="5"/>
        <v>0.0</v>
      </c>
      <c r="J14" s="7" t="e">
        <f t="shared" si="6"/>
        <v>#VALUE!</v>
      </c>
      <c r="K14" s="6" t="str">
        <f t="shared" si="7"/>
        <v>0.03</v>
      </c>
      <c r="L14" s="2" t="str">
        <f t="shared" si="8"/>
        <v>2025-06-03 10:36:00</v>
      </c>
    </row>
    <row r="15" spans="1:12" x14ac:dyDescent="0.25">
      <c r="A15" s="2" t="str">
        <f t="shared" si="10"/>
        <v xml:space="preserve">{"BMV": {"ultimo": 48.73, "ppp": 0.0, "cambio%": -0.77, "cambio$": -0.38, "tiempo": "2025-06-03 10:15:00"}, "BIVA": {"ultimo": 48.6, "ppp": 0.0, "cambio%": -1.03, "cambio$": -0.5, "tiempo": "2025-06-03 10:36:00"}}
</v>
      </c>
      <c r="B15" s="2" t="s">
        <v>36</v>
      </c>
      <c r="C15" s="6" t="str">
        <f t="shared" si="0"/>
        <v>48.73</v>
      </c>
      <c r="D15" s="6" t="str">
        <f t="shared" si="1"/>
        <v>0.0</v>
      </c>
      <c r="E15" s="7" t="e">
        <f t="shared" si="9"/>
        <v>#VALUE!</v>
      </c>
      <c r="F15" s="2" t="str">
        <f t="shared" si="2"/>
        <v>-0.38</v>
      </c>
      <c r="G15" s="2" t="str">
        <f t="shared" si="3"/>
        <v>2025-06-03 10:15:00</v>
      </c>
      <c r="H15" s="6" t="str">
        <f t="shared" si="4"/>
        <v>48.6</v>
      </c>
      <c r="I15" s="6" t="str">
        <f t="shared" si="5"/>
        <v>0.0</v>
      </c>
      <c r="J15" s="7" t="e">
        <f t="shared" si="6"/>
        <v>#VALUE!</v>
      </c>
      <c r="K15" s="6" t="str">
        <f t="shared" si="7"/>
        <v>-0.5</v>
      </c>
      <c r="L15" s="2" t="str">
        <f t="shared" si="8"/>
        <v>2025-06-03 10:36:00</v>
      </c>
    </row>
    <row r="16" spans="1:12" x14ac:dyDescent="0.25">
      <c r="C16" s="6"/>
      <c r="D16" s="6"/>
      <c r="E16" s="7"/>
      <c r="H16" s="6"/>
      <c r="I16" s="6"/>
      <c r="J16" s="7"/>
      <c r="K16" s="6"/>
    </row>
    <row r="17" spans="1:4" x14ac:dyDescent="0.25">
      <c r="B17" s="4" t="s">
        <v>37</v>
      </c>
      <c r="D17" s="9"/>
    </row>
    <row r="18" spans="1:4" x14ac:dyDescent="0.25">
      <c r="A18" s="2" t="str">
        <f>_xlfn.WEBSERVICE(CONCATENATE("https://api.databursatil.com/v1/creditos?token=",$B$1))</f>
        <v xml:space="preserve">{"Disponibles": 199721}
</v>
      </c>
      <c r="B18" s="8" t="str">
        <f>MID(A18,FIND("Disponibles",A18)+14,FIND("}",A18)-(FIND("Disponibles",A18)+14))</f>
        <v>199721</v>
      </c>
    </row>
  </sheetData>
  <mergeCells count="2">
    <mergeCell ref="C4:G4"/>
    <mergeCell ref="H4:L4"/>
  </mergeCells>
  <pageMargins left="0.7" right="0.7" top="0.75" bottom="0.75" header="0.511811023622047" footer="0.511811023622047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tablas!$A$1:$A$3</xm:f>
          </x14:formula1>
          <x14:formula2>
            <xm:f>0</xm:f>
          </x14:formula2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</vt:lpstr>
      <vt:lpstr>Cómo usar</vt:lpstr>
      <vt:lpstr>Cotizaciones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2022-08-22T18:40:25Z</dcterms:created>
  <dcterms:modified xsi:type="dcterms:W3CDTF">2025-06-04T08:02:03Z</dcterms:modified>
  <dc:language/>
</cp:coreProperties>
</file>