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st\"/>
    </mc:Choice>
  </mc:AlternateContent>
  <bookViews>
    <workbookView xWindow="0" yWindow="0" windowWidth="22740" windowHeight="7980" activeTab="1" xr2:uid="{3234882E-FA34-43DE-873C-9B962178AACC}"/>
  </bookViews>
  <sheets>
    <sheet name="Buildings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7" i="2" s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N8" i="1"/>
  <c r="N9" i="1" s="1"/>
  <c r="N10" i="1" s="1"/>
  <c r="N11" i="1" s="1"/>
  <c r="N12" i="1" s="1"/>
  <c r="N3" i="1"/>
  <c r="N4" i="1" s="1"/>
  <c r="N5" i="1" s="1"/>
  <c r="N6" i="1" s="1"/>
  <c r="N7" i="1" s="1"/>
  <c r="K3" i="1"/>
  <c r="K8" i="1"/>
  <c r="K9" i="1" s="1"/>
  <c r="K10" i="1" s="1"/>
  <c r="K11" i="1" s="1"/>
  <c r="K12" i="1" s="1"/>
  <c r="C12" i="2" l="1"/>
  <c r="D12" i="2"/>
  <c r="E12" i="2"/>
  <c r="B16" i="2"/>
  <c r="K4" i="1"/>
  <c r="K5" i="1" s="1"/>
  <c r="K6" i="1" s="1"/>
  <c r="K7" i="1" s="1"/>
</calcChain>
</file>

<file path=xl/sharedStrings.xml><?xml version="1.0" encoding="utf-8"?>
<sst xmlns="http://schemas.openxmlformats.org/spreadsheetml/2006/main" count="53" uniqueCount="37">
  <si>
    <t>M1</t>
  </si>
  <si>
    <t>M2</t>
  </si>
  <si>
    <t>M3</t>
  </si>
  <si>
    <t>M4</t>
  </si>
  <si>
    <t>E1</t>
  </si>
  <si>
    <t>E2</t>
  </si>
  <si>
    <t>E3</t>
  </si>
  <si>
    <t>E4</t>
  </si>
  <si>
    <t>E</t>
  </si>
  <si>
    <t>M</t>
  </si>
  <si>
    <t>F</t>
  </si>
  <si>
    <t>U</t>
  </si>
  <si>
    <t>I</t>
  </si>
  <si>
    <t>P</t>
  </si>
  <si>
    <t>B</t>
  </si>
  <si>
    <t>Eng</t>
  </si>
  <si>
    <t>Cost</t>
  </si>
  <si>
    <t>Upkeep</t>
  </si>
  <si>
    <t>TC</t>
  </si>
  <si>
    <t>Time</t>
  </si>
  <si>
    <t>TT</t>
  </si>
  <si>
    <t xml:space="preserve"> </t>
  </si>
  <si>
    <t>ΔM</t>
  </si>
  <si>
    <t>Name</t>
  </si>
  <si>
    <t>EB</t>
  </si>
  <si>
    <t>MB</t>
  </si>
  <si>
    <t>ΔE</t>
  </si>
  <si>
    <t>Total Time</t>
  </si>
  <si>
    <t>Buildings</t>
  </si>
  <si>
    <t>Pop</t>
  </si>
  <si>
    <t>Upkeep E</t>
  </si>
  <si>
    <t>Upkeep F</t>
  </si>
  <si>
    <t>Robot</t>
  </si>
  <si>
    <t>Req Pop Size</t>
  </si>
  <si>
    <t>Max Pop Size:</t>
  </si>
  <si>
    <t>Pop Build Time</t>
  </si>
  <si>
    <t>Pop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</si>
</sst>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E936E-C1EA-4321-9535-6F7AC0D30DCB}" name="Table1" displayName="Table1" ref="A2:N12" totalsRowShown="0">
  <autoFilter ref="A2:N12" xr:uid="{8ECD8081-4043-400D-B0DB-DCA58E73475D}"/>
  <sortState ref="A3:O12">
    <sortCondition ref="A2:A12"/>
  </sortState>
  <tableColumns count="14">
    <tableColumn id="1" xr3:uid="{52FA5FD7-574C-40A9-90AE-D646CB186CA4}" name="Name"/>
    <tableColumn id="2" xr3:uid="{EB9A12D2-250B-46D3-8AAA-0CE5AF171C0D}" name="E"/>
    <tableColumn id="3" xr3:uid="{7F130EAF-2824-4518-B66E-A7B0F9C534D2}" name="M"/>
    <tableColumn id="4" xr3:uid="{BB890BB8-FBAF-4216-AC96-1F095755759F}" name="F"/>
    <tableColumn id="5" xr3:uid="{0B165272-FDD8-4BFC-8174-36D5DBFA497E}" name="U"/>
    <tableColumn id="6" xr3:uid="{3EE63CB0-24CA-4334-8C84-E0B02DA7125D}" name="I"/>
    <tableColumn id="7" xr3:uid="{4774BEA0-56E3-441A-9117-94EA433C4D69}" name="P"/>
    <tableColumn id="8" xr3:uid="{6EC5A2D4-D3B3-438D-B697-76A34320A89A}" name="B"/>
    <tableColumn id="9" xr3:uid="{0E3BC052-D8BC-4D7A-A636-33D0F7A1FDB7}" name="Eng"/>
    <tableColumn id="10" xr3:uid="{EEDC1F0C-8616-4626-9258-3DEA764F583A}" name="Cost"/>
    <tableColumn id="11" xr3:uid="{9B4E7909-563F-46C9-902C-76C1275172ED}" name="TC">
      <calculatedColumnFormula>K2+J3</calculatedColumnFormula>
    </tableColumn>
    <tableColumn id="12" xr3:uid="{A509E888-A0A1-454E-8857-96AF79E5AB30}" name="Upkeep"/>
    <tableColumn id="13" xr3:uid="{A183B005-2A21-4A4E-B9F3-20701FDED153}" name="Time"/>
    <tableColumn id="14" xr3:uid="{617D94F2-EC7C-43EA-9510-6B5D1080ADAF}" name="TT">
      <calculatedColumnFormula>N2+M3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FAD8-7B02-4B4E-8008-6C74DFDD40EC}">
  <dimension ref="A1:Q16"/>
  <sheetViews>
    <sheetView workbookViewId="0">
      <selection activeCell="G16" sqref="G16"/>
    </sheetView>
  </sheetViews>
  <sheetFormatPr defaultRowHeight="15" x14ac:dyDescent="0.25"/>
  <cols>
    <col min="1" max="1" width="11" customWidth="1"/>
    <col min="12" max="12" width="10.140625" customWidth="1"/>
  </cols>
  <sheetData>
    <row r="1" spans="1:17" x14ac:dyDescent="0.25">
      <c r="A1" s="2" t="s">
        <v>28</v>
      </c>
    </row>
    <row r="2" spans="1:17" x14ac:dyDescent="0.25">
      <c r="A2" t="s">
        <v>23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18</v>
      </c>
      <c r="L2" t="s">
        <v>17</v>
      </c>
      <c r="M2" t="s">
        <v>19</v>
      </c>
      <c r="N2" t="s">
        <v>20</v>
      </c>
    </row>
    <row r="3" spans="1:17" x14ac:dyDescent="0.25">
      <c r="A3" t="s">
        <v>24</v>
      </c>
      <c r="B3">
        <v>1</v>
      </c>
      <c r="C3">
        <v>0</v>
      </c>
      <c r="J3">
        <v>30</v>
      </c>
      <c r="K3">
        <f>J3</f>
        <v>30</v>
      </c>
      <c r="M3">
        <v>120</v>
      </c>
      <c r="N3">
        <f>M3</f>
        <v>120</v>
      </c>
    </row>
    <row r="4" spans="1:17" x14ac:dyDescent="0.25">
      <c r="A4" t="s">
        <v>4</v>
      </c>
      <c r="B4">
        <v>2</v>
      </c>
      <c r="C4">
        <v>0</v>
      </c>
      <c r="J4">
        <v>60</v>
      </c>
      <c r="K4">
        <f>K3+J4</f>
        <v>90</v>
      </c>
      <c r="M4">
        <v>210</v>
      </c>
      <c r="N4">
        <f>N3+M4</f>
        <v>330</v>
      </c>
    </row>
    <row r="5" spans="1:17" x14ac:dyDescent="0.25">
      <c r="A5" t="s">
        <v>5</v>
      </c>
      <c r="B5">
        <v>3</v>
      </c>
      <c r="C5">
        <v>0</v>
      </c>
      <c r="J5">
        <v>90</v>
      </c>
      <c r="K5">
        <f>K4+J5</f>
        <v>180</v>
      </c>
      <c r="M5">
        <v>180</v>
      </c>
      <c r="N5">
        <f>N4+M5</f>
        <v>510</v>
      </c>
    </row>
    <row r="6" spans="1:17" x14ac:dyDescent="0.25">
      <c r="A6" t="s">
        <v>6</v>
      </c>
      <c r="B6">
        <v>4</v>
      </c>
      <c r="C6">
        <v>0</v>
      </c>
      <c r="J6">
        <v>120</v>
      </c>
      <c r="K6">
        <f>K5+J6</f>
        <v>300</v>
      </c>
      <c r="M6">
        <v>180</v>
      </c>
      <c r="N6">
        <f>N5+M6</f>
        <v>690</v>
      </c>
    </row>
    <row r="7" spans="1:17" x14ac:dyDescent="0.25">
      <c r="A7" t="s">
        <v>7</v>
      </c>
      <c r="B7">
        <v>5</v>
      </c>
      <c r="C7">
        <v>0</v>
      </c>
      <c r="J7">
        <v>150</v>
      </c>
      <c r="K7">
        <f>K6+J7</f>
        <v>450</v>
      </c>
      <c r="M7">
        <v>180</v>
      </c>
      <c r="N7">
        <f>N6+M7</f>
        <v>870</v>
      </c>
      <c r="Q7" t="s">
        <v>21</v>
      </c>
    </row>
    <row r="8" spans="1:17" x14ac:dyDescent="0.25">
      <c r="A8" t="s">
        <v>25</v>
      </c>
      <c r="B8">
        <v>0</v>
      </c>
      <c r="C8">
        <v>1</v>
      </c>
      <c r="J8">
        <v>30</v>
      </c>
      <c r="K8">
        <f>J8</f>
        <v>30</v>
      </c>
      <c r="L8">
        <v>0.5</v>
      </c>
      <c r="M8">
        <v>120</v>
      </c>
      <c r="N8">
        <f>M8</f>
        <v>120</v>
      </c>
    </row>
    <row r="9" spans="1:17" x14ac:dyDescent="0.25">
      <c r="A9" t="s">
        <v>0</v>
      </c>
      <c r="B9">
        <v>0</v>
      </c>
      <c r="C9">
        <v>2</v>
      </c>
      <c r="J9">
        <v>60</v>
      </c>
      <c r="K9">
        <f>K8+J9</f>
        <v>90</v>
      </c>
      <c r="L9">
        <v>1</v>
      </c>
      <c r="M9">
        <v>210</v>
      </c>
      <c r="N9">
        <f>N8+M9</f>
        <v>330</v>
      </c>
    </row>
    <row r="10" spans="1:17" x14ac:dyDescent="0.25">
      <c r="A10" t="s">
        <v>1</v>
      </c>
      <c r="B10">
        <v>0</v>
      </c>
      <c r="C10">
        <v>3</v>
      </c>
      <c r="J10">
        <v>90</v>
      </c>
      <c r="K10">
        <f>K9+J10</f>
        <v>180</v>
      </c>
      <c r="L10">
        <v>1.5</v>
      </c>
      <c r="M10">
        <v>180</v>
      </c>
      <c r="N10">
        <f>N9+M10</f>
        <v>510</v>
      </c>
    </row>
    <row r="11" spans="1:17" x14ac:dyDescent="0.25">
      <c r="A11" t="s">
        <v>2</v>
      </c>
      <c r="B11">
        <v>0</v>
      </c>
      <c r="C11">
        <v>4</v>
      </c>
      <c r="J11">
        <v>120</v>
      </c>
      <c r="K11">
        <f>K10+J11</f>
        <v>300</v>
      </c>
      <c r="L11">
        <v>2</v>
      </c>
      <c r="M11">
        <v>180</v>
      </c>
      <c r="N11">
        <f>N10+M11</f>
        <v>690</v>
      </c>
    </row>
    <row r="12" spans="1:17" x14ac:dyDescent="0.25">
      <c r="A12" t="s">
        <v>3</v>
      </c>
      <c r="B12">
        <v>0</v>
      </c>
      <c r="C12">
        <v>5</v>
      </c>
      <c r="J12">
        <v>150</v>
      </c>
      <c r="K12">
        <f>K11+J12</f>
        <v>450</v>
      </c>
      <c r="L12">
        <v>2.5</v>
      </c>
      <c r="M12">
        <v>180</v>
      </c>
      <c r="N12">
        <f>N11+M12</f>
        <v>870</v>
      </c>
    </row>
    <row r="14" spans="1:17" x14ac:dyDescent="0.25">
      <c r="A14" s="2" t="s">
        <v>29</v>
      </c>
    </row>
    <row r="15" spans="1:17" x14ac:dyDescent="0.25">
      <c r="A15" t="s">
        <v>23</v>
      </c>
      <c r="B15" t="s">
        <v>8</v>
      </c>
      <c r="C15" t="s">
        <v>9</v>
      </c>
      <c r="D15" t="s">
        <v>10</v>
      </c>
      <c r="E15" t="s">
        <v>30</v>
      </c>
      <c r="F15" t="s">
        <v>31</v>
      </c>
      <c r="G15" t="s">
        <v>16</v>
      </c>
      <c r="H15" t="s">
        <v>19</v>
      </c>
    </row>
    <row r="16" spans="1:17" x14ac:dyDescent="0.25">
      <c r="A16" t="s">
        <v>32</v>
      </c>
      <c r="B16">
        <v>0</v>
      </c>
      <c r="C16">
        <v>0</v>
      </c>
      <c r="D16">
        <v>0</v>
      </c>
      <c r="E16">
        <v>1</v>
      </c>
      <c r="F16">
        <v>0</v>
      </c>
      <c r="G16">
        <v>30</v>
      </c>
      <c r="H16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5FA2-8A47-440E-B0F6-096E08E68CBE}">
  <dimension ref="A1:E17"/>
  <sheetViews>
    <sheetView tabSelected="1" workbookViewId="0">
      <selection activeCell="B9" sqref="B9"/>
    </sheetView>
  </sheetViews>
  <sheetFormatPr defaultRowHeight="15" x14ac:dyDescent="0.25"/>
  <cols>
    <col min="1" max="1" width="14" bestFit="1" customWidth="1"/>
  </cols>
  <sheetData>
    <row r="1" spans="1:5" x14ac:dyDescent="0.25">
      <c r="C1" s="1" t="s">
        <v>22</v>
      </c>
      <c r="D1" s="1" t="s">
        <v>26</v>
      </c>
      <c r="E1" t="s">
        <v>27</v>
      </c>
    </row>
    <row r="2" spans="1:5" x14ac:dyDescent="0.25">
      <c r="A2" t="s">
        <v>25</v>
      </c>
      <c r="B2">
        <v>0</v>
      </c>
      <c r="C2">
        <f>B2*VLOOKUP(A2,Table1[#All],3, FALSE)</f>
        <v>0</v>
      </c>
      <c r="D2">
        <f>B2*(VLOOKUP(A2,Table1[#All],2,FALSE)-VLOOKUP(A2,Table1[#All],12,FALSE))</f>
        <v>0</v>
      </c>
      <c r="E2">
        <f>B2*VLOOKUP(A2,Table1[#All],13, FALSE)</f>
        <v>0</v>
      </c>
    </row>
    <row r="3" spans="1:5" x14ac:dyDescent="0.25">
      <c r="A3" t="s">
        <v>0</v>
      </c>
      <c r="B3">
        <v>0</v>
      </c>
      <c r="C3">
        <f>B3*VLOOKUP(A3,Table1[#All],3, FALSE)</f>
        <v>0</v>
      </c>
      <c r="D3">
        <f>B3*(VLOOKUP(A3,Table1[#All],2,FALSE)-VLOOKUP(A3,Table1[#All],12,FALSE))</f>
        <v>0</v>
      </c>
      <c r="E3">
        <f>B3*VLOOKUP(A3,Table1[#All],13, FALSE)</f>
        <v>0</v>
      </c>
    </row>
    <row r="4" spans="1:5" x14ac:dyDescent="0.25">
      <c r="A4" t="s">
        <v>1</v>
      </c>
      <c r="B4">
        <v>0</v>
      </c>
      <c r="C4">
        <f>B4*VLOOKUP(A4,Table1[#All],3, FALSE)</f>
        <v>0</v>
      </c>
      <c r="D4">
        <f>B4*(VLOOKUP(A4,Table1[#All],2,FALSE)-VLOOKUP(A4,Table1[#All],12,FALSE))</f>
        <v>0</v>
      </c>
      <c r="E4">
        <f>B4*VLOOKUP(A4,Table1[#All],13, FALSE)</f>
        <v>0</v>
      </c>
    </row>
    <row r="5" spans="1:5" x14ac:dyDescent="0.25">
      <c r="A5" t="s">
        <v>2</v>
      </c>
      <c r="B5">
        <v>0</v>
      </c>
      <c r="C5">
        <f>B5*VLOOKUP(A5,Table1[#All],3, FALSE)</f>
        <v>0</v>
      </c>
      <c r="D5">
        <f>B5*(VLOOKUP(A5,Table1[#All],2,FALSE)-VLOOKUP(A5,Table1[#All],12,FALSE))</f>
        <v>0</v>
      </c>
      <c r="E5">
        <f>B5*VLOOKUP(A5,Table1[#All],13, FALSE)</f>
        <v>0</v>
      </c>
    </row>
    <row r="6" spans="1:5" x14ac:dyDescent="0.25">
      <c r="A6" t="s">
        <v>3</v>
      </c>
      <c r="B6">
        <v>0</v>
      </c>
      <c r="C6">
        <f>B6*VLOOKUP(A6,Table1[#All],3, FALSE)</f>
        <v>0</v>
      </c>
      <c r="D6">
        <f>B6*(VLOOKUP(A6,Table1[#All],2,FALSE)-VLOOKUP(A6,Table1[#All],12,FALSE))</f>
        <v>0</v>
      </c>
      <c r="E6">
        <f>B6*VLOOKUP(A6,Table1[#All],13, FALSE)</f>
        <v>0</v>
      </c>
    </row>
    <row r="7" spans="1:5" x14ac:dyDescent="0.25">
      <c r="A7" t="s">
        <v>24</v>
      </c>
      <c r="B7">
        <v>0</v>
      </c>
      <c r="C7">
        <f>B7*VLOOKUP(A7,Table1[#All],3, FALSE)</f>
        <v>0</v>
      </c>
      <c r="D7">
        <f>B7*(VLOOKUP(A7,Table1[#All],2,FALSE)-VLOOKUP(A7,Table1[#All],12,FALSE))</f>
        <v>0</v>
      </c>
      <c r="E7">
        <f>B7*VLOOKUP(A7,Table1[#All],13, FALSE)</f>
        <v>0</v>
      </c>
    </row>
    <row r="8" spans="1:5" x14ac:dyDescent="0.25">
      <c r="A8" t="s">
        <v>4</v>
      </c>
      <c r="B8">
        <v>15</v>
      </c>
      <c r="C8">
        <f>B8*VLOOKUP(A8,Table1[#All],3, FALSE)</f>
        <v>0</v>
      </c>
      <c r="D8">
        <f>B8*(VLOOKUP(A8,Table1[#All],2,FALSE)-VLOOKUP(A8,Table1[#All],12,FALSE))</f>
        <v>30</v>
      </c>
      <c r="E8">
        <f>B8*VLOOKUP(A8,Table1[#All],13, FALSE)</f>
        <v>3150</v>
      </c>
    </row>
    <row r="9" spans="1:5" x14ac:dyDescent="0.25">
      <c r="A9" t="s">
        <v>5</v>
      </c>
      <c r="B9">
        <v>5</v>
      </c>
      <c r="C9">
        <f>B9*VLOOKUP(A9,Table1[#All],3, FALSE)</f>
        <v>0</v>
      </c>
      <c r="D9">
        <f>B9*(VLOOKUP(A9,Table1[#All],2,FALSE)-VLOOKUP(A9,Table1[#All],12,FALSE))</f>
        <v>15</v>
      </c>
      <c r="E9">
        <f>B9*VLOOKUP(A9,Table1[#All],13, FALSE)</f>
        <v>900</v>
      </c>
    </row>
    <row r="10" spans="1:5" x14ac:dyDescent="0.25">
      <c r="A10" t="s">
        <v>6</v>
      </c>
      <c r="B10">
        <v>0</v>
      </c>
      <c r="C10">
        <f>B10*VLOOKUP(A10,Table1[#All],3, FALSE)</f>
        <v>0</v>
      </c>
      <c r="D10">
        <f>B10*(VLOOKUP(A10,Table1[#All],2,FALSE)-VLOOKUP(A10,Table1[#All],12,FALSE))</f>
        <v>0</v>
      </c>
      <c r="E10">
        <f>B10*VLOOKUP(A10,Table1[#All],13, FALSE)</f>
        <v>0</v>
      </c>
    </row>
    <row r="11" spans="1:5" x14ac:dyDescent="0.25">
      <c r="A11" t="s">
        <v>7</v>
      </c>
      <c r="B11">
        <v>0</v>
      </c>
      <c r="C11">
        <f>B11*VLOOKUP(A11,Table1[#All],3, FALSE)</f>
        <v>0</v>
      </c>
      <c r="D11">
        <f>B11*(VLOOKUP(A11,Table1[#All],2,FALSE)-VLOOKUP(A11,Table1[#All],12,FALSE))</f>
        <v>0</v>
      </c>
      <c r="E11">
        <f>B11*VLOOKUP(A11,Table1[#All],13, FALSE)</f>
        <v>0</v>
      </c>
    </row>
    <row r="12" spans="1:5" x14ac:dyDescent="0.25">
      <c r="C12">
        <f>SUM(C2:C11)</f>
        <v>0</v>
      </c>
      <c r="D12">
        <f>SUM(D2:D11)</f>
        <v>45</v>
      </c>
      <c r="E12">
        <f>SUM(E2:E11)</f>
        <v>4050</v>
      </c>
    </row>
    <row r="14" spans="1:5" x14ac:dyDescent="0.25">
      <c r="A14" t="s">
        <v>34</v>
      </c>
      <c r="B14">
        <v>20</v>
      </c>
    </row>
    <row r="15" spans="1:5" x14ac:dyDescent="0.25">
      <c r="A15" t="s">
        <v>33</v>
      </c>
      <c r="B15">
        <f>SUM(B2:B11)</f>
        <v>20</v>
      </c>
    </row>
    <row r="16" spans="1:5" x14ac:dyDescent="0.25">
      <c r="A16" t="s">
        <v>35</v>
      </c>
      <c r="B16">
        <f>B15*Buildings!H16</f>
        <v>600</v>
      </c>
    </row>
    <row r="17" spans="1:2" x14ac:dyDescent="0.25">
      <c r="A17" t="s">
        <v>36</v>
      </c>
      <c r="B17">
        <f>B15*Buildings!G16</f>
        <v>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Carratt</dc:creator>
  <cp:lastModifiedBy>Steve Carratt</cp:lastModifiedBy>
  <dcterms:created xsi:type="dcterms:W3CDTF">2017-12-20T13:39:21Z</dcterms:created>
  <dcterms:modified xsi:type="dcterms:W3CDTF">2017-12-20T14:37:04Z</dcterms:modified>
</cp:coreProperties>
</file>